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2.xml" ContentType="application/vnd.openxmlformats-officedocument.drawing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D:\!! Net Zero Chemical\NZCM\Upload\"/>
    </mc:Choice>
  </mc:AlternateContent>
  <xr:revisionPtr revIDLastSave="0" documentId="13_ncr:1_{14CD3F94-8039-45DE-BD4D-6F6E28C297B1}" xr6:coauthVersionLast="47" xr6:coauthVersionMax="47" xr10:uidLastSave="{00000000-0000-0000-0000-000000000000}"/>
  <bookViews>
    <workbookView xWindow="-120" yWindow="-120" windowWidth="29040" windowHeight="15720" tabRatio="922" xr2:uid="{3E1262B5-3EE4-4150-946D-D240C43C332D}"/>
  </bookViews>
  <sheets>
    <sheet name="0. Contents" sheetId="20" r:id="rId1"/>
    <sheet name="1. Database" sheetId="28" r:id="rId2"/>
    <sheet name="2. Emissions" sheetId="29" r:id="rId3"/>
    <sheet name="3. Total capital" sheetId="31" r:id="rId4"/>
    <sheet name="4. Avg capital" sheetId="30" r:id="rId5"/>
    <sheet name="5. Learning" sheetId="27" r:id="rId6"/>
    <sheet name="6. Financial" sheetId="9" r:id="rId7"/>
    <sheet name="7. CAPEX s-curves" sheetId="14" r:id="rId8"/>
    <sheet name="8. Feed, Fuel, El $" sheetId="10" r:id="rId9"/>
    <sheet name="9. Biomass $" sheetId="18" r:id="rId10"/>
    <sheet name="10. CO₂ T&amp;S $" sheetId="11" r:id="rId11"/>
    <sheet name="11. Cracker $" sheetId="23" r:id="rId12"/>
    <sheet name="12. CO₂ Cap $" sheetId="26" r:id="rId13"/>
    <sheet name="13. NH3 &amp; MeOH" sheetId="16" r:id="rId14"/>
    <sheet name="14. Dehydration" sheetId="19" r:id="rId15"/>
    <sheet name="17. Gasification" sheetId="17" r:id="rId16"/>
    <sheet name="15. Blu&amp;Gre H2" sheetId="12" r:id="rId17"/>
    <sheet name="16. Pyrolysis" sheetId="13" r:id="rId18"/>
    <sheet name="18. RE CFs" sheetId="22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10" hidden="1">'10. CO₂ T&amp;S $'!$A$3:$C$36</definedName>
    <definedName name="_xlnm._FilterDatabase" localSheetId="2" hidden="1">'2. Emissions'!$A$3:$Q$355</definedName>
    <definedName name="analysisHelp" localSheetId="5">#REF!</definedName>
    <definedName name="analysisHelp" localSheetId="6">#REF!</definedName>
    <definedName name="analysisHelp">#REF!</definedName>
    <definedName name="BAU">'[1]Tech Cost Learning'!#REF!</definedName>
    <definedName name="CEPCI">'[2]Equipment Summary'!$E$4</definedName>
    <definedName name="CFDHelp" localSheetId="5">#REF!</definedName>
    <definedName name="CFDHelp" localSheetId="6">#REF!</definedName>
    <definedName name="CFDHelp">#REF!</definedName>
    <definedName name="COMd">'[2]COM Summary'!$C$37</definedName>
    <definedName name="compressorEfficiency">'[2]User Options'!#REF!</definedName>
    <definedName name="costCW">'[2]User Options'!$C$7</definedName>
    <definedName name="costElectricity">'[2]User Options'!$C$6</definedName>
    <definedName name="costLand">'[2]COM Summary'!$C$15</definedName>
    <definedName name="costNaturalGas">'[2]User Options'!$C$17</definedName>
    <definedName name="costOperatingLabor">'[2]COM Summary'!$C$29</definedName>
    <definedName name="costRawMaterials">'[2]COM Summary'!$C$26</definedName>
    <definedName name="costSummary">'[2]Utilities Summary'!$B$5</definedName>
    <definedName name="costSummaryHelp" localSheetId="5">#REF!</definedName>
    <definedName name="costSummaryHelp" localSheetId="6">#REF!</definedName>
    <definedName name="costSummaryHelp">#REF!</definedName>
    <definedName name="costUtilities">'[2]COM Summary'!$C$27</definedName>
    <definedName name="costWasteTreatment">'[2]COM Summary'!$C$28</definedName>
    <definedName name="DataHelp" localSheetId="5">#REF!</definedName>
    <definedName name="DataHelp" localSheetId="6">#REF!</definedName>
    <definedName name="DataHelp">#REF!</definedName>
    <definedName name="economicsHelp" localSheetId="5">#REF!</definedName>
    <definedName name="economicsHelp" localSheetId="6">#REF!</definedName>
    <definedName name="economicsHelp">#REF!</definedName>
    <definedName name="endClassification">'[2]COM Summary'!$C$9</definedName>
    <definedName name="endMaterial">'[2]COM Summary'!$F$9</definedName>
    <definedName name="equipmentHelp" localSheetId="5">#REF!</definedName>
    <definedName name="equipmentHelp" localSheetId="6">#REF!</definedName>
    <definedName name="equipmentHelp">#REF!</definedName>
    <definedName name="FCIL">'[2]COM Summary'!$C$20</definedName>
    <definedName name="grassRootsFactor">'[2]COM Summary'!$C$22</definedName>
    <definedName name="hoursPerYear">'[2]User Options'!$C$2</definedName>
    <definedName name="iRate">'[2]COM Summary'!$C$17</definedName>
    <definedName name="L_PL">'[3]Eng Mod'!$D$16</definedName>
    <definedName name="Lang_Factor">'[2]Equipment Summary'!$H$79</definedName>
    <definedName name="Len_PL_U">'[3]Eng Mod'!$E$16</definedName>
    <definedName name="lowerSalesVolume">'[2]Monte Carlo Simulation'!#REF!</definedName>
    <definedName name="optionsHelp" localSheetId="5">#REF!</definedName>
    <definedName name="optionsHelp" localSheetId="6">#REF!</definedName>
    <definedName name="optionsHelp">#REF!</definedName>
    <definedName name="preferenceArea">'[2]User Options'!$G$17</definedName>
    <definedName name="preferenceCost">'[2]User Options'!$G$26</definedName>
    <definedName name="preferenceFlowrate">'[2]User Options'!$G$29</definedName>
    <definedName name="preferenceLength">'[2]User Options'!$G$14</definedName>
    <definedName name="preferencePower">'[2]User Options'!$G$5</definedName>
    <definedName name="preferencePressure">'[2]User Options'!$G$8</definedName>
    <definedName name="projectLife">'[2]COM Summary'!$C$45</definedName>
    <definedName name="pumpData">'[2]Equipment Cost Data'!#REF!</definedName>
    <definedName name="pumpEfficiency">'[2]User Options'!$C$41</definedName>
    <definedName name="revenue">'[2]COM Summary'!$C$25</definedName>
    <definedName name="salvageValue">'[2]COM Summary'!$C$18</definedName>
    <definedName name="sumProduct">'[2]COM Summary'!$F$10</definedName>
    <definedName name="sumRawMaterial">'[2]COM Summary'!$F$11</definedName>
    <definedName name="taxRate">'[2]COM Summary'!$C$16</definedName>
    <definedName name="TBMC_Actual">'[2]Equipment Summary'!$I$73</definedName>
    <definedName name="TBMC_Base">'[2]Equipment Summary'!$K$73</definedName>
    <definedName name="TCP_Actual">'[2]Equipment Summary'!$H$73</definedName>
    <definedName name="testingTesting">'[2]Monte Carlo Simulation'!#REF!</definedName>
    <definedName name="Total_Module_Cost">'[2]Equipment Summary'!$H$75</definedName>
    <definedName name="totalModuleFactor">'[2]COM Summary'!$C$21</definedName>
    <definedName name="totals">'[2]Utilities Summary'!$B$16</definedName>
    <definedName name="unitNumber">'[2]Equipment Summary'!$E$2</definedName>
    <definedName name="upperSalesVolume">'[2]Monte Carlo Simulation'!#REF!</definedName>
    <definedName name="workingCapital">'[2]COM Summary'!$C$19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" i="22" l="1"/>
  <c r="E16" i="22"/>
  <c r="F15" i="22"/>
  <c r="E15" i="22"/>
  <c r="F14" i="22"/>
  <c r="E14" i="22"/>
  <c r="F13" i="22"/>
  <c r="E13" i="22"/>
  <c r="F12" i="22"/>
  <c r="E12" i="22"/>
  <c r="F11" i="22"/>
  <c r="E11" i="22"/>
  <c r="F10" i="22"/>
  <c r="E10" i="22"/>
  <c r="F9" i="22"/>
  <c r="E9" i="22"/>
  <c r="F8" i="22"/>
  <c r="E8" i="22"/>
  <c r="F7" i="22"/>
  <c r="E7" i="22"/>
  <c r="F6" i="22"/>
  <c r="E6" i="22"/>
  <c r="F5" i="22"/>
  <c r="E5" i="22"/>
  <c r="C41" i="17"/>
  <c r="C40" i="17"/>
  <c r="C39" i="17"/>
  <c r="C38" i="17"/>
  <c r="C37" i="17"/>
  <c r="C43" i="17" s="1"/>
  <c r="C44" i="17" s="1"/>
  <c r="C34" i="17"/>
  <c r="C25" i="17"/>
  <c r="C32" i="17" s="1"/>
  <c r="C23" i="17"/>
  <c r="C22" i="17"/>
  <c r="C19" i="17"/>
  <c r="C20" i="17" s="1"/>
  <c r="C29" i="17" s="1"/>
  <c r="C16" i="17"/>
  <c r="C30" i="17" s="1"/>
  <c r="C7" i="17"/>
  <c r="C29" i="13"/>
  <c r="C30" i="13" s="1"/>
  <c r="C39" i="13" s="1"/>
  <c r="C20" i="13"/>
  <c r="C18" i="13"/>
  <c r="C17" i="13"/>
  <c r="C24" i="13" s="1"/>
  <c r="C32" i="13" s="1"/>
  <c r="C7" i="13"/>
  <c r="C63" i="12"/>
  <c r="C62" i="12"/>
  <c r="C59" i="12"/>
  <c r="D58" i="12"/>
  <c r="C58" i="12"/>
  <c r="D57" i="12"/>
  <c r="C57" i="12"/>
  <c r="C54" i="12"/>
  <c r="C53" i="12"/>
  <c r="C52" i="12"/>
  <c r="D51" i="12"/>
  <c r="C51" i="12"/>
  <c r="D50" i="12"/>
  <c r="D49" i="12"/>
  <c r="C49" i="12"/>
  <c r="D48" i="12"/>
  <c r="C48" i="12"/>
  <c r="D46" i="12"/>
  <c r="C46" i="12"/>
  <c r="C39" i="12"/>
  <c r="D38" i="12"/>
  <c r="D37" i="12"/>
  <c r="D53" i="12" s="1"/>
  <c r="D52" i="12" s="1"/>
  <c r="C35" i="12"/>
  <c r="C32" i="12"/>
  <c r="A32" i="12"/>
  <c r="C31" i="12"/>
  <c r="C30" i="12"/>
  <c r="C28" i="12"/>
  <c r="C27" i="12"/>
  <c r="D21" i="12"/>
  <c r="C21" i="12"/>
  <c r="D18" i="12"/>
  <c r="C17" i="12"/>
  <c r="C16" i="12"/>
  <c r="D7" i="12"/>
  <c r="C7" i="12"/>
  <c r="E52" i="19"/>
  <c r="E51" i="19"/>
  <c r="E50" i="19"/>
  <c r="D41" i="19"/>
  <c r="D34" i="19"/>
  <c r="D35" i="19" s="1"/>
  <c r="D36" i="19" s="1"/>
  <c r="D37" i="19" s="1"/>
  <c r="C34" i="19"/>
  <c r="C35" i="19" s="1"/>
  <c r="C36" i="19" s="1"/>
  <c r="D26" i="19"/>
  <c r="C26" i="19"/>
  <c r="D23" i="19"/>
  <c r="C23" i="19"/>
  <c r="D20" i="19"/>
  <c r="D19" i="19" s="1"/>
  <c r="C20" i="19"/>
  <c r="C19" i="19" s="1"/>
  <c r="D16" i="19"/>
  <c r="D17" i="19" s="1"/>
  <c r="C16" i="19"/>
  <c r="C17" i="19" s="1"/>
  <c r="C40" i="19" s="1"/>
  <c r="D7" i="19"/>
  <c r="C7" i="19"/>
  <c r="C39" i="16"/>
  <c r="D38" i="16"/>
  <c r="D37" i="16" s="1"/>
  <c r="D43" i="16" s="1"/>
  <c r="D44" i="16" s="1"/>
  <c r="C38" i="16"/>
  <c r="C37" i="16" s="1"/>
  <c r="C43" i="16" s="1"/>
  <c r="C44" i="16" s="1"/>
  <c r="K32" i="16"/>
  <c r="J34" i="16" s="1"/>
  <c r="K22" i="16"/>
  <c r="J24" i="16" s="1"/>
  <c r="D20" i="16"/>
  <c r="C20" i="16"/>
  <c r="D19" i="16"/>
  <c r="C19" i="16"/>
  <c r="H13" i="16"/>
  <c r="L10" i="16"/>
  <c r="K10" i="16"/>
  <c r="J12" i="16" s="1"/>
  <c r="D7" i="16"/>
  <c r="C7" i="16"/>
  <c r="J6" i="16"/>
  <c r="J5" i="16"/>
  <c r="D42" i="14"/>
  <c r="C42" i="14"/>
  <c r="A42" i="14"/>
  <c r="D41" i="14"/>
  <c r="C41" i="14"/>
  <c r="A41" i="14"/>
  <c r="D40" i="14"/>
  <c r="C40" i="14"/>
  <c r="A40" i="14"/>
  <c r="D31" i="14"/>
  <c r="C31" i="14"/>
  <c r="A31" i="14"/>
  <c r="D30" i="14"/>
  <c r="C30" i="14"/>
  <c r="A30" i="14"/>
  <c r="D29" i="14"/>
  <c r="C29" i="14"/>
  <c r="A29" i="14"/>
  <c r="D28" i="14"/>
  <c r="C28" i="14"/>
  <c r="A28" i="14"/>
  <c r="D27" i="14"/>
  <c r="C27" i="14"/>
  <c r="A27" i="14"/>
  <c r="D19" i="14"/>
  <c r="C19" i="14"/>
  <c r="A19" i="14"/>
  <c r="D18" i="14"/>
  <c r="C18" i="14"/>
  <c r="A18" i="14"/>
  <c r="D17" i="14"/>
  <c r="C17" i="14"/>
  <c r="A17" i="14"/>
  <c r="D16" i="14"/>
  <c r="C16" i="14"/>
  <c r="A16" i="14"/>
  <c r="D15" i="14"/>
  <c r="C15" i="14"/>
  <c r="A15" i="14"/>
  <c r="D14" i="14"/>
  <c r="C14" i="14"/>
  <c r="A14" i="14"/>
  <c r="D13" i="14"/>
  <c r="C13" i="14"/>
  <c r="A13" i="14"/>
  <c r="F37" i="9"/>
  <c r="E37" i="9"/>
  <c r="D37" i="9"/>
  <c r="C37" i="9"/>
  <c r="F34" i="9"/>
  <c r="E34" i="9"/>
  <c r="D34" i="9"/>
  <c r="C34" i="9"/>
  <c r="B34" i="9"/>
  <c r="F32" i="9"/>
  <c r="E32" i="9"/>
  <c r="D32" i="9"/>
  <c r="C32" i="9"/>
  <c r="F29" i="9"/>
  <c r="E29" i="9"/>
  <c r="D29" i="9"/>
  <c r="C29" i="9"/>
  <c r="B29" i="9"/>
  <c r="F27" i="9"/>
  <c r="E27" i="9"/>
  <c r="D27" i="9"/>
  <c r="C27" i="9"/>
  <c r="F24" i="9"/>
  <c r="E24" i="9"/>
  <c r="D24" i="9"/>
  <c r="C24" i="9"/>
  <c r="B24" i="9"/>
  <c r="F22" i="9"/>
  <c r="E22" i="9"/>
  <c r="D22" i="9"/>
  <c r="C22" i="9"/>
  <c r="F19" i="9"/>
  <c r="E19" i="9"/>
  <c r="D19" i="9"/>
  <c r="C19" i="9"/>
  <c r="B19" i="9"/>
  <c r="F17" i="9"/>
  <c r="E17" i="9"/>
  <c r="D17" i="9"/>
  <c r="C17" i="9"/>
  <c r="F14" i="9"/>
  <c r="E14" i="9"/>
  <c r="D14" i="9"/>
  <c r="C14" i="9"/>
  <c r="B14" i="9"/>
  <c r="F9" i="9"/>
  <c r="E9" i="9"/>
  <c r="D9" i="9"/>
  <c r="C9" i="9"/>
  <c r="F6" i="9"/>
  <c r="E6" i="9"/>
  <c r="D6" i="9"/>
  <c r="C6" i="9"/>
  <c r="M41" i="30"/>
  <c r="L41" i="30"/>
  <c r="K41" i="30"/>
  <c r="J41" i="30"/>
  <c r="I41" i="30"/>
  <c r="H41" i="30"/>
  <c r="G41" i="30"/>
  <c r="F41" i="30"/>
  <c r="E41" i="30"/>
  <c r="D41" i="30"/>
  <c r="C41" i="30"/>
  <c r="B41" i="30"/>
  <c r="M40" i="30"/>
  <c r="L40" i="30"/>
  <c r="K40" i="30"/>
  <c r="J40" i="30"/>
  <c r="I40" i="30"/>
  <c r="H40" i="30"/>
  <c r="G40" i="30"/>
  <c r="F40" i="30"/>
  <c r="E40" i="30"/>
  <c r="D40" i="30"/>
  <c r="C40" i="30"/>
  <c r="B40" i="30"/>
  <c r="M39" i="30"/>
  <c r="L39" i="30"/>
  <c r="K39" i="30"/>
  <c r="J39" i="30"/>
  <c r="I39" i="30"/>
  <c r="H39" i="30"/>
  <c r="G39" i="30"/>
  <c r="F39" i="30"/>
  <c r="E39" i="30"/>
  <c r="D39" i="30"/>
  <c r="C39" i="30"/>
  <c r="B39" i="30"/>
  <c r="L24" i="30"/>
  <c r="K24" i="30"/>
  <c r="I24" i="30"/>
  <c r="H24" i="30"/>
  <c r="J43" i="30" s="1"/>
  <c r="F24" i="30"/>
  <c r="E24" i="30"/>
  <c r="G43" i="30" s="1"/>
  <c r="D24" i="30"/>
  <c r="D32" i="30" s="1"/>
  <c r="C24" i="30"/>
  <c r="B24" i="30"/>
  <c r="L23" i="30"/>
  <c r="K23" i="30"/>
  <c r="I23" i="30"/>
  <c r="H23" i="30"/>
  <c r="F23" i="30"/>
  <c r="G23" i="30" s="1"/>
  <c r="G31" i="30" s="1"/>
  <c r="E23" i="30"/>
  <c r="G42" i="30" s="1"/>
  <c r="C23" i="30"/>
  <c r="B23" i="30"/>
  <c r="L22" i="30"/>
  <c r="K22" i="30"/>
  <c r="M22" i="30" s="1"/>
  <c r="I22" i="30"/>
  <c r="H22" i="30"/>
  <c r="J38" i="30" s="1"/>
  <c r="F22" i="30"/>
  <c r="F25" i="30" s="1"/>
  <c r="E22" i="30"/>
  <c r="C22" i="30"/>
  <c r="B22" i="30"/>
  <c r="L16" i="30"/>
  <c r="K16" i="30"/>
  <c r="L43" i="30" s="1"/>
  <c r="I16" i="30"/>
  <c r="H16" i="30"/>
  <c r="G16" i="30"/>
  <c r="F32" i="30" s="1"/>
  <c r="F16" i="30"/>
  <c r="E16" i="30"/>
  <c r="F43" i="30" s="1"/>
  <c r="C16" i="30"/>
  <c r="O16" i="30" s="1"/>
  <c r="B16" i="30"/>
  <c r="L15" i="30"/>
  <c r="K15" i="30"/>
  <c r="L42" i="30" s="1"/>
  <c r="I15" i="30"/>
  <c r="H15" i="30"/>
  <c r="I42" i="30" s="1"/>
  <c r="F15" i="30"/>
  <c r="E15" i="30"/>
  <c r="F42" i="30" s="1"/>
  <c r="C15" i="30"/>
  <c r="B15" i="30"/>
  <c r="L14" i="30"/>
  <c r="K14" i="30"/>
  <c r="I14" i="30"/>
  <c r="I17" i="30" s="1"/>
  <c r="H14" i="30"/>
  <c r="J14" i="30" s="1"/>
  <c r="F14" i="30"/>
  <c r="F17" i="30" s="1"/>
  <c r="E14" i="30"/>
  <c r="F38" i="30" s="1"/>
  <c r="C14" i="30"/>
  <c r="C17" i="30" s="1"/>
  <c r="B14" i="30"/>
  <c r="D14" i="30" s="1"/>
  <c r="L8" i="30"/>
  <c r="K8" i="30"/>
  <c r="K43" i="30" s="1"/>
  <c r="I8" i="30"/>
  <c r="H8" i="30"/>
  <c r="H43" i="30" s="1"/>
  <c r="F8" i="30"/>
  <c r="E8" i="30"/>
  <c r="G8" i="30" s="1"/>
  <c r="E32" i="30" s="1"/>
  <c r="C8" i="30"/>
  <c r="B8" i="30"/>
  <c r="D8" i="30" s="1"/>
  <c r="L7" i="30"/>
  <c r="K7" i="30"/>
  <c r="M7" i="30" s="1"/>
  <c r="I7" i="30"/>
  <c r="H7" i="30"/>
  <c r="H9" i="30" s="1"/>
  <c r="F7" i="30"/>
  <c r="G7" i="30" s="1"/>
  <c r="E31" i="30" s="1"/>
  <c r="E7" i="30"/>
  <c r="E42" i="30" s="1"/>
  <c r="C7" i="30"/>
  <c r="B7" i="30"/>
  <c r="L6" i="30"/>
  <c r="L9" i="30" s="1"/>
  <c r="K6" i="30"/>
  <c r="K38" i="30" s="1"/>
  <c r="I6" i="30"/>
  <c r="J6" i="30" s="1"/>
  <c r="H6" i="30"/>
  <c r="H38" i="30" s="1"/>
  <c r="F6" i="30"/>
  <c r="E6" i="30"/>
  <c r="C6" i="30"/>
  <c r="C9" i="30" s="1"/>
  <c r="B6" i="30"/>
  <c r="B38" i="30" s="1"/>
  <c r="F103" i="31"/>
  <c r="E103" i="31"/>
  <c r="D103" i="31"/>
  <c r="C103" i="31"/>
  <c r="F99" i="31"/>
  <c r="E99" i="31"/>
  <c r="D99" i="31"/>
  <c r="C99" i="31"/>
  <c r="F95" i="31"/>
  <c r="E95" i="31"/>
  <c r="D95" i="31"/>
  <c r="C95" i="31"/>
  <c r="E62" i="31"/>
  <c r="D62" i="31"/>
  <c r="C62" i="31"/>
  <c r="B62" i="31"/>
  <c r="E61" i="31"/>
  <c r="M76" i="31" s="1"/>
  <c r="D61" i="31"/>
  <c r="C61" i="31"/>
  <c r="G88" i="31" s="1"/>
  <c r="B61" i="31"/>
  <c r="E59" i="31"/>
  <c r="D59" i="31"/>
  <c r="C59" i="31"/>
  <c r="B59" i="31"/>
  <c r="E58" i="31"/>
  <c r="D58" i="31"/>
  <c r="J87" i="31" s="1"/>
  <c r="C58" i="31"/>
  <c r="G75" i="31" s="1"/>
  <c r="B58" i="31"/>
  <c r="E56" i="31"/>
  <c r="D56" i="31"/>
  <c r="C56" i="31"/>
  <c r="B56" i="31"/>
  <c r="E55" i="31"/>
  <c r="D55" i="31"/>
  <c r="J74" i="31" s="1"/>
  <c r="C55" i="31"/>
  <c r="G74" i="31" s="1"/>
  <c r="B55" i="31"/>
  <c r="D74" i="31" s="1"/>
  <c r="E53" i="31"/>
  <c r="M85" i="31" s="1"/>
  <c r="D53" i="31"/>
  <c r="C53" i="31"/>
  <c r="B53" i="31"/>
  <c r="E52" i="31"/>
  <c r="M73" i="31" s="1"/>
  <c r="D52" i="31"/>
  <c r="J73" i="31" s="1"/>
  <c r="C52" i="31"/>
  <c r="G85" i="31" s="1"/>
  <c r="B52" i="31"/>
  <c r="D85" i="31" s="1"/>
  <c r="E50" i="31"/>
  <c r="D50" i="31"/>
  <c r="D64" i="31" s="1"/>
  <c r="C50" i="31"/>
  <c r="B50" i="31"/>
  <c r="B64" i="31" s="1"/>
  <c r="E49" i="31"/>
  <c r="M72" i="31" s="1"/>
  <c r="D49" i="31"/>
  <c r="J84" i="31" s="1"/>
  <c r="C49" i="31"/>
  <c r="C63" i="31" s="1"/>
  <c r="B49" i="31"/>
  <c r="D72" i="31" s="1"/>
  <c r="E40" i="31"/>
  <c r="D40" i="31"/>
  <c r="C40" i="31"/>
  <c r="B40" i="31"/>
  <c r="E39" i="31"/>
  <c r="L76" i="31" s="1"/>
  <c r="D39" i="31"/>
  <c r="I88" i="31" s="1"/>
  <c r="C39" i="31"/>
  <c r="F76" i="31" s="1"/>
  <c r="B39" i="31"/>
  <c r="C76" i="31" s="1"/>
  <c r="E37" i="31"/>
  <c r="D37" i="31"/>
  <c r="C37" i="31"/>
  <c r="B37" i="31"/>
  <c r="F37" i="31" s="1"/>
  <c r="E36" i="31"/>
  <c r="L87" i="31" s="1"/>
  <c r="D36" i="31"/>
  <c r="I87" i="31" s="1"/>
  <c r="C36" i="31"/>
  <c r="F75" i="31" s="1"/>
  <c r="B36" i="31"/>
  <c r="C75" i="31" s="1"/>
  <c r="E34" i="31"/>
  <c r="D34" i="31"/>
  <c r="C34" i="31"/>
  <c r="B34" i="31"/>
  <c r="F34" i="31" s="1"/>
  <c r="E33" i="31"/>
  <c r="L74" i="31" s="1"/>
  <c r="D33" i="31"/>
  <c r="I86" i="31" s="1"/>
  <c r="C33" i="31"/>
  <c r="F74" i="31" s="1"/>
  <c r="B33" i="31"/>
  <c r="C74" i="31" s="1"/>
  <c r="E31" i="31"/>
  <c r="D31" i="31"/>
  <c r="C31" i="31"/>
  <c r="B31" i="31"/>
  <c r="F31" i="31" s="1"/>
  <c r="E30" i="31"/>
  <c r="L73" i="31" s="1"/>
  <c r="D30" i="31"/>
  <c r="I85" i="31" s="1"/>
  <c r="C30" i="31"/>
  <c r="F85" i="31" s="1"/>
  <c r="B30" i="31"/>
  <c r="E28" i="31"/>
  <c r="E42" i="31" s="1"/>
  <c r="D28" i="31"/>
  <c r="C28" i="31"/>
  <c r="C42" i="31" s="1"/>
  <c r="B28" i="31"/>
  <c r="F28" i="31" s="1"/>
  <c r="E27" i="31"/>
  <c r="L84" i="31" s="1"/>
  <c r="D27" i="31"/>
  <c r="D41" i="31" s="1"/>
  <c r="C27" i="31"/>
  <c r="C41" i="31" s="1"/>
  <c r="B27" i="31"/>
  <c r="E19" i="31"/>
  <c r="D19" i="31"/>
  <c r="C19" i="31"/>
  <c r="B19" i="31"/>
  <c r="E18" i="31"/>
  <c r="K76" i="31" s="1"/>
  <c r="D18" i="31"/>
  <c r="H76" i="31" s="1"/>
  <c r="C18" i="31"/>
  <c r="E76" i="31" s="1"/>
  <c r="B18" i="31"/>
  <c r="B76" i="31" s="1"/>
  <c r="E16" i="31"/>
  <c r="D16" i="31"/>
  <c r="C16" i="31"/>
  <c r="B16" i="31"/>
  <c r="E15" i="31"/>
  <c r="K87" i="31" s="1"/>
  <c r="D15" i="31"/>
  <c r="H75" i="31" s="1"/>
  <c r="C15" i="31"/>
  <c r="E75" i="31" s="1"/>
  <c r="B15" i="31"/>
  <c r="B75" i="31" s="1"/>
  <c r="E13" i="31"/>
  <c r="D13" i="31"/>
  <c r="C13" i="31"/>
  <c r="B13" i="31"/>
  <c r="F13" i="31" s="1"/>
  <c r="E12" i="31"/>
  <c r="K86" i="31" s="1"/>
  <c r="D12" i="31"/>
  <c r="H86" i="31" s="1"/>
  <c r="C12" i="31"/>
  <c r="E74" i="31" s="1"/>
  <c r="B12" i="31"/>
  <c r="B74" i="31" s="1"/>
  <c r="E10" i="31"/>
  <c r="D10" i="31"/>
  <c r="C10" i="31"/>
  <c r="B10" i="31"/>
  <c r="E9" i="31"/>
  <c r="K85" i="31" s="1"/>
  <c r="D9" i="31"/>
  <c r="H73" i="31" s="1"/>
  <c r="C9" i="31"/>
  <c r="E73" i="31" s="1"/>
  <c r="B9" i="31"/>
  <c r="B73" i="31" s="1"/>
  <c r="E7" i="31"/>
  <c r="D7" i="31"/>
  <c r="D21" i="31" s="1"/>
  <c r="C7" i="31"/>
  <c r="B7" i="31"/>
  <c r="E6" i="31"/>
  <c r="E20" i="31" s="1"/>
  <c r="D6" i="31"/>
  <c r="D20" i="31" s="1"/>
  <c r="C6" i="31"/>
  <c r="E72" i="31" s="1"/>
  <c r="B6" i="31"/>
  <c r="F6" i="31" s="1"/>
  <c r="Q338" i="29"/>
  <c r="P338" i="29"/>
  <c r="O338" i="29"/>
  <c r="N338" i="29"/>
  <c r="M338" i="29"/>
  <c r="L338" i="29"/>
  <c r="K338" i="29"/>
  <c r="J338" i="29"/>
  <c r="I338" i="29"/>
  <c r="H338" i="29"/>
  <c r="G338" i="29"/>
  <c r="F338" i="29"/>
  <c r="Q337" i="29"/>
  <c r="P337" i="29"/>
  <c r="O337" i="29"/>
  <c r="N337" i="29"/>
  <c r="M337" i="29"/>
  <c r="L337" i="29"/>
  <c r="K337" i="29"/>
  <c r="J337" i="29"/>
  <c r="I337" i="29"/>
  <c r="H337" i="29"/>
  <c r="G337" i="29"/>
  <c r="F337" i="29"/>
  <c r="Q336" i="29"/>
  <c r="P336" i="29"/>
  <c r="O336" i="29"/>
  <c r="N336" i="29"/>
  <c r="M336" i="29"/>
  <c r="L336" i="29"/>
  <c r="K336" i="29"/>
  <c r="J336" i="29"/>
  <c r="I336" i="29"/>
  <c r="H336" i="29"/>
  <c r="G336" i="29"/>
  <c r="F336" i="29"/>
  <c r="Q335" i="29"/>
  <c r="P335" i="29"/>
  <c r="O335" i="29"/>
  <c r="N335" i="29"/>
  <c r="M335" i="29"/>
  <c r="L335" i="29"/>
  <c r="K335" i="29"/>
  <c r="J335" i="29"/>
  <c r="I335" i="29"/>
  <c r="H335" i="29"/>
  <c r="G335" i="29"/>
  <c r="F335" i="29"/>
  <c r="Q334" i="29"/>
  <c r="P334" i="29"/>
  <c r="O334" i="29"/>
  <c r="N334" i="29"/>
  <c r="M334" i="29"/>
  <c r="L334" i="29"/>
  <c r="K334" i="29"/>
  <c r="J334" i="29"/>
  <c r="I334" i="29"/>
  <c r="H334" i="29"/>
  <c r="G334" i="29"/>
  <c r="F334" i="29"/>
  <c r="Q316" i="29"/>
  <c r="P316" i="29"/>
  <c r="O316" i="29"/>
  <c r="N316" i="29"/>
  <c r="M316" i="29"/>
  <c r="L316" i="29"/>
  <c r="K316" i="29"/>
  <c r="J316" i="29"/>
  <c r="I316" i="29"/>
  <c r="H316" i="29"/>
  <c r="G316" i="29"/>
  <c r="F316" i="29"/>
  <c r="Q315" i="29"/>
  <c r="P315" i="29"/>
  <c r="O315" i="29"/>
  <c r="N315" i="29"/>
  <c r="M315" i="29"/>
  <c r="L315" i="29"/>
  <c r="K315" i="29"/>
  <c r="J315" i="29"/>
  <c r="I315" i="29"/>
  <c r="H315" i="29"/>
  <c r="G315" i="29"/>
  <c r="F315" i="29"/>
  <c r="Q314" i="29"/>
  <c r="P314" i="29"/>
  <c r="O314" i="29"/>
  <c r="N314" i="29"/>
  <c r="M314" i="29"/>
  <c r="L314" i="29"/>
  <c r="K314" i="29"/>
  <c r="J314" i="29"/>
  <c r="I314" i="29"/>
  <c r="H314" i="29"/>
  <c r="G314" i="29"/>
  <c r="F314" i="29"/>
  <c r="Q313" i="29"/>
  <c r="P313" i="29"/>
  <c r="O313" i="29"/>
  <c r="N313" i="29"/>
  <c r="M313" i="29"/>
  <c r="L313" i="29"/>
  <c r="K313" i="29"/>
  <c r="J313" i="29"/>
  <c r="I313" i="29"/>
  <c r="H313" i="29"/>
  <c r="G313" i="29"/>
  <c r="F313" i="29"/>
  <c r="Q312" i="29"/>
  <c r="P312" i="29"/>
  <c r="O312" i="29"/>
  <c r="N312" i="29"/>
  <c r="M312" i="29"/>
  <c r="L312" i="29"/>
  <c r="K312" i="29"/>
  <c r="J312" i="29"/>
  <c r="I312" i="29"/>
  <c r="H312" i="29"/>
  <c r="G312" i="29"/>
  <c r="F312" i="29"/>
  <c r="Q294" i="29"/>
  <c r="P294" i="29"/>
  <c r="O294" i="29"/>
  <c r="N294" i="29"/>
  <c r="M294" i="29"/>
  <c r="L294" i="29"/>
  <c r="K294" i="29"/>
  <c r="J294" i="29"/>
  <c r="I294" i="29"/>
  <c r="H294" i="29"/>
  <c r="G294" i="29"/>
  <c r="F294" i="29"/>
  <c r="Q293" i="29"/>
  <c r="P293" i="29"/>
  <c r="O293" i="29"/>
  <c r="N293" i="29"/>
  <c r="M293" i="29"/>
  <c r="L293" i="29"/>
  <c r="K293" i="29"/>
  <c r="J293" i="29"/>
  <c r="I293" i="29"/>
  <c r="H293" i="29"/>
  <c r="G293" i="29"/>
  <c r="F293" i="29"/>
  <c r="Q292" i="29"/>
  <c r="P292" i="29"/>
  <c r="O292" i="29"/>
  <c r="N292" i="29"/>
  <c r="M292" i="29"/>
  <c r="L292" i="29"/>
  <c r="K292" i="29"/>
  <c r="J292" i="29"/>
  <c r="I292" i="29"/>
  <c r="H292" i="29"/>
  <c r="G292" i="29"/>
  <c r="F292" i="29"/>
  <c r="Q291" i="29"/>
  <c r="P291" i="29"/>
  <c r="O291" i="29"/>
  <c r="N291" i="29"/>
  <c r="M291" i="29"/>
  <c r="L291" i="29"/>
  <c r="K291" i="29"/>
  <c r="J291" i="29"/>
  <c r="I291" i="29"/>
  <c r="H291" i="29"/>
  <c r="G291" i="29"/>
  <c r="F291" i="29"/>
  <c r="Q290" i="29"/>
  <c r="P290" i="29"/>
  <c r="O290" i="29"/>
  <c r="N290" i="29"/>
  <c r="M290" i="29"/>
  <c r="L290" i="29"/>
  <c r="K290" i="29"/>
  <c r="J290" i="29"/>
  <c r="I290" i="29"/>
  <c r="H290" i="29"/>
  <c r="G290" i="29"/>
  <c r="F290" i="29"/>
  <c r="Q272" i="29"/>
  <c r="P272" i="29"/>
  <c r="O272" i="29"/>
  <c r="N272" i="29"/>
  <c r="M272" i="29"/>
  <c r="L272" i="29"/>
  <c r="K272" i="29"/>
  <c r="J272" i="29"/>
  <c r="I272" i="29"/>
  <c r="H272" i="29"/>
  <c r="G272" i="29"/>
  <c r="F272" i="29"/>
  <c r="Q271" i="29"/>
  <c r="P271" i="29"/>
  <c r="O271" i="29"/>
  <c r="N271" i="29"/>
  <c r="M271" i="29"/>
  <c r="L271" i="29"/>
  <c r="K271" i="29"/>
  <c r="J271" i="29"/>
  <c r="I271" i="29"/>
  <c r="H271" i="29"/>
  <c r="G271" i="29"/>
  <c r="F271" i="29"/>
  <c r="Q270" i="29"/>
  <c r="P270" i="29"/>
  <c r="O270" i="29"/>
  <c r="N270" i="29"/>
  <c r="M270" i="29"/>
  <c r="L270" i="29"/>
  <c r="K270" i="29"/>
  <c r="J270" i="29"/>
  <c r="I270" i="29"/>
  <c r="H270" i="29"/>
  <c r="G270" i="29"/>
  <c r="F270" i="29"/>
  <c r="Q269" i="29"/>
  <c r="P269" i="29"/>
  <c r="O269" i="29"/>
  <c r="N269" i="29"/>
  <c r="M269" i="29"/>
  <c r="L269" i="29"/>
  <c r="K269" i="29"/>
  <c r="J269" i="29"/>
  <c r="I269" i="29"/>
  <c r="H269" i="29"/>
  <c r="G269" i="29"/>
  <c r="F269" i="29"/>
  <c r="Q268" i="29"/>
  <c r="P268" i="29"/>
  <c r="O268" i="29"/>
  <c r="N268" i="29"/>
  <c r="M268" i="29"/>
  <c r="L268" i="29"/>
  <c r="K268" i="29"/>
  <c r="J268" i="29"/>
  <c r="I268" i="29"/>
  <c r="H268" i="29"/>
  <c r="G268" i="29"/>
  <c r="F268" i="29"/>
  <c r="Q250" i="29"/>
  <c r="P250" i="29"/>
  <c r="O250" i="29"/>
  <c r="N250" i="29"/>
  <c r="M250" i="29"/>
  <c r="L250" i="29"/>
  <c r="K250" i="29"/>
  <c r="J250" i="29"/>
  <c r="I250" i="29"/>
  <c r="H250" i="29"/>
  <c r="G250" i="29"/>
  <c r="F250" i="29"/>
  <c r="Q249" i="29"/>
  <c r="P249" i="29"/>
  <c r="O249" i="29"/>
  <c r="N249" i="29"/>
  <c r="M249" i="29"/>
  <c r="L249" i="29"/>
  <c r="K249" i="29"/>
  <c r="J249" i="29"/>
  <c r="I249" i="29"/>
  <c r="H249" i="29"/>
  <c r="G249" i="29"/>
  <c r="F249" i="29"/>
  <c r="Q248" i="29"/>
  <c r="P248" i="29"/>
  <c r="O248" i="29"/>
  <c r="N248" i="29"/>
  <c r="M248" i="29"/>
  <c r="L248" i="29"/>
  <c r="K248" i="29"/>
  <c r="J248" i="29"/>
  <c r="I248" i="29"/>
  <c r="H248" i="29"/>
  <c r="G248" i="29"/>
  <c r="F248" i="29"/>
  <c r="Q247" i="29"/>
  <c r="P247" i="29"/>
  <c r="O247" i="29"/>
  <c r="N247" i="29"/>
  <c r="M247" i="29"/>
  <c r="L247" i="29"/>
  <c r="K247" i="29"/>
  <c r="J247" i="29"/>
  <c r="I247" i="29"/>
  <c r="H247" i="29"/>
  <c r="G247" i="29"/>
  <c r="F247" i="29"/>
  <c r="Q246" i="29"/>
  <c r="P246" i="29"/>
  <c r="O246" i="29"/>
  <c r="N246" i="29"/>
  <c r="M246" i="29"/>
  <c r="L246" i="29"/>
  <c r="K246" i="29"/>
  <c r="J246" i="29"/>
  <c r="I246" i="29"/>
  <c r="H246" i="29"/>
  <c r="G246" i="29"/>
  <c r="F246" i="29"/>
  <c r="Q228" i="29"/>
  <c r="P228" i="29"/>
  <c r="O228" i="29"/>
  <c r="N228" i="29"/>
  <c r="M228" i="29"/>
  <c r="L228" i="29"/>
  <c r="K228" i="29"/>
  <c r="J228" i="29"/>
  <c r="I228" i="29"/>
  <c r="H228" i="29"/>
  <c r="G228" i="29"/>
  <c r="F228" i="29"/>
  <c r="Q227" i="29"/>
  <c r="P227" i="29"/>
  <c r="O227" i="29"/>
  <c r="N227" i="29"/>
  <c r="M227" i="29"/>
  <c r="L227" i="29"/>
  <c r="K227" i="29"/>
  <c r="J227" i="29"/>
  <c r="I227" i="29"/>
  <c r="H227" i="29"/>
  <c r="G227" i="29"/>
  <c r="F227" i="29"/>
  <c r="Q226" i="29"/>
  <c r="P226" i="29"/>
  <c r="O226" i="29"/>
  <c r="N226" i="29"/>
  <c r="M226" i="29"/>
  <c r="L226" i="29"/>
  <c r="K226" i="29"/>
  <c r="J226" i="29"/>
  <c r="I226" i="29"/>
  <c r="H226" i="29"/>
  <c r="G226" i="29"/>
  <c r="F226" i="29"/>
  <c r="Q225" i="29"/>
  <c r="P225" i="29"/>
  <c r="O225" i="29"/>
  <c r="N225" i="29"/>
  <c r="M225" i="29"/>
  <c r="L225" i="29"/>
  <c r="K225" i="29"/>
  <c r="J225" i="29"/>
  <c r="I225" i="29"/>
  <c r="H225" i="29"/>
  <c r="G225" i="29"/>
  <c r="F225" i="29"/>
  <c r="Q224" i="29"/>
  <c r="P224" i="29"/>
  <c r="O224" i="29"/>
  <c r="N224" i="29"/>
  <c r="M224" i="29"/>
  <c r="L224" i="29"/>
  <c r="K224" i="29"/>
  <c r="J224" i="29"/>
  <c r="I224" i="29"/>
  <c r="H224" i="29"/>
  <c r="G224" i="29"/>
  <c r="F224" i="29"/>
  <c r="Q206" i="29"/>
  <c r="P206" i="29"/>
  <c r="O206" i="29"/>
  <c r="N206" i="29"/>
  <c r="M206" i="29"/>
  <c r="L206" i="29"/>
  <c r="K206" i="29"/>
  <c r="J206" i="29"/>
  <c r="I206" i="29"/>
  <c r="H206" i="29"/>
  <c r="G206" i="29"/>
  <c r="F206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Q203" i="29"/>
  <c r="P203" i="29"/>
  <c r="O203" i="29"/>
  <c r="N203" i="29"/>
  <c r="M203" i="29"/>
  <c r="L203" i="29"/>
  <c r="K203" i="29"/>
  <c r="J203" i="29"/>
  <c r="I203" i="29"/>
  <c r="H203" i="29"/>
  <c r="G203" i="29"/>
  <c r="F203" i="29"/>
  <c r="Q202" i="29"/>
  <c r="P202" i="29"/>
  <c r="O202" i="29"/>
  <c r="N202" i="29"/>
  <c r="M202" i="29"/>
  <c r="L202" i="29"/>
  <c r="K202" i="29"/>
  <c r="J202" i="29"/>
  <c r="I202" i="29"/>
  <c r="H202" i="29"/>
  <c r="G202" i="29"/>
  <c r="F202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Q182" i="29"/>
  <c r="P182" i="29"/>
  <c r="O182" i="29"/>
  <c r="N182" i="29"/>
  <c r="M182" i="29"/>
  <c r="L182" i="29"/>
  <c r="K182" i="29"/>
  <c r="J182" i="29"/>
  <c r="I182" i="29"/>
  <c r="H182" i="29"/>
  <c r="G182" i="29"/>
  <c r="F182" i="29"/>
  <c r="Q181" i="29"/>
  <c r="P181" i="29"/>
  <c r="O181" i="29"/>
  <c r="N181" i="29"/>
  <c r="M181" i="29"/>
  <c r="L181" i="29"/>
  <c r="K181" i="29"/>
  <c r="J181" i="29"/>
  <c r="I181" i="29"/>
  <c r="H181" i="29"/>
  <c r="G181" i="29"/>
  <c r="F181" i="29"/>
  <c r="Q180" i="29"/>
  <c r="P180" i="29"/>
  <c r="O180" i="29"/>
  <c r="N180" i="29"/>
  <c r="M180" i="29"/>
  <c r="L180" i="29"/>
  <c r="K180" i="29"/>
  <c r="J180" i="29"/>
  <c r="I180" i="29"/>
  <c r="H180" i="29"/>
  <c r="G180" i="29"/>
  <c r="F180" i="29"/>
  <c r="Q162" i="29"/>
  <c r="P162" i="29"/>
  <c r="O162" i="29"/>
  <c r="N162" i="29"/>
  <c r="M162" i="29"/>
  <c r="L162" i="29"/>
  <c r="K162" i="29"/>
  <c r="J162" i="29"/>
  <c r="I162" i="29"/>
  <c r="H162" i="29"/>
  <c r="G162" i="29"/>
  <c r="F162" i="29"/>
  <c r="Q161" i="29"/>
  <c r="P161" i="29"/>
  <c r="O161" i="29"/>
  <c r="N161" i="29"/>
  <c r="M161" i="29"/>
  <c r="L161" i="29"/>
  <c r="K161" i="29"/>
  <c r="J161" i="29"/>
  <c r="I161" i="29"/>
  <c r="H161" i="29"/>
  <c r="G161" i="29"/>
  <c r="F161" i="29"/>
  <c r="Q160" i="29"/>
  <c r="P160" i="29"/>
  <c r="O160" i="29"/>
  <c r="N160" i="29"/>
  <c r="M160" i="29"/>
  <c r="L160" i="29"/>
  <c r="K160" i="29"/>
  <c r="J160" i="29"/>
  <c r="I160" i="29"/>
  <c r="H160" i="29"/>
  <c r="G160" i="29"/>
  <c r="F160" i="29"/>
  <c r="Q159" i="29"/>
  <c r="P159" i="29"/>
  <c r="O159" i="29"/>
  <c r="N159" i="29"/>
  <c r="M159" i="29"/>
  <c r="L159" i="29"/>
  <c r="K159" i="29"/>
  <c r="J159" i="29"/>
  <c r="I159" i="29"/>
  <c r="H159" i="29"/>
  <c r="G159" i="29"/>
  <c r="F159" i="29"/>
  <c r="Q158" i="29"/>
  <c r="P158" i="29"/>
  <c r="O158" i="29"/>
  <c r="N158" i="29"/>
  <c r="M158" i="29"/>
  <c r="L158" i="29"/>
  <c r="K158" i="29"/>
  <c r="J158" i="29"/>
  <c r="I158" i="29"/>
  <c r="H158" i="29"/>
  <c r="G158" i="29"/>
  <c r="F158" i="29"/>
  <c r="Q140" i="29"/>
  <c r="P140" i="29"/>
  <c r="O140" i="29"/>
  <c r="N140" i="29"/>
  <c r="M140" i="29"/>
  <c r="L140" i="29"/>
  <c r="K140" i="29"/>
  <c r="J140" i="29"/>
  <c r="I140" i="29"/>
  <c r="H140" i="29"/>
  <c r="G140" i="29"/>
  <c r="F140" i="29"/>
  <c r="Q139" i="29"/>
  <c r="P139" i="29"/>
  <c r="O139" i="29"/>
  <c r="N139" i="29"/>
  <c r="M139" i="29"/>
  <c r="L139" i="29"/>
  <c r="K139" i="29"/>
  <c r="J139" i="29"/>
  <c r="I139" i="29"/>
  <c r="H139" i="29"/>
  <c r="G139" i="29"/>
  <c r="F139" i="29"/>
  <c r="Q138" i="29"/>
  <c r="P138" i="29"/>
  <c r="O138" i="29"/>
  <c r="N138" i="29"/>
  <c r="M138" i="29"/>
  <c r="L138" i="29"/>
  <c r="K138" i="29"/>
  <c r="J138" i="29"/>
  <c r="I138" i="29"/>
  <c r="H138" i="29"/>
  <c r="G138" i="29"/>
  <c r="F138" i="29"/>
  <c r="Q137" i="29"/>
  <c r="P137" i="29"/>
  <c r="O137" i="29"/>
  <c r="N137" i="29"/>
  <c r="M137" i="29"/>
  <c r="L137" i="29"/>
  <c r="K137" i="29"/>
  <c r="J137" i="29"/>
  <c r="I137" i="29"/>
  <c r="H137" i="29"/>
  <c r="G137" i="29"/>
  <c r="F137" i="29"/>
  <c r="Q136" i="29"/>
  <c r="P136" i="29"/>
  <c r="O136" i="29"/>
  <c r="N136" i="29"/>
  <c r="M136" i="29"/>
  <c r="L136" i="29"/>
  <c r="K136" i="29"/>
  <c r="J136" i="29"/>
  <c r="I136" i="29"/>
  <c r="H136" i="29"/>
  <c r="G136" i="29"/>
  <c r="F136" i="29"/>
  <c r="Q118" i="29"/>
  <c r="P118" i="29"/>
  <c r="O118" i="29"/>
  <c r="N118" i="29"/>
  <c r="M118" i="29"/>
  <c r="L118" i="29"/>
  <c r="K118" i="29"/>
  <c r="J118" i="29"/>
  <c r="I118" i="29"/>
  <c r="H118" i="29"/>
  <c r="G118" i="29"/>
  <c r="F118" i="29"/>
  <c r="Q117" i="29"/>
  <c r="P117" i="29"/>
  <c r="O117" i="29"/>
  <c r="N117" i="29"/>
  <c r="M117" i="29"/>
  <c r="L117" i="29"/>
  <c r="K117" i="29"/>
  <c r="J117" i="29"/>
  <c r="I117" i="29"/>
  <c r="H117" i="29"/>
  <c r="G117" i="29"/>
  <c r="F117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Q114" i="29"/>
  <c r="P114" i="29"/>
  <c r="O114" i="29"/>
  <c r="N114" i="29"/>
  <c r="M114" i="29"/>
  <c r="L114" i="29"/>
  <c r="K114" i="29"/>
  <c r="J114" i="29"/>
  <c r="I114" i="29"/>
  <c r="H114" i="29"/>
  <c r="G114" i="29"/>
  <c r="F114" i="29"/>
  <c r="Q96" i="29"/>
  <c r="P96" i="29"/>
  <c r="O96" i="29"/>
  <c r="N96" i="29"/>
  <c r="M96" i="29"/>
  <c r="L96" i="29"/>
  <c r="K96" i="29"/>
  <c r="J96" i="29"/>
  <c r="I96" i="29"/>
  <c r="H96" i="29"/>
  <c r="G96" i="29"/>
  <c r="F96" i="29"/>
  <c r="Q95" i="29"/>
  <c r="P95" i="29"/>
  <c r="O95" i="29"/>
  <c r="N95" i="29"/>
  <c r="M95" i="29"/>
  <c r="L95" i="29"/>
  <c r="K95" i="29"/>
  <c r="J95" i="29"/>
  <c r="I95" i="29"/>
  <c r="H95" i="29"/>
  <c r="G95" i="29"/>
  <c r="F95" i="29"/>
  <c r="Q94" i="29"/>
  <c r="P94" i="29"/>
  <c r="O94" i="29"/>
  <c r="N94" i="29"/>
  <c r="M94" i="29"/>
  <c r="L94" i="29"/>
  <c r="K94" i="29"/>
  <c r="J94" i="29"/>
  <c r="I94" i="29"/>
  <c r="H94" i="29"/>
  <c r="G94" i="29"/>
  <c r="F94" i="29"/>
  <c r="Q93" i="29"/>
  <c r="P93" i="29"/>
  <c r="O93" i="29"/>
  <c r="N93" i="29"/>
  <c r="M93" i="29"/>
  <c r="L93" i="29"/>
  <c r="K93" i="29"/>
  <c r="J93" i="29"/>
  <c r="I93" i="29"/>
  <c r="H93" i="29"/>
  <c r="G93" i="29"/>
  <c r="F93" i="29"/>
  <c r="Q92" i="29"/>
  <c r="P92" i="29"/>
  <c r="O92" i="29"/>
  <c r="N92" i="29"/>
  <c r="M92" i="29"/>
  <c r="L92" i="29"/>
  <c r="K92" i="29"/>
  <c r="J92" i="29"/>
  <c r="I92" i="29"/>
  <c r="H92" i="29"/>
  <c r="G92" i="29"/>
  <c r="F92" i="29"/>
  <c r="Q74" i="29"/>
  <c r="P74" i="29"/>
  <c r="O74" i="29"/>
  <c r="N74" i="29"/>
  <c r="M74" i="29"/>
  <c r="L74" i="29"/>
  <c r="K74" i="29"/>
  <c r="J74" i="29"/>
  <c r="I74" i="29"/>
  <c r="H74" i="29"/>
  <c r="G74" i="29"/>
  <c r="F74" i="29"/>
  <c r="Q73" i="29"/>
  <c r="P73" i="29"/>
  <c r="O73" i="29"/>
  <c r="N73" i="29"/>
  <c r="M73" i="29"/>
  <c r="L73" i="29"/>
  <c r="K73" i="29"/>
  <c r="J73" i="29"/>
  <c r="I73" i="29"/>
  <c r="H73" i="29"/>
  <c r="G73" i="29"/>
  <c r="F73" i="29"/>
  <c r="Q72" i="29"/>
  <c r="P72" i="29"/>
  <c r="O72" i="29"/>
  <c r="N72" i="29"/>
  <c r="M72" i="29"/>
  <c r="L72" i="29"/>
  <c r="K72" i="29"/>
  <c r="J72" i="29"/>
  <c r="I72" i="29"/>
  <c r="H72" i="29"/>
  <c r="G72" i="29"/>
  <c r="F72" i="29"/>
  <c r="Q71" i="29"/>
  <c r="P71" i="29"/>
  <c r="O71" i="29"/>
  <c r="N71" i="29"/>
  <c r="M71" i="29"/>
  <c r="L71" i="29"/>
  <c r="K71" i="29"/>
  <c r="J71" i="29"/>
  <c r="I71" i="29"/>
  <c r="H71" i="29"/>
  <c r="G71" i="29"/>
  <c r="F71" i="29"/>
  <c r="Q70" i="29"/>
  <c r="P70" i="29"/>
  <c r="O70" i="29"/>
  <c r="N70" i="29"/>
  <c r="M70" i="29"/>
  <c r="L70" i="29"/>
  <c r="K70" i="29"/>
  <c r="J70" i="29"/>
  <c r="I70" i="29"/>
  <c r="H70" i="29"/>
  <c r="G70" i="29"/>
  <c r="F70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Q8" i="29"/>
  <c r="P8" i="29"/>
  <c r="O8" i="29"/>
  <c r="N8" i="29"/>
  <c r="M8" i="29"/>
  <c r="L8" i="29"/>
  <c r="K8" i="29"/>
  <c r="J8" i="29"/>
  <c r="I8" i="29"/>
  <c r="H8" i="29"/>
  <c r="G8" i="29"/>
  <c r="F8" i="29"/>
  <c r="Q7" i="29"/>
  <c r="P7" i="29"/>
  <c r="O7" i="29"/>
  <c r="N7" i="29"/>
  <c r="M7" i="29"/>
  <c r="L7" i="29"/>
  <c r="K7" i="29"/>
  <c r="J7" i="29"/>
  <c r="I7" i="29"/>
  <c r="H7" i="29"/>
  <c r="G7" i="29"/>
  <c r="F7" i="29"/>
  <c r="Q6" i="29"/>
  <c r="P6" i="29"/>
  <c r="O6" i="29"/>
  <c r="N6" i="29"/>
  <c r="M6" i="29"/>
  <c r="L6" i="29"/>
  <c r="K6" i="29"/>
  <c r="J6" i="29"/>
  <c r="I6" i="29"/>
  <c r="H6" i="29"/>
  <c r="G6" i="29"/>
  <c r="F6" i="29"/>
  <c r="Q5" i="29"/>
  <c r="P5" i="29"/>
  <c r="O5" i="29"/>
  <c r="N5" i="29"/>
  <c r="M5" i="29"/>
  <c r="L5" i="29"/>
  <c r="K5" i="29"/>
  <c r="J5" i="29"/>
  <c r="I5" i="29"/>
  <c r="H5" i="29"/>
  <c r="G5" i="29"/>
  <c r="F5" i="29"/>
  <c r="Q4" i="29"/>
  <c r="P4" i="29"/>
  <c r="O4" i="29"/>
  <c r="N4" i="29"/>
  <c r="M4" i="29"/>
  <c r="L4" i="29"/>
  <c r="K4" i="29"/>
  <c r="J4" i="29"/>
  <c r="I4" i="29"/>
  <c r="H4" i="29"/>
  <c r="G4" i="29"/>
  <c r="F4" i="29"/>
  <c r="Z74" i="28"/>
  <c r="Y74" i="28"/>
  <c r="X74" i="28"/>
  <c r="W74" i="28"/>
  <c r="V74" i="28"/>
  <c r="U74" i="28"/>
  <c r="T74" i="28"/>
  <c r="Z73" i="28"/>
  <c r="Y73" i="28"/>
  <c r="X73" i="28"/>
  <c r="W73" i="28"/>
  <c r="V73" i="28"/>
  <c r="U73" i="28"/>
  <c r="T73" i="28"/>
  <c r="Z72" i="28"/>
  <c r="Y72" i="28"/>
  <c r="X72" i="28"/>
  <c r="W72" i="28"/>
  <c r="V72" i="28"/>
  <c r="U72" i="28"/>
  <c r="T72" i="28"/>
  <c r="Z71" i="28"/>
  <c r="Y71" i="28"/>
  <c r="X71" i="28"/>
  <c r="W71" i="28"/>
  <c r="V71" i="28"/>
  <c r="U71" i="28"/>
  <c r="T71" i="28"/>
  <c r="Z70" i="28"/>
  <c r="Y70" i="28"/>
  <c r="X70" i="28"/>
  <c r="W70" i="28"/>
  <c r="V70" i="28"/>
  <c r="U70" i="28"/>
  <c r="T70" i="28"/>
  <c r="BE60" i="28"/>
  <c r="Z69" i="28"/>
  <c r="Y69" i="28"/>
  <c r="X69" i="28"/>
  <c r="W69" i="28"/>
  <c r="V69" i="28"/>
  <c r="U69" i="28"/>
  <c r="T69" i="28"/>
  <c r="BE59" i="28"/>
  <c r="Z68" i="28"/>
  <c r="Y68" i="28"/>
  <c r="X68" i="28"/>
  <c r="W68" i="28"/>
  <c r="V68" i="28"/>
  <c r="U68" i="28"/>
  <c r="T68" i="28"/>
  <c r="BE58" i="28"/>
  <c r="Z67" i="28"/>
  <c r="Y67" i="28"/>
  <c r="X67" i="28"/>
  <c r="W67" i="28"/>
  <c r="V67" i="28"/>
  <c r="U67" i="28"/>
  <c r="T67" i="28"/>
  <c r="BE57" i="28"/>
  <c r="Z66" i="28"/>
  <c r="Y66" i="28"/>
  <c r="X66" i="28"/>
  <c r="W66" i="28"/>
  <c r="V66" i="28"/>
  <c r="U66" i="28"/>
  <c r="T66" i="28"/>
  <c r="BE56" i="28"/>
  <c r="Z65" i="28"/>
  <c r="Y65" i="28"/>
  <c r="X65" i="28"/>
  <c r="W65" i="28"/>
  <c r="V65" i="28"/>
  <c r="U65" i="28"/>
  <c r="T65" i="28"/>
  <c r="BE55" i="28"/>
  <c r="Z64" i="28"/>
  <c r="Y64" i="28"/>
  <c r="X64" i="28"/>
  <c r="W64" i="28"/>
  <c r="V64" i="28"/>
  <c r="U64" i="28"/>
  <c r="T64" i="28"/>
  <c r="BE54" i="28"/>
  <c r="BE52" i="28"/>
  <c r="BE51" i="28"/>
  <c r="BE50" i="28"/>
  <c r="BE46" i="28"/>
  <c r="BE45" i="28"/>
  <c r="BE44" i="28"/>
  <c r="BE43" i="28"/>
  <c r="BE42" i="28"/>
  <c r="BE41" i="28"/>
  <c r="BE40" i="28"/>
  <c r="BE38" i="28"/>
  <c r="BE37" i="28"/>
  <c r="BE36" i="28"/>
  <c r="BE32" i="28"/>
  <c r="BE31" i="28"/>
  <c r="BE30" i="28"/>
  <c r="BE29" i="28"/>
  <c r="BE28" i="28"/>
  <c r="BE27" i="28"/>
  <c r="BE26" i="28"/>
  <c r="BE24" i="28"/>
  <c r="BE23" i="28"/>
  <c r="BE22" i="28"/>
  <c r="BE18" i="28"/>
  <c r="BE17" i="28"/>
  <c r="BE16" i="28"/>
  <c r="BE15" i="28"/>
  <c r="BE14" i="28"/>
  <c r="BE13" i="28"/>
  <c r="BE12" i="28"/>
  <c r="BE10" i="28"/>
  <c r="BE9" i="28"/>
  <c r="BE8" i="28"/>
  <c r="D45" i="16" l="1"/>
  <c r="D51" i="16" s="1"/>
  <c r="D50" i="16"/>
  <c r="C50" i="16"/>
  <c r="C45" i="16"/>
  <c r="C51" i="16" s="1"/>
  <c r="C24" i="19"/>
  <c r="D24" i="19" s="1"/>
  <c r="C38" i="19"/>
  <c r="C37" i="19"/>
  <c r="D40" i="19"/>
  <c r="D39" i="19" s="1"/>
  <c r="D55" i="19" s="1"/>
  <c r="D27" i="19"/>
  <c r="D50" i="19"/>
  <c r="D45" i="19"/>
  <c r="D38" i="19"/>
  <c r="C41" i="19"/>
  <c r="C39" i="19" s="1"/>
  <c r="C45" i="17"/>
  <c r="C26" i="17"/>
  <c r="C28" i="17"/>
  <c r="C17" i="17"/>
  <c r="C47" i="17" s="1"/>
  <c r="C46" i="17" s="1"/>
  <c r="C52" i="17" s="1"/>
  <c r="C31" i="17"/>
  <c r="C33" i="13"/>
  <c r="C31" i="13" s="1"/>
  <c r="C16" i="13"/>
  <c r="C38" i="13"/>
  <c r="J88" i="31"/>
  <c r="D7" i="30"/>
  <c r="I75" i="31"/>
  <c r="O7" i="30"/>
  <c r="D15" i="30"/>
  <c r="N16" i="30"/>
  <c r="B25" i="30"/>
  <c r="M24" i="30"/>
  <c r="J32" i="30" s="1"/>
  <c r="O22" i="30"/>
  <c r="O23" i="30"/>
  <c r="G15" i="30"/>
  <c r="F31" i="30" s="1"/>
  <c r="G22" i="30"/>
  <c r="G95" i="31"/>
  <c r="F58" i="31"/>
  <c r="F61" i="31"/>
  <c r="F73" i="31"/>
  <c r="J22" i="30"/>
  <c r="J23" i="30"/>
  <c r="M31" i="30" s="1"/>
  <c r="H85" i="31"/>
  <c r="G73" i="31"/>
  <c r="J75" i="31"/>
  <c r="M84" i="31"/>
  <c r="G103" i="31"/>
  <c r="G14" i="30"/>
  <c r="D16" i="30"/>
  <c r="C32" i="30" s="1"/>
  <c r="M16" i="30"/>
  <c r="I32" i="30" s="1"/>
  <c r="N24" i="30"/>
  <c r="O24" i="30"/>
  <c r="O25" i="30" s="1"/>
  <c r="J42" i="30"/>
  <c r="E21" i="31"/>
  <c r="F16" i="31"/>
  <c r="F19" i="31"/>
  <c r="D42" i="31"/>
  <c r="F40" i="31"/>
  <c r="F49" i="31"/>
  <c r="F72" i="31"/>
  <c r="L75" i="31"/>
  <c r="O75" i="31" s="1"/>
  <c r="J86" i="31"/>
  <c r="G99" i="31"/>
  <c r="M6" i="30"/>
  <c r="H30" i="30" s="1"/>
  <c r="J7" i="30"/>
  <c r="K31" i="30" s="1"/>
  <c r="H25" i="30"/>
  <c r="N41" i="30"/>
  <c r="M43" i="30"/>
  <c r="P43" i="30" s="1"/>
  <c r="F44" i="30"/>
  <c r="F10" i="31"/>
  <c r="G38" i="30"/>
  <c r="G44" i="30" s="1"/>
  <c r="N76" i="31"/>
  <c r="L85" i="31"/>
  <c r="L83" i="31" s="1"/>
  <c r="L86" i="31"/>
  <c r="L88" i="31"/>
  <c r="F50" i="31"/>
  <c r="F52" i="31"/>
  <c r="M86" i="31"/>
  <c r="M87" i="31"/>
  <c r="M88" i="31"/>
  <c r="G72" i="31"/>
  <c r="G71" i="31" s="1"/>
  <c r="D76" i="31"/>
  <c r="C87" i="31"/>
  <c r="J15" i="30"/>
  <c r="L31" i="30" s="1"/>
  <c r="B17" i="30"/>
  <c r="E25" i="30"/>
  <c r="O41" i="30"/>
  <c r="N23" i="30"/>
  <c r="F7" i="31"/>
  <c r="P16" i="30"/>
  <c r="E71" i="31"/>
  <c r="E77" i="31" s="1"/>
  <c r="D96" i="31" s="1"/>
  <c r="E87" i="31"/>
  <c r="F27" i="31"/>
  <c r="F30" i="31"/>
  <c r="E41" i="31"/>
  <c r="E43" i="31" s="1"/>
  <c r="F53" i="31"/>
  <c r="F56" i="31"/>
  <c r="I72" i="31"/>
  <c r="H74" i="31"/>
  <c r="G76" i="31"/>
  <c r="G77" i="31" s="1"/>
  <c r="D104" i="31" s="1"/>
  <c r="B88" i="31"/>
  <c r="E9" i="30"/>
  <c r="H17" i="30"/>
  <c r="D22" i="31"/>
  <c r="C43" i="31"/>
  <c r="C64" i="31"/>
  <c r="C65" i="31" s="1"/>
  <c r="F59" i="31"/>
  <c r="F62" i="31"/>
  <c r="C73" i="31"/>
  <c r="I76" i="31"/>
  <c r="O76" i="31" s="1"/>
  <c r="D88" i="31"/>
  <c r="P88" i="31" s="1"/>
  <c r="F9" i="30"/>
  <c r="I9" i="30"/>
  <c r="K17" i="30"/>
  <c r="J16" i="30"/>
  <c r="L32" i="30" s="1"/>
  <c r="O32" i="30" s="1"/>
  <c r="L25" i="30"/>
  <c r="D63" i="31"/>
  <c r="D65" i="31" s="1"/>
  <c r="D43" i="31"/>
  <c r="E64" i="31"/>
  <c r="J85" i="31"/>
  <c r="P85" i="31" s="1"/>
  <c r="D73" i="31"/>
  <c r="P73" i="31" s="1"/>
  <c r="J76" i="31"/>
  <c r="O8" i="30"/>
  <c r="L17" i="30"/>
  <c r="O15" i="30"/>
  <c r="N22" i="30"/>
  <c r="P22" i="30" s="1"/>
  <c r="C38" i="30"/>
  <c r="C44" i="30" s="1"/>
  <c r="G30" i="30"/>
  <c r="F71" i="31"/>
  <c r="F77" i="31" s="1"/>
  <c r="D100" i="31" s="1"/>
  <c r="E22" i="31"/>
  <c r="D71" i="31"/>
  <c r="C30" i="30"/>
  <c r="D17" i="30"/>
  <c r="G17" i="30"/>
  <c r="F33" i="30" s="1"/>
  <c r="F30" i="30"/>
  <c r="P24" i="30"/>
  <c r="J44" i="30"/>
  <c r="C31" i="30"/>
  <c r="B31" i="30"/>
  <c r="P23" i="30"/>
  <c r="B44" i="30"/>
  <c r="F64" i="31"/>
  <c r="H31" i="30"/>
  <c r="L30" i="30"/>
  <c r="M30" i="30"/>
  <c r="K30" i="30"/>
  <c r="J30" i="30"/>
  <c r="B21" i="31"/>
  <c r="E63" i="31"/>
  <c r="E65" i="31" s="1"/>
  <c r="I74" i="31"/>
  <c r="O74" i="31" s="1"/>
  <c r="G6" i="30"/>
  <c r="M15" i="30"/>
  <c r="I31" i="30" s="1"/>
  <c r="C25" i="30"/>
  <c r="D38" i="30"/>
  <c r="F12" i="31"/>
  <c r="C21" i="31"/>
  <c r="B42" i="31"/>
  <c r="F42" i="31" s="1"/>
  <c r="H72" i="31"/>
  <c r="H71" i="31" s="1"/>
  <c r="H77" i="31" s="1"/>
  <c r="E96" i="31" s="1"/>
  <c r="I73" i="31"/>
  <c r="O73" i="31" s="1"/>
  <c r="K75" i="31"/>
  <c r="N75" i="31" s="1"/>
  <c r="B87" i="31"/>
  <c r="C88" i="31"/>
  <c r="O88" i="31" s="1"/>
  <c r="J8" i="30"/>
  <c r="K32" i="30" s="1"/>
  <c r="K9" i="30"/>
  <c r="M14" i="30"/>
  <c r="N15" i="30"/>
  <c r="P15" i="30" s="1"/>
  <c r="E38" i="30"/>
  <c r="N38" i="30" s="1"/>
  <c r="H42" i="30"/>
  <c r="H44" i="30" s="1"/>
  <c r="B86" i="31"/>
  <c r="F55" i="31"/>
  <c r="J72" i="31"/>
  <c r="J71" i="31" s="1"/>
  <c r="J77" i="31" s="1"/>
  <c r="E104" i="31" s="1"/>
  <c r="K73" i="31"/>
  <c r="N73" i="31" s="1"/>
  <c r="M75" i="31"/>
  <c r="B85" i="31"/>
  <c r="C86" i="31"/>
  <c r="D87" i="31"/>
  <c r="E88" i="31"/>
  <c r="O14" i="30"/>
  <c r="D23" i="30"/>
  <c r="D31" i="30" s="1"/>
  <c r="K72" i="31"/>
  <c r="M74" i="31"/>
  <c r="P74" i="31" s="1"/>
  <c r="B84" i="31"/>
  <c r="C85" i="31"/>
  <c r="D86" i="31"/>
  <c r="F88" i="31"/>
  <c r="M8" i="30"/>
  <c r="H32" i="30" s="1"/>
  <c r="D22" i="30"/>
  <c r="P41" i="30"/>
  <c r="K42" i="30"/>
  <c r="K44" i="30" s="1"/>
  <c r="F18" i="31"/>
  <c r="L72" i="31"/>
  <c r="L71" i="31" s="1"/>
  <c r="L77" i="31" s="1"/>
  <c r="F100" i="31" s="1"/>
  <c r="C84" i="31"/>
  <c r="E86" i="31"/>
  <c r="F87" i="31"/>
  <c r="O87" i="31" s="1"/>
  <c r="N8" i="30"/>
  <c r="P8" i="30" s="1"/>
  <c r="G24" i="30"/>
  <c r="G32" i="30" s="1"/>
  <c r="I38" i="30"/>
  <c r="F33" i="31"/>
  <c r="K74" i="31"/>
  <c r="N74" i="31" s="1"/>
  <c r="F39" i="31"/>
  <c r="D84" i="31"/>
  <c r="E85" i="31"/>
  <c r="F86" i="31"/>
  <c r="G87" i="31"/>
  <c r="H88" i="31"/>
  <c r="N7" i="30"/>
  <c r="P7" i="30" s="1"/>
  <c r="E17" i="30"/>
  <c r="I25" i="30"/>
  <c r="B32" i="30"/>
  <c r="N40" i="30"/>
  <c r="M42" i="30"/>
  <c r="P42" i="30" s="1"/>
  <c r="O42" i="30"/>
  <c r="N14" i="30"/>
  <c r="F9" i="31"/>
  <c r="E84" i="31"/>
  <c r="G86" i="31"/>
  <c r="H87" i="31"/>
  <c r="N6" i="30"/>
  <c r="O40" i="30"/>
  <c r="E43" i="30"/>
  <c r="N43" i="30" s="1"/>
  <c r="F84" i="31"/>
  <c r="O6" i="30"/>
  <c r="B9" i="30"/>
  <c r="J24" i="30"/>
  <c r="M32" i="30" s="1"/>
  <c r="K25" i="30"/>
  <c r="L38" i="30"/>
  <c r="L44" i="30" s="1"/>
  <c r="P40" i="30"/>
  <c r="G84" i="31"/>
  <c r="G83" i="31" s="1"/>
  <c r="K88" i="31"/>
  <c r="M38" i="30"/>
  <c r="D75" i="31"/>
  <c r="H84" i="31"/>
  <c r="H83" i="31" s="1"/>
  <c r="N39" i="30"/>
  <c r="F15" i="31"/>
  <c r="B20" i="31"/>
  <c r="B72" i="31"/>
  <c r="I84" i="31"/>
  <c r="I83" i="31" s="1"/>
  <c r="I89" i="31" s="1"/>
  <c r="E101" i="31" s="1"/>
  <c r="O39" i="30"/>
  <c r="I43" i="30"/>
  <c r="O43" i="30" s="1"/>
  <c r="C20" i="31"/>
  <c r="C22" i="31" s="1"/>
  <c r="F36" i="31"/>
  <c r="B41" i="31"/>
  <c r="C72" i="31"/>
  <c r="M23" i="30"/>
  <c r="J31" i="30" s="1"/>
  <c r="P39" i="30"/>
  <c r="B63" i="31"/>
  <c r="K84" i="31"/>
  <c r="K83" i="31" s="1"/>
  <c r="D6" i="30"/>
  <c r="D63" i="12"/>
  <c r="D62" i="12"/>
  <c r="D59" i="12"/>
  <c r="BB74" i="28"/>
  <c r="BC74" i="28"/>
  <c r="BD74" i="28"/>
  <c r="BB73" i="28"/>
  <c r="BD73" i="28"/>
  <c r="BC73" i="28"/>
  <c r="BB72" i="28"/>
  <c r="BC72" i="28"/>
  <c r="BE72" i="28" s="1"/>
  <c r="BD72" i="28"/>
  <c r="BC71" i="28"/>
  <c r="BD71" i="28"/>
  <c r="BB71" i="28"/>
  <c r="BB64" i="28"/>
  <c r="BC64" i="28"/>
  <c r="BD64" i="28"/>
  <c r="BC65" i="28"/>
  <c r="BB65" i="28"/>
  <c r="BD65" i="28"/>
  <c r="BB66" i="28"/>
  <c r="BC66" i="28"/>
  <c r="BD66" i="28"/>
  <c r="BD68" i="28"/>
  <c r="BB68" i="28"/>
  <c r="BC68" i="28"/>
  <c r="BB69" i="28"/>
  <c r="BC69" i="28"/>
  <c r="BD69" i="28"/>
  <c r="BB70" i="28"/>
  <c r="BC70" i="28"/>
  <c r="BD70" i="28"/>
  <c r="C52" i="19" l="1"/>
  <c r="C47" i="19"/>
  <c r="D52" i="19"/>
  <c r="D47" i="19"/>
  <c r="C46" i="19"/>
  <c r="C51" i="19"/>
  <c r="C45" i="19"/>
  <c r="C50" i="19"/>
  <c r="C55" i="19"/>
  <c r="D46" i="19"/>
  <c r="D51" i="19"/>
  <c r="C50" i="17"/>
  <c r="C55" i="17"/>
  <c r="C51" i="17"/>
  <c r="C56" i="17"/>
  <c r="C40" i="13"/>
  <c r="C43" i="13"/>
  <c r="M71" i="31"/>
  <c r="K89" i="31"/>
  <c r="F97" i="31" s="1"/>
  <c r="O85" i="31"/>
  <c r="O86" i="31"/>
  <c r="J83" i="31"/>
  <c r="J89" i="31" s="1"/>
  <c r="E105" i="31" s="1"/>
  <c r="M83" i="31"/>
  <c r="M89" i="31" s="1"/>
  <c r="F105" i="31" s="1"/>
  <c r="M44" i="30"/>
  <c r="O9" i="30"/>
  <c r="N85" i="31"/>
  <c r="F21" i="31"/>
  <c r="M9" i="30"/>
  <c r="H33" i="30" s="1"/>
  <c r="F83" i="31"/>
  <c r="O38" i="30"/>
  <c r="N42" i="30"/>
  <c r="I71" i="31"/>
  <c r="I77" i="31" s="1"/>
  <c r="E100" i="31" s="1"/>
  <c r="O31" i="30"/>
  <c r="O17" i="30"/>
  <c r="P76" i="31"/>
  <c r="N25" i="30"/>
  <c r="N88" i="31"/>
  <c r="N87" i="31"/>
  <c r="P32" i="30"/>
  <c r="P87" i="31"/>
  <c r="M25" i="30"/>
  <c r="J33" i="30" s="1"/>
  <c r="J17" i="30"/>
  <c r="L33" i="30" s="1"/>
  <c r="L89" i="31"/>
  <c r="F101" i="31" s="1"/>
  <c r="P6" i="30"/>
  <c r="P9" i="30" s="1"/>
  <c r="N9" i="30"/>
  <c r="P84" i="31"/>
  <c r="D83" i="31"/>
  <c r="N86" i="31"/>
  <c r="J9" i="30"/>
  <c r="K33" i="30" s="1"/>
  <c r="B30" i="30"/>
  <c r="D9" i="30"/>
  <c r="H89" i="31"/>
  <c r="E97" i="31" s="1"/>
  <c r="P86" i="31"/>
  <c r="P38" i="30"/>
  <c r="D44" i="30"/>
  <c r="P44" i="30" s="1"/>
  <c r="B33" i="30"/>
  <c r="C33" i="30"/>
  <c r="B43" i="31"/>
  <c r="F43" i="31" s="1"/>
  <c r="F41" i="31"/>
  <c r="P75" i="31"/>
  <c r="E83" i="31"/>
  <c r="E89" i="31" s="1"/>
  <c r="D97" i="31" s="1"/>
  <c r="P25" i="30"/>
  <c r="N31" i="30"/>
  <c r="N32" i="30"/>
  <c r="B65" i="31"/>
  <c r="F65" i="31" s="1"/>
  <c r="F63" i="31"/>
  <c r="E44" i="30"/>
  <c r="N44" i="30" s="1"/>
  <c r="I44" i="30"/>
  <c r="O44" i="30" s="1"/>
  <c r="G9" i="30"/>
  <c r="E33" i="30" s="1"/>
  <c r="E30" i="30"/>
  <c r="M77" i="31"/>
  <c r="F104" i="31" s="1"/>
  <c r="P72" i="31"/>
  <c r="C83" i="31"/>
  <c r="O84" i="31"/>
  <c r="B83" i="31"/>
  <c r="N84" i="31"/>
  <c r="J25" i="30"/>
  <c r="M33" i="30" s="1"/>
  <c r="N17" i="30"/>
  <c r="P14" i="30"/>
  <c r="P17" i="30" s="1"/>
  <c r="G89" i="31"/>
  <c r="D105" i="31" s="1"/>
  <c r="K71" i="31"/>
  <c r="K77" i="31" s="1"/>
  <c r="F96" i="31" s="1"/>
  <c r="M17" i="30"/>
  <c r="I33" i="30" s="1"/>
  <c r="I30" i="30"/>
  <c r="O30" i="30" s="1"/>
  <c r="C71" i="31"/>
  <c r="O72" i="31"/>
  <c r="P31" i="30"/>
  <c r="P71" i="31"/>
  <c r="D77" i="31"/>
  <c r="C104" i="31" s="1"/>
  <c r="G104" i="31" s="1"/>
  <c r="F89" i="31"/>
  <c r="D101" i="31" s="1"/>
  <c r="B71" i="31"/>
  <c r="N72" i="31"/>
  <c r="G25" i="30"/>
  <c r="G33" i="30" s="1"/>
  <c r="F20" i="31"/>
  <c r="B22" i="31"/>
  <c r="F22" i="31" s="1"/>
  <c r="D25" i="30"/>
  <c r="D33" i="30" s="1"/>
  <c r="D30" i="30"/>
  <c r="P30" i="30" s="1"/>
  <c r="BE64" i="28"/>
  <c r="BE73" i="28"/>
  <c r="BE66" i="28"/>
  <c r="BE68" i="28"/>
  <c r="BE70" i="28"/>
  <c r="BE71" i="28"/>
  <c r="BE69" i="28"/>
  <c r="BE65" i="28"/>
  <c r="BE74" i="28"/>
  <c r="N30" i="30" l="1"/>
  <c r="P33" i="30"/>
  <c r="P77" i="31"/>
  <c r="O33" i="30"/>
  <c r="N33" i="30"/>
  <c r="O83" i="31"/>
  <c r="O89" i="31" s="1"/>
  <c r="C89" i="31"/>
  <c r="C101" i="31" s="1"/>
  <c r="G101" i="31" s="1"/>
  <c r="O71" i="31"/>
  <c r="O77" i="31" s="1"/>
  <c r="C77" i="31"/>
  <c r="C100" i="31" s="1"/>
  <c r="G100" i="31" s="1"/>
  <c r="P83" i="31"/>
  <c r="P89" i="31" s="1"/>
  <c r="D89" i="31"/>
  <c r="C105" i="31" s="1"/>
  <c r="G105" i="31" s="1"/>
  <c r="B89" i="31"/>
  <c r="C97" i="31" s="1"/>
  <c r="G97" i="31" s="1"/>
  <c r="N83" i="31"/>
  <c r="N89" i="31" s="1"/>
  <c r="N71" i="31"/>
  <c r="N77" i="31" s="1"/>
  <c r="B77" i="31"/>
  <c r="C96" i="31" s="1"/>
  <c r="G96" i="31" s="1"/>
</calcChain>
</file>

<file path=xl/sharedStrings.xml><?xml version="1.0" encoding="utf-8"?>
<sst xmlns="http://schemas.openxmlformats.org/spreadsheetml/2006/main" count="3747" uniqueCount="661">
  <si>
    <t>Ammonia</t>
  </si>
  <si>
    <t>Benzene</t>
  </si>
  <si>
    <t>Butadiene</t>
  </si>
  <si>
    <t>Caustic</t>
  </si>
  <si>
    <t>Chlorine</t>
  </si>
  <si>
    <t>Ethylene</t>
  </si>
  <si>
    <t>Methanol</t>
  </si>
  <si>
    <t>Propylene</t>
  </si>
  <si>
    <t>Toluene</t>
  </si>
  <si>
    <t>Xylene</t>
  </si>
  <si>
    <t>Building block</t>
  </si>
  <si>
    <t>North America</t>
  </si>
  <si>
    <t>Europe</t>
  </si>
  <si>
    <t>Middle East</t>
  </si>
  <si>
    <t>China</t>
  </si>
  <si>
    <t>Number of operating facilities (units)</t>
  </si>
  <si>
    <t>2031-2040</t>
  </si>
  <si>
    <t>2041-2050</t>
  </si>
  <si>
    <t>2051-2060</t>
  </si>
  <si>
    <t>2061-2070</t>
  </si>
  <si>
    <t>2071-2080</t>
  </si>
  <si>
    <t>Total future projected facilities (units)</t>
  </si>
  <si>
    <t>Country</t>
  </si>
  <si>
    <t>State</t>
  </si>
  <si>
    <t>Capacity</t>
  </si>
  <si>
    <t>Natural Gas</t>
  </si>
  <si>
    <t>Naphtha</t>
  </si>
  <si>
    <t>CAN</t>
  </si>
  <si>
    <t>Ontario</t>
  </si>
  <si>
    <t>USA</t>
  </si>
  <si>
    <t>Kentucky</t>
  </si>
  <si>
    <t>Texas</t>
  </si>
  <si>
    <t>Louisiana</t>
  </si>
  <si>
    <t>Alberta</t>
  </si>
  <si>
    <t>Ethane</t>
  </si>
  <si>
    <t>MEX</t>
  </si>
  <si>
    <t>Veracruz</t>
  </si>
  <si>
    <t>Pennsylvania</t>
  </si>
  <si>
    <t>Iowa</t>
  </si>
  <si>
    <t>Illinois</t>
  </si>
  <si>
    <t>Delaware</t>
  </si>
  <si>
    <t>New Jersey</t>
  </si>
  <si>
    <t>Hypothetical</t>
  </si>
  <si>
    <t>Mississippi</t>
  </si>
  <si>
    <t>Utah</t>
  </si>
  <si>
    <t>Oklahoma</t>
  </si>
  <si>
    <t>Tennessee</t>
  </si>
  <si>
    <t>New Mexico</t>
  </si>
  <si>
    <t>Minnesota</t>
  </si>
  <si>
    <t>Ohio</t>
  </si>
  <si>
    <t>Michigan</t>
  </si>
  <si>
    <t>West Virginia</t>
  </si>
  <si>
    <t>Montana</t>
  </si>
  <si>
    <t>Puebla</t>
  </si>
  <si>
    <t>North Dakota</t>
  </si>
  <si>
    <t>Coal</t>
  </si>
  <si>
    <t>Wyoming</t>
  </si>
  <si>
    <t>Hydrogen</t>
  </si>
  <si>
    <t>Colorado</t>
  </si>
  <si>
    <t>Saskatchewan</t>
  </si>
  <si>
    <t>New York</t>
  </si>
  <si>
    <t>Washington</t>
  </si>
  <si>
    <t>N/A</t>
  </si>
  <si>
    <t>Saudi Arabia</t>
  </si>
  <si>
    <t>Turkey</t>
  </si>
  <si>
    <t>Guangdong</t>
  </si>
  <si>
    <t>Inner Mongolia</t>
  </si>
  <si>
    <t>Heilongjiang</t>
  </si>
  <si>
    <t>Jiangsu</t>
  </si>
  <si>
    <t>Shandong</t>
  </si>
  <si>
    <t>Croatia</t>
  </si>
  <si>
    <t>United Kingdom</t>
  </si>
  <si>
    <t>Canada</t>
  </si>
  <si>
    <t>Mexico</t>
  </si>
  <si>
    <t>Netherlands</t>
  </si>
  <si>
    <t>Norway</t>
  </si>
  <si>
    <t>Spain</t>
  </si>
  <si>
    <t>All Four Regions</t>
  </si>
  <si>
    <t>Total decommissioned facilities (units)</t>
  </si>
  <si>
    <t>Chemical Group</t>
  </si>
  <si>
    <t>Abatement Approach</t>
  </si>
  <si>
    <t>Abatement Technology</t>
  </si>
  <si>
    <t>Olefin</t>
  </si>
  <si>
    <t>Carbon Capture &amp; Storage (CCS)</t>
  </si>
  <si>
    <t>Carbon Capture</t>
  </si>
  <si>
    <t>Blue Hydrogen</t>
  </si>
  <si>
    <t>Autothermal Reforming</t>
  </si>
  <si>
    <t xml:space="preserve">Modification of Cracker’s Burner </t>
  </si>
  <si>
    <t>Green Hydrogen</t>
  </si>
  <si>
    <t>Solar Panels</t>
  </si>
  <si>
    <t>Electrification</t>
  </si>
  <si>
    <t>Electrification of Cracker’s Furnace</t>
  </si>
  <si>
    <t>Nuclear Reactor</t>
  </si>
  <si>
    <t>Wind Turbines</t>
  </si>
  <si>
    <t>Circular Feedstocks</t>
  </si>
  <si>
    <t>Pyrolisis</t>
  </si>
  <si>
    <t>Bio Feedstocks</t>
  </si>
  <si>
    <t>Dehydration</t>
  </si>
  <si>
    <t>Propylene (Non Steam Cracker)</t>
  </si>
  <si>
    <t>Aromatic</t>
  </si>
  <si>
    <t>Carbon Capture &amp; Utilization (CCU)</t>
  </si>
  <si>
    <t>Electrolyzer</t>
  </si>
  <si>
    <t>Gasification</t>
  </si>
  <si>
    <t>Contents</t>
  </si>
  <si>
    <t>Macroeconomics assumptions</t>
  </si>
  <si>
    <t>Financial Inputs</t>
  </si>
  <si>
    <t>Unit</t>
  </si>
  <si>
    <t>Equity contribution</t>
  </si>
  <si>
    <t>%</t>
  </si>
  <si>
    <t>Debt contribution</t>
  </si>
  <si>
    <t>Cost of Equity, real (minimum internal rate of return on equity or IRROEmin)</t>
  </si>
  <si>
    <t>Cost of Debt, real (id)</t>
  </si>
  <si>
    <t>Weighted average cost of capital (WACC), real</t>
  </si>
  <si>
    <t>Inflation rate</t>
  </si>
  <si>
    <t>Corporate tax rate</t>
  </si>
  <si>
    <t>Project assumptions</t>
  </si>
  <si>
    <t>Duration of Operation in years</t>
  </si>
  <si>
    <t>years</t>
  </si>
  <si>
    <t>Duration of Construction in years</t>
  </si>
  <si>
    <t>Capital Recovery Factor</t>
  </si>
  <si>
    <t>CCS</t>
  </si>
  <si>
    <t>Nuclear</t>
  </si>
  <si>
    <t>Solar</t>
  </si>
  <si>
    <t>Wind</t>
  </si>
  <si>
    <t>Primary Feedstock / Energy</t>
  </si>
  <si>
    <t>Adjusted Unit</t>
  </si>
  <si>
    <t>Reported Unit</t>
  </si>
  <si>
    <t>Key Production Process</t>
  </si>
  <si>
    <t>Adjusted</t>
  </si>
  <si>
    <t>Reported</t>
  </si>
  <si>
    <t>Source</t>
  </si>
  <si>
    <t>Year</t>
  </si>
  <si>
    <t>Adjusted Inflation</t>
  </si>
  <si>
    <t>Notes</t>
  </si>
  <si>
    <t>Separation (Natural Gas Processing)</t>
  </si>
  <si>
    <t>Natural Gas &amp; Electricity Mix</t>
  </si>
  <si>
    <t>2024$/GJ</t>
  </si>
  <si>
    <t>World Bank</t>
  </si>
  <si>
    <t>INTRATEC</t>
  </si>
  <si>
    <t>Deloitte</t>
  </si>
  <si>
    <t>Deloitte China (Jiaming Li, Strategy &amp; Business Design) : 0.51 USD/m3 or 13.42 2024$/GJ (0.038 GJ/m3 of natural gas), Bloomberg ("China Gas and LNG Summer Outlook 2025 - LNG Growth Fades" on March 6, 2025 by Daniela Li) : 9.1 2024$/GJ</t>
  </si>
  <si>
    <t>Mining</t>
  </si>
  <si>
    <t>Coal &amp; Electricity Mix/ Fossil Fuels</t>
  </si>
  <si>
    <t>2024$/t</t>
  </si>
  <si>
    <t>Bloomberg</t>
  </si>
  <si>
    <t>Price was on July 2024, based on BloombergNEF report, "Petrochemical Markets Monthly - Prices Fell Across Feedstocks and Products" by Philp Geurts and Luxi Hong, October 2, 2023</t>
  </si>
  <si>
    <t>Propane</t>
  </si>
  <si>
    <t>Price was on July 2024, based on BloombergNEF report, "Petrochemical Markets Monthly - Prices Fell Across Feedstocks and Products" by Philp Geurts and Luxi Hong, October 2, 2024</t>
  </si>
  <si>
    <t>Butane</t>
  </si>
  <si>
    <t>Price was on July 2024, based on BloombergNEF report, "Petrochemical Markets Monthly - Prices Fell Across Feedstocks and Products" by Philp Geurts and Luxi Hong, October 2, 2025</t>
  </si>
  <si>
    <t>Average electricity price</t>
  </si>
  <si>
    <t>c$/kWh</t>
  </si>
  <si>
    <t>Grid Elelctricity (for industrial sector)</t>
  </si>
  <si>
    <t>Fossil and non-fossil</t>
  </si>
  <si>
    <r>
      <t xml:space="preserve">Wold Bank Reports average </t>
    </r>
    <r>
      <rPr>
        <b/>
        <sz val="11"/>
        <color theme="1"/>
        <rFont val="Aptos Narrow"/>
        <family val="2"/>
        <scheme val="minor"/>
      </rPr>
      <t>retail prices</t>
    </r>
    <r>
      <rPr>
        <sz val="11"/>
        <color theme="1"/>
        <rFont val="Aptos Narrow"/>
        <family val="2"/>
        <scheme val="minor"/>
      </rPr>
      <t>, adjusted by factor of 0.63 to represent price for industries</t>
    </r>
  </si>
  <si>
    <t>LCOE - nuclear</t>
  </si>
  <si>
    <t>$/MWh</t>
  </si>
  <si>
    <t>NREL</t>
  </si>
  <si>
    <t>NREL's Annual Technology Baseline v2, assuming from nuclear,small scales within conservative scenario</t>
  </si>
  <si>
    <t xml:space="preserve">   CAPEX</t>
  </si>
  <si>
    <t>2024$/MWh</t>
  </si>
  <si>
    <t>$/MW</t>
  </si>
  <si>
    <t xml:space="preserve">   FOPEX</t>
  </si>
  <si>
    <t>$/MW/y</t>
  </si>
  <si>
    <t xml:space="preserve">   VOPEX</t>
  </si>
  <si>
    <t xml:space="preserve">   Fuel cost</t>
  </si>
  <si>
    <t>LCOE - solar</t>
  </si>
  <si>
    <t>CAPEX based on Solar - Utility PV at NREL's ATB for conservative scenario for class 5.</t>
  </si>
  <si>
    <t>LCOE - wind</t>
  </si>
  <si>
    <t>CAPEX based on Distributed Wind at NREL's ATB for conservative scenario for midsize class 7.</t>
  </si>
  <si>
    <t>Intermediate Feedstock</t>
  </si>
  <si>
    <t>Captured CO2</t>
  </si>
  <si>
    <t>Absorption</t>
  </si>
  <si>
    <t>Industrial CO2 emissions</t>
  </si>
  <si>
    <t>Nitrogen</t>
  </si>
  <si>
    <t>Separation</t>
  </si>
  <si>
    <t>Air &amp; Electricity Mix</t>
  </si>
  <si>
    <t>Electrolysis</t>
  </si>
  <si>
    <t>Water &amp; Variable Renewables</t>
  </si>
  <si>
    <t>$/kg</t>
  </si>
  <si>
    <t>EU</t>
  </si>
  <si>
    <t>KAPSARC</t>
  </si>
  <si>
    <t>WEF</t>
  </si>
  <si>
    <t>OSTI</t>
  </si>
  <si>
    <t>ALK</t>
  </si>
  <si>
    <t>Reformation+CCS</t>
  </si>
  <si>
    <t>Natural Gas, Coal</t>
  </si>
  <si>
    <t>IEA</t>
  </si>
  <si>
    <t>SMR+CCS</t>
  </si>
  <si>
    <t>Bionaphtha</t>
  </si>
  <si>
    <t>Hydroprocessing</t>
  </si>
  <si>
    <t>Vegetable oils/ Used Cooking oil, Hydrogen</t>
  </si>
  <si>
    <t>By products from sustainable aviation fuel and biodiesel production. https://www.spglobal.com/commodity-insights/en/news-research/latest-news/crude-oil/012424-bio-propane-premium-drops-below-bio-naphtha-demand-subdued-in-both-markets</t>
  </si>
  <si>
    <t>Biocoal</t>
  </si>
  <si>
    <t>250-500, Bloomberg report, "Biomass as a Net-Zero Route for Hard-to-Abate Sectors - Costs and Competition" on April 22, 2024 by Sharon Mustri and Julia Attwood</t>
  </si>
  <si>
    <t>Recycled naphtha</t>
  </si>
  <si>
    <t>BloombergNEF reprot, "Chemical Recycling of Plastics (Part 2): Technologies and Costs" on December 11, 2023 by Kirti Vasta</t>
  </si>
  <si>
    <t>State/Province</t>
  </si>
  <si>
    <t>Cost ($/tCO2)</t>
  </si>
  <si>
    <t>Country/ State</t>
  </si>
  <si>
    <t>Region</t>
  </si>
  <si>
    <t>Alabama </t>
  </si>
  <si>
    <t>Arizona</t>
  </si>
  <si>
    <t>Iceland</t>
  </si>
  <si>
    <t>Massachusetts</t>
  </si>
  <si>
    <t>Economic parameters</t>
  </si>
  <si>
    <t>Units</t>
  </si>
  <si>
    <t>Value</t>
  </si>
  <si>
    <t>System</t>
  </si>
  <si>
    <t>Interest rates</t>
  </si>
  <si>
    <t>Economic lifetime</t>
  </si>
  <si>
    <t>Capital recovery factor</t>
  </si>
  <si>
    <t>Capacity factor</t>
  </si>
  <si>
    <t>Hydrogen from ATR+CCS [1]</t>
  </si>
  <si>
    <t>Hydrogen from Electrolyzer [2]</t>
  </si>
  <si>
    <t>Technical parameters</t>
  </si>
  <si>
    <t>Reported year *</t>
  </si>
  <si>
    <t>Feedstock</t>
  </si>
  <si>
    <t>Product</t>
  </si>
  <si>
    <t>tFeedstock/day</t>
  </si>
  <si>
    <t>MtFeedstock/y</t>
  </si>
  <si>
    <t>MWh/y</t>
  </si>
  <si>
    <t>Production</t>
  </si>
  <si>
    <t>tProduct/day</t>
  </si>
  <si>
    <t>MtProduct/y</t>
  </si>
  <si>
    <t>Reformer</t>
  </si>
  <si>
    <t>Auto Thermal Reformer</t>
  </si>
  <si>
    <t>Hydrogen purificator</t>
  </si>
  <si>
    <t>Pressure Swing Adsorption</t>
  </si>
  <si>
    <t>CO2 capture rate</t>
  </si>
  <si>
    <t>CO2 captured</t>
  </si>
  <si>
    <t>t/h</t>
  </si>
  <si>
    <t>Mt/y</t>
  </si>
  <si>
    <t>Feedstock demand</t>
  </si>
  <si>
    <t>tNG/tH₂</t>
  </si>
  <si>
    <t>GJ NG/tH2</t>
  </si>
  <si>
    <t>tCO2/tH₂</t>
  </si>
  <si>
    <t>Feedtstock</t>
  </si>
  <si>
    <t>$/GJ</t>
  </si>
  <si>
    <t>$/t</t>
  </si>
  <si>
    <t>Electricity</t>
  </si>
  <si>
    <t>Electricity demand</t>
  </si>
  <si>
    <t>MWe</t>
  </si>
  <si>
    <t>MWh/tH2</t>
  </si>
  <si>
    <t>Electricity consumption</t>
  </si>
  <si>
    <t xml:space="preserve">Process Contingency </t>
  </si>
  <si>
    <t>Project Contingency</t>
  </si>
  <si>
    <t>Plant cost reported *</t>
  </si>
  <si>
    <t>M$</t>
  </si>
  <si>
    <t>$/kW</t>
  </si>
  <si>
    <t>Plant cost adjusted wuth CEPCI</t>
  </si>
  <si>
    <t>2024 M$</t>
  </si>
  <si>
    <t>CAPEX, including contigencies</t>
  </si>
  <si>
    <t>2024$/kW</t>
  </si>
  <si>
    <t>FOPEX</t>
  </si>
  <si>
    <t>2024 M$/y</t>
  </si>
  <si>
    <t>VOPEX</t>
  </si>
  <si>
    <t xml:space="preserve">   Electricity</t>
  </si>
  <si>
    <t xml:space="preserve">   Feedtstock</t>
  </si>
  <si>
    <t>Specific costs</t>
  </si>
  <si>
    <t>CAPEX</t>
  </si>
  <si>
    <t>2024 $/tH2/y</t>
  </si>
  <si>
    <t>Levelized cost</t>
  </si>
  <si>
    <t>LCOH</t>
  </si>
  <si>
    <t>2024 $/tProduct</t>
  </si>
  <si>
    <t>2024 $/kgProduct</t>
  </si>
  <si>
    <t>Scope 3 upstream emissions</t>
  </si>
  <si>
    <t>Eruope</t>
  </si>
  <si>
    <t>Northern Asia</t>
  </si>
  <si>
    <t>Scaling exponent</t>
  </si>
  <si>
    <t>Reference:</t>
  </si>
  <si>
    <t>[1] NETL, Comparison of Commercial, State-of-the-art, Fossil-based Hydrogen Production Technologies, 2022. DOE/NETL-2022/3241</t>
  </si>
  <si>
    <t>https://www.osti.gov/servlets/purl/2203367</t>
  </si>
  <si>
    <t>Biomass-derived Pyoil [1]</t>
  </si>
  <si>
    <t>tpd</t>
  </si>
  <si>
    <t>kta</t>
  </si>
  <si>
    <t>Min: an off-take agreement between ExxonMobil and Plastics Energy, Le Havre, France, 25 March 2021</t>
  </si>
  <si>
    <t>Reported year</t>
  </si>
  <si>
    <t>Plastic waste</t>
  </si>
  <si>
    <t>Pyrolysis Oil</t>
  </si>
  <si>
    <t>Max: XOM was first starting their Adv Recy journey</t>
  </si>
  <si>
    <t>https://pubs.rsc.org/en/content/articlelanding/2023/ee/d3ee00749a</t>
  </si>
  <si>
    <t>https://www.nrel.gov/docs/fy22osti/82632.pdf</t>
  </si>
  <si>
    <t>https://pubs.acs.org/doi/epdf/10.1021/acs.energyfuels.3c02321?ref=article_openPDF</t>
  </si>
  <si>
    <t>Pyrolysis oil yield</t>
  </si>
  <si>
    <t>(wt/wt feedstock)</t>
  </si>
  <si>
    <t>MWh/tFeedstock</t>
  </si>
  <si>
    <t>CAPEX reported *</t>
  </si>
  <si>
    <t>CAPEX adjusted wuth CEPCI</t>
  </si>
  <si>
    <t xml:space="preserve">   Catalyst</t>
  </si>
  <si>
    <t xml:space="preserve">   Solids disposal</t>
  </si>
  <si>
    <t>2024 $/tFeedstock</t>
  </si>
  <si>
    <t>LCOP</t>
  </si>
  <si>
    <t>*) include purification process</t>
  </si>
  <si>
    <t>S-Curve</t>
  </si>
  <si>
    <t>S(x) = max* {(1 /(1+exp(-k(x-x0)))^a}</t>
  </si>
  <si>
    <t>https://blog.arkieva.com/basics-on-s-curves/</t>
  </si>
  <si>
    <t>The time from construction to commissioning is 7 years.</t>
  </si>
  <si>
    <t>k</t>
  </si>
  <si>
    <t>a</t>
  </si>
  <si>
    <t>S</t>
  </si>
  <si>
    <t>Distribution</t>
  </si>
  <si>
    <t>The time from construction to commissioning is 5 years.</t>
  </si>
  <si>
    <t>The time from construction to commissioning is 3 years.</t>
  </si>
  <si>
    <t>Ammonia Synthesis[1]</t>
  </si>
  <si>
    <t>Methanol Synthesis[1]</t>
  </si>
  <si>
    <t>Adjusted to year :</t>
  </si>
  <si>
    <t>Reference year :</t>
  </si>
  <si>
    <t>H2 + N2</t>
  </si>
  <si>
    <t>H2 + CO2</t>
  </si>
  <si>
    <t>Year</t>
    <phoneticPr fontId="0" type="noConversion"/>
  </si>
  <si>
    <t>CEPCI</t>
    <phoneticPr fontId="0" type="noConversion"/>
  </si>
  <si>
    <t>tNH3/day</t>
  </si>
  <si>
    <t>MtNH3/y</t>
  </si>
  <si>
    <t>CAPEX (Total)</t>
  </si>
  <si>
    <t xml:space="preserve">   Synthetic process</t>
  </si>
  <si>
    <t xml:space="preserve">   ASU</t>
  </si>
  <si>
    <t>2020 M$</t>
  </si>
  <si>
    <t>2024 $/tNH3</t>
  </si>
  <si>
    <t>Agricultural Residues</t>
  </si>
  <si>
    <t>dt/day</t>
  </si>
  <si>
    <t>Mdt/y</t>
  </si>
  <si>
    <t>tMEOH/day</t>
  </si>
  <si>
    <t>MtMEOH/y</t>
  </si>
  <si>
    <t>tSyngas/day</t>
  </si>
  <si>
    <t>MtSyngas/y</t>
  </si>
  <si>
    <t>CO2 stream (if captured)</t>
  </si>
  <si>
    <t>tCO2/day</t>
  </si>
  <si>
    <t>MtCO2/y</t>
  </si>
  <si>
    <t>Methanol yield</t>
  </si>
  <si>
    <t>(wt/wt syngas)</t>
  </si>
  <si>
    <t>Syngas yield</t>
  </si>
  <si>
    <t>CO2 yield</t>
  </si>
  <si>
    <t>CAPEX (Total w/o CO2 removal)</t>
  </si>
  <si>
    <t xml:space="preserve">   Biomass &amp; sorbent preparation</t>
  </si>
  <si>
    <t xml:space="preserve">   Gasifier, ASU &amp; accessories</t>
  </si>
  <si>
    <t xml:space="preserve">   Gas Cleanup</t>
  </si>
  <si>
    <t xml:space="preserve">   CO2 removal (rectisol)</t>
  </si>
  <si>
    <t>LCOM</t>
  </si>
  <si>
    <t>2024 $/tMEOH</t>
  </si>
  <si>
    <t>LCOS</t>
  </si>
  <si>
    <t>2025 $/tSYNGAS</t>
  </si>
  <si>
    <t>Delivered Biomass Price ($/dt)</t>
  </si>
  <si>
    <t xml:space="preserve">Price reference: </t>
  </si>
  <si>
    <t>https://www.eia.gov/biofuels/biomass/#table_data</t>
  </si>
  <si>
    <t>Ethanol-to-ethylene [1]</t>
  </si>
  <si>
    <t>Ethanol-to-ethylene [2]</t>
  </si>
  <si>
    <t>Ethanol</t>
  </si>
  <si>
    <t>tEtOH/day</t>
  </si>
  <si>
    <t>MtEtOH/y</t>
  </si>
  <si>
    <t>tEthylene/day</t>
  </si>
  <si>
    <t>MtEthylene/y</t>
  </si>
  <si>
    <t>MWh/tEtOH</t>
  </si>
  <si>
    <t>https://tradingeconomics.com/commodity/ethanol</t>
  </si>
  <si>
    <t>tEtOH/tEthylene</t>
  </si>
  <si>
    <t>https://d35t1syewk4d42.cloudfront.net/file/2063/Fuel-Ethanol-Trade-Measurements-and-Conversions_RFA.pdf</t>
  </si>
  <si>
    <t>CAPEX adjusted with CEPCI</t>
  </si>
  <si>
    <t>2025 M$/y</t>
  </si>
  <si>
    <t>Compared to BNEF</t>
  </si>
  <si>
    <t>2024 $/tEthylene</t>
  </si>
  <si>
    <t>2025 $/tEthylene</t>
  </si>
  <si>
    <t>2026 $/tEthylene</t>
  </si>
  <si>
    <t>LCOEthylene</t>
  </si>
  <si>
    <t>[1] Zhang, M. Dehydration of Ethanol to Ethylene. Industrial &amp; Engineering Chemistry Research. 2013. dx.doi.org/10.1021/ie401157c</t>
  </si>
  <si>
    <t>[2]  Mohsenzadeh, A. Bioethylene Production from Ethanol:A Review and Techno-economical Evaluation. ChemBioEng Rev, 2017. https://doi.org/10.1002/cben.201600025</t>
  </si>
  <si>
    <t>[3]  BloombergNEF, Chemicals Production Valuation Model (ChemVal 1.1), 2023</t>
  </si>
  <si>
    <t>Technical aspect</t>
  </si>
  <si>
    <t>Ethanol concentration</t>
  </si>
  <si>
    <t>Temperature</t>
  </si>
  <si>
    <t>°C</t>
  </si>
  <si>
    <t>300–500</t>
  </si>
  <si>
    <t xml:space="preserve">Pressure </t>
  </si>
  <si>
    <t>Mpa</t>
  </si>
  <si>
    <t>0.1–0.2</t>
  </si>
  <si>
    <t>Ethylene yield</t>
  </si>
  <si>
    <t>94–99</t>
  </si>
  <si>
    <t>Ammonia Synthesis</t>
  </si>
  <si>
    <t>1 tonne of Ammonia is produced from</t>
  </si>
  <si>
    <t>tH2/tNH3</t>
  </si>
  <si>
    <t>tN2/tNH3</t>
  </si>
  <si>
    <t>Source:</t>
  </si>
  <si>
    <t>http://dx.doi.org/10.3390/chemengineering3040087</t>
  </si>
  <si>
    <t>tH2/tCH3OH</t>
  </si>
  <si>
    <t>tCO2/tCH3OH</t>
  </si>
  <si>
    <t>https://www.irena.org/-/media/Files/IRENA/Agency/Publication/2021/Jan/IRENA_Innovation_Renewable_Methanol_2021.pdf</t>
  </si>
  <si>
    <t>Source: https://doi.org/10.1016/j.ijhydene.2024.02.001</t>
  </si>
  <si>
    <t>Feedstock &amp; Energy</t>
  </si>
  <si>
    <t>CF-PV</t>
  </si>
  <si>
    <t>CF-WIND</t>
  </si>
  <si>
    <t>Group 4</t>
  </si>
  <si>
    <t>Group 1</t>
  </si>
  <si>
    <t>5.5–5.75</t>
  </si>
  <si>
    <t>7.1-7.62</t>
  </si>
  <si>
    <t>Group 3</t>
  </si>
  <si>
    <t>Group 2</t>
  </si>
  <si>
    <t>4.75–5</t>
  </si>
  <si>
    <t>6.53-7.1</t>
  </si>
  <si>
    <t>4–4.25</t>
  </si>
  <si>
    <t>5.9-6.53</t>
  </si>
  <si>
    <t>&lt;3.75</t>
  </si>
  <si>
    <t>1.72-5.9</t>
  </si>
  <si>
    <t>No.</t>
  </si>
  <si>
    <t>Associated technologies</t>
  </si>
  <si>
    <t>Reference Capacity (MTPA)</t>
  </si>
  <si>
    <t>CAPEX - New (USD2024/tonne)</t>
  </si>
  <si>
    <t>OPEX - New (USD2024/tonne/year)</t>
  </si>
  <si>
    <t>Development Cost</t>
  </si>
  <si>
    <t>Balance of Plant Cost</t>
  </si>
  <si>
    <t>Equipment Cost</t>
  </si>
  <si>
    <t>Fixed Opex</t>
  </si>
  <si>
    <t>Variable Opex</t>
  </si>
  <si>
    <t>Ethane/Propane/Butane Cracker</t>
  </si>
  <si>
    <t>BloombergNEF, Chemicals Production Valuation Model (ChemVal 1.1), 2023</t>
  </si>
  <si>
    <t>Naphta Cracker</t>
  </si>
  <si>
    <t>Values for calculation</t>
  </si>
  <si>
    <t>Vol% CO₂:</t>
  </si>
  <si>
    <t>Co</t>
  </si>
  <si>
    <t>b</t>
  </si>
  <si>
    <t>Reference: Gunawan TA, Gittoes L, Isaac C, Greig C, Larson E. Design Insights for Industrial CO₂ Capture, Transport, and Storage Systems. Environmental Science &amp; Technology, 2024. https://doi.org/10.1021/acs.est.4c054844</t>
  </si>
  <si>
    <t xml:space="preserve">Emissions multiplier: </t>
  </si>
  <si>
    <t>E-methanol Synthesis</t>
  </si>
  <si>
    <t>SMR-based Methanol Synthesis</t>
  </si>
  <si>
    <t>Group</t>
  </si>
  <si>
    <t> GHI (kWh/m2/d)</t>
  </si>
  <si>
    <t>Wind Speed Range (m/s)</t>
  </si>
  <si>
    <t>Wind:</t>
  </si>
  <si>
    <t>Solar:</t>
  </si>
  <si>
    <t>References</t>
  </si>
  <si>
    <t>https://atb.nrel.gov/electricity/2021/land-based_wind</t>
  </si>
  <si>
    <t>https://atb.nrel.gov/electricity/2021/utility-scale_pv</t>
  </si>
  <si>
    <t>https://windexchange.energy.gov/maps-data/324</t>
  </si>
  <si>
    <t xml:space="preserve">https://solargis.com/resources/ </t>
  </si>
  <si>
    <t xml:space="preserve">https://vortexfdc.com/resources/ </t>
  </si>
  <si>
    <t>https://datacatalog.worldbank.org/search/dataset/0038379</t>
  </si>
  <si>
    <t>https://doi.org/10.1016/j.energy.2019.06.052</t>
  </si>
  <si>
    <t>Albania</t>
  </si>
  <si>
    <t>Austria</t>
  </si>
  <si>
    <t>Belgium</t>
  </si>
  <si>
    <t>Bulgaria</t>
  </si>
  <si>
    <t>Bosnia and Herzegovina</t>
  </si>
  <si>
    <t>Switzerland</t>
  </si>
  <si>
    <t>Czech Republic</t>
  </si>
  <si>
    <t>Germany</t>
  </si>
  <si>
    <t>Denmark</t>
  </si>
  <si>
    <t>Estonia</t>
  </si>
  <si>
    <t>Finland</t>
  </si>
  <si>
    <t>France</t>
  </si>
  <si>
    <t>Greece</t>
  </si>
  <si>
    <t>Hungary</t>
  </si>
  <si>
    <t>Ireland</t>
  </si>
  <si>
    <t>Italy</t>
  </si>
  <si>
    <t>Lithuania</t>
  </si>
  <si>
    <t>Luxembourg</t>
  </si>
  <si>
    <t>Latvia</t>
  </si>
  <si>
    <t>North Macedonia</t>
  </si>
  <si>
    <t>Montenegro</t>
  </si>
  <si>
    <t>Poland</t>
  </si>
  <si>
    <t>Portugal</t>
  </si>
  <si>
    <t>Romania</t>
  </si>
  <si>
    <t>Serbia</t>
  </si>
  <si>
    <t>Slovakia</t>
  </si>
  <si>
    <t>Slovenia</t>
  </si>
  <si>
    <t>Sweden</t>
  </si>
  <si>
    <t>Kosovo</t>
  </si>
  <si>
    <t>Iran</t>
  </si>
  <si>
    <t>Iraq</t>
  </si>
  <si>
    <t>Israel</t>
  </si>
  <si>
    <t>Kuwait</t>
  </si>
  <si>
    <t>Oman</t>
  </si>
  <si>
    <t>Qatar</t>
  </si>
  <si>
    <t>United Arab Emirates</t>
  </si>
  <si>
    <t>https://doi.org/10.1016/j.scitotenv.2024.172120</t>
  </si>
  <si>
    <t>Province</t>
  </si>
  <si>
    <t>Anhui</t>
  </si>
  <si>
    <t>Beijing</t>
  </si>
  <si>
    <t>Chongqing</t>
  </si>
  <si>
    <t>Fujian</t>
  </si>
  <si>
    <t>Gansu</t>
  </si>
  <si>
    <t>Guangxi</t>
  </si>
  <si>
    <t>Guizhou</t>
  </si>
  <si>
    <t>Hainan</t>
  </si>
  <si>
    <t>Hebei</t>
  </si>
  <si>
    <t>Henan</t>
  </si>
  <si>
    <t>Hubei</t>
  </si>
  <si>
    <t>Hunan</t>
  </si>
  <si>
    <t>Jiangxi</t>
  </si>
  <si>
    <t>Jilin</t>
  </si>
  <si>
    <t>Liaoning</t>
  </si>
  <si>
    <t>Ningxia</t>
  </si>
  <si>
    <t>Qinghai</t>
  </si>
  <si>
    <t>Shaanxi</t>
  </si>
  <si>
    <t>Shanghai</t>
  </si>
  <si>
    <t>Shanxi</t>
  </si>
  <si>
    <t>Sichuan</t>
  </si>
  <si>
    <t>Tianjin</t>
  </si>
  <si>
    <t>Tibet  (Xizang)</t>
  </si>
  <si>
    <t>Xinjiang</t>
  </si>
  <si>
    <t>Yunnan</t>
  </si>
  <si>
    <t>Zhejiang</t>
  </si>
  <si>
    <t>Kaohsiung</t>
  </si>
  <si>
    <t>Yunlin</t>
  </si>
  <si>
    <t>Taiwan</t>
  </si>
  <si>
    <t>https://doi.org/10.1016/j.renene.2015.06.027</t>
  </si>
  <si>
    <t>https://doi.org/10.1016/j.ese.2023.100323</t>
  </si>
  <si>
    <t>Solar (Taiwan):</t>
  </si>
  <si>
    <t>https://roll.sohu.com/a/637977713_121117467</t>
  </si>
  <si>
    <t>Solar (China):</t>
  </si>
  <si>
    <t>Solar (USA):</t>
  </si>
  <si>
    <t>Wind (USA):</t>
  </si>
  <si>
    <t>Solar (Canada &amp; Mexico):</t>
  </si>
  <si>
    <t>Wind (Canada &amp; Mexico):</t>
  </si>
  <si>
    <t>Wind Turbine</t>
  </si>
  <si>
    <t>Photovoltaic</t>
  </si>
  <si>
    <t>Crude Distillation Unit</t>
  </si>
  <si>
    <t>Thermal power plant</t>
  </si>
  <si>
    <t>Wind Speed</t>
  </si>
  <si>
    <t>Solar Irradiance</t>
  </si>
  <si>
    <t>2024$/MW</t>
  </si>
  <si>
    <t>2024$/MW/y</t>
  </si>
  <si>
    <t>Emissions intensity (tonne of CO₂ per tonne of product)</t>
  </si>
  <si>
    <t>Production capacity by region (million tonnes of product per year)</t>
  </si>
  <si>
    <t>Annual production by region (million tonnes of product per year)</t>
  </si>
  <si>
    <t>Total</t>
  </si>
  <si>
    <t>Demand by region (million tonnes of product per year)</t>
  </si>
  <si>
    <t xml:space="preserve">  This accounts for the additional emissions captured from the assumed natural gas cogeneration facility providing heat and electricity for the capture plant.</t>
  </si>
  <si>
    <t>Scenario</t>
  </si>
  <si>
    <t>BB</t>
  </si>
  <si>
    <t>Technology</t>
  </si>
  <si>
    <t>Key Figure</t>
  </si>
  <si>
    <t>SU</t>
  </si>
  <si>
    <t>NA</t>
  </si>
  <si>
    <t>Olefins</t>
  </si>
  <si>
    <t>Blue H2</t>
  </si>
  <si>
    <t>Scope 1 Process Emissions</t>
  </si>
  <si>
    <t>Scope 1 Combustion Emissions</t>
  </si>
  <si>
    <t>Scope 2 Electricity Indirect Emissions</t>
  </si>
  <si>
    <t>Scope 3 Fuel Upstream Emissions</t>
  </si>
  <si>
    <t>Scope 3 Feedstock Upstream Emissions</t>
  </si>
  <si>
    <t>Aromatics</t>
  </si>
  <si>
    <t>Grid</t>
  </si>
  <si>
    <t>GA</t>
  </si>
  <si>
    <t>GG</t>
  </si>
  <si>
    <t>CCS/Electrification</t>
  </si>
  <si>
    <t>ME</t>
  </si>
  <si>
    <t>CH</t>
  </si>
  <si>
    <t>Green H2/Electrification</t>
  </si>
  <si>
    <t>REF</t>
  </si>
  <si>
    <t>Annual Average CAPEX - SU</t>
  </si>
  <si>
    <t>Existing</t>
  </si>
  <si>
    <t>New</t>
  </si>
  <si>
    <t>Olefins+Aromatics</t>
  </si>
  <si>
    <t>Annual Average CAPEX - GA</t>
  </si>
  <si>
    <t>Annual Average CAPEX - GG</t>
  </si>
  <si>
    <t>Olefins+BTX</t>
  </si>
  <si>
    <t>Totals</t>
  </si>
  <si>
    <t>Existing only</t>
  </si>
  <si>
    <t xml:space="preserve">   Steam Crackers</t>
  </si>
  <si>
    <t xml:space="preserve">   On-purpose Propylene</t>
  </si>
  <si>
    <t xml:space="preserve">   Aromatics</t>
  </si>
  <si>
    <t>Note: GA is 28% less than SU, GG is 45% less than SU</t>
  </si>
  <si>
    <t>Olefins+Aromatics*</t>
  </si>
  <si>
    <t>&gt;2080</t>
  </si>
  <si>
    <t>*) the latest abatement year of these building blocks</t>
  </si>
  <si>
    <t>Sustainable United</t>
  </si>
  <si>
    <t>Total (2024 B$)</t>
  </si>
  <si>
    <t>Steam Crackers (Ethylene, Propylene, &amp; Butadiene)</t>
  </si>
  <si>
    <t>Decarbonization CAPEX for exisiting facilities</t>
  </si>
  <si>
    <t>Decarbonization CAPEX for future facilities</t>
  </si>
  <si>
    <t>Non Steam Crackers (Propylene)</t>
  </si>
  <si>
    <t>Total existing facilities</t>
  </si>
  <si>
    <t>Total new facilities</t>
  </si>
  <si>
    <t>Total both</t>
  </si>
  <si>
    <t>Green Authority</t>
  </si>
  <si>
    <t>Grassroots Green</t>
  </si>
  <si>
    <t>CUMULATIVE CAPITAL - EXISTING FACILITIES ONLY</t>
  </si>
  <si>
    <t>Olefins + aromatics </t>
  </si>
  <si>
    <t>    Steam crackers </t>
  </si>
  <si>
    <t>    On-purpose propylene </t>
  </si>
  <si>
    <t>    Aromatics </t>
  </si>
  <si>
    <t>Methanol </t>
  </si>
  <si>
    <t>Ammonia </t>
  </si>
  <si>
    <t>Totals </t>
  </si>
  <si>
    <t>CUMULATIVE CAPITAL, 2025 - 2080 ALL</t>
  </si>
  <si>
    <t>Sum</t>
  </si>
  <si>
    <t xml:space="preserve">Capital abatement investments </t>
  </si>
  <si>
    <t>All</t>
  </si>
  <si>
    <t>Year by which all existing assets are abated</t>
  </si>
  <si>
    <t>Average emissions abatement capex (Billion 2024$/yr)</t>
  </si>
  <si>
    <t>Cumulative capex to abate existing capacity (Billion 2024$)</t>
  </si>
  <si>
    <t>Cumulative capex for existing + new capacity, 2025 - 2080 (Billion 2024$)</t>
  </si>
  <si>
    <t>&gt; 2080</t>
  </si>
  <si>
    <r>
      <t>North America</t>
    </r>
    <r>
      <rPr>
        <sz val="12"/>
        <rFont val="Aptos"/>
        <family val="2"/>
      </rPr>
      <t> </t>
    </r>
  </si>
  <si>
    <r>
      <t>Europe</t>
    </r>
    <r>
      <rPr>
        <sz val="12"/>
        <rFont val="Aptos"/>
        <family val="2"/>
      </rPr>
      <t> </t>
    </r>
  </si>
  <si>
    <r>
      <t>Middle East</t>
    </r>
    <r>
      <rPr>
        <sz val="12"/>
        <rFont val="Aptos"/>
        <family val="2"/>
      </rPr>
      <t> </t>
    </r>
  </si>
  <si>
    <r>
      <t>China</t>
    </r>
    <r>
      <rPr>
        <sz val="12"/>
        <rFont val="Aptos"/>
        <family val="2"/>
      </rPr>
      <t> </t>
    </r>
  </si>
  <si>
    <r>
      <t>Sum</t>
    </r>
    <r>
      <rPr>
        <sz val="12"/>
        <rFont val="Aptos"/>
        <family val="2"/>
      </rPr>
      <t> </t>
    </r>
  </si>
  <si>
    <r>
      <t>Billion 2024$</t>
    </r>
    <r>
      <rPr>
        <sz val="14"/>
        <rFont val="Aptos"/>
        <family val="2"/>
      </rPr>
      <t> </t>
    </r>
  </si>
  <si>
    <r>
      <t>SU</t>
    </r>
    <r>
      <rPr>
        <sz val="12"/>
        <rFont val="Aptos"/>
        <family val="2"/>
      </rPr>
      <t> </t>
    </r>
  </si>
  <si>
    <r>
      <t>GA</t>
    </r>
    <r>
      <rPr>
        <sz val="12"/>
        <rFont val="Aptos"/>
        <family val="2"/>
      </rPr>
      <t> </t>
    </r>
  </si>
  <si>
    <r>
      <t>GG</t>
    </r>
    <r>
      <rPr>
        <sz val="12"/>
        <rFont val="Aptos"/>
        <family val="2"/>
      </rPr>
      <t> </t>
    </r>
  </si>
  <si>
    <t>Database</t>
  </si>
  <si>
    <t>Emissions</t>
  </si>
  <si>
    <t>Total capital</t>
  </si>
  <si>
    <t>Avg capital</t>
  </si>
  <si>
    <t>Learning</t>
  </si>
  <si>
    <t>Financial</t>
  </si>
  <si>
    <t>Capex s-curves</t>
  </si>
  <si>
    <t>Biomass $</t>
  </si>
  <si>
    <t>CO2 T&amp;S</t>
  </si>
  <si>
    <t>CO2 cap $</t>
  </si>
  <si>
    <t>NH3 &amp; MeOH</t>
  </si>
  <si>
    <t>Pyrolysis</t>
  </si>
  <si>
    <t>RE CFs</t>
  </si>
  <si>
    <t xml:space="preserve">Annual average abatement capital invested by scenario, by region, by building block chemical, and by existing vs. new-built capacity. </t>
  </si>
  <si>
    <t>Modeled annual emissions by scenario, by region, and by building block chemical in five year time steps, 2025 - 2080.</t>
  </si>
  <si>
    <t>Modeled cumulative (2024 - 2080) capital investments by scenario, by region, by building block chemical, and by existing vs. new-built capacity.</t>
  </si>
  <si>
    <t>Region-wise capital cost learning curves for each scenario, for each building block, and for each abatement technology assessed for that building block chemical.</t>
  </si>
  <si>
    <t>Region-wise assumptions for WACCs and abatement project development times and economic operating lifetimes.</t>
  </si>
  <si>
    <t>Logistics curve shapes assumed for annual capital disbursements during 3, 5, and 7 year abatement project development and construction periods.</t>
  </si>
  <si>
    <t>Region/sub-regional costs assumed for CO2 transport and underground storage.</t>
  </si>
  <si>
    <t>Lignocellulosic biomass feedstock price assumptions.</t>
  </si>
  <si>
    <t>Techno-economic parameters for abatement of methanol and ammonia.</t>
  </si>
  <si>
    <t>Techno-economic parameters for ethanol deydration to produce ethylene.</t>
  </si>
  <si>
    <t>Blu&amp;Gre H2</t>
  </si>
  <si>
    <t>Techno-economic parameters for hydrogen production from natural gas with CCS and by electrolysis.</t>
  </si>
  <si>
    <t>El cracker $</t>
  </si>
  <si>
    <t>Regional/sub-regional capacity factor estimates for solar and wind electricity generation.</t>
  </si>
  <si>
    <t>Techno-economic parameter values for oxygen-blown gasification of biomass to produce synthesis gas.</t>
  </si>
  <si>
    <t>Techno-economic parameter values for pyrolysis oil production from plastics.</t>
  </si>
  <si>
    <t>Capital cost estimates for post-combustion amine-based CO2 capture retrofits.</t>
  </si>
  <si>
    <t>Region-wise, feedstock-specific capital cost estimates for steam crackers (used to estimate electrified cracker capital cost).</t>
  </si>
  <si>
    <t>Feed, Fuel &amp; El $</t>
  </si>
  <si>
    <t>Region-wise prices for feedstocks, fuels, and electricity, including capital and operating cost for clean electricity options (nuclear, solar, wind)</t>
  </si>
  <si>
    <t>Region-wise building block chemicals demand, production capacity, annual production for 2023 and annual decadal projections to 2080</t>
  </si>
  <si>
    <t>Supplementary Information - Table of Contents</t>
  </si>
  <si>
    <r>
      <t xml:space="preserve">: </t>
    </r>
    <r>
      <rPr>
        <b/>
        <sz val="11"/>
        <color theme="1"/>
        <rFont val="Aptos Narrow"/>
        <family val="2"/>
        <scheme val="minor"/>
      </rPr>
      <t>Click here</t>
    </r>
  </si>
  <si>
    <t>Plastic-derived Pyoil [1]</t>
  </si>
  <si>
    <t xml:space="preserve">[1] Vasta, K. "Chemical Recycling of Plastics (Part 2): Technologies and Costs". BloombergNEF. 2023. </t>
  </si>
  <si>
    <t>[2] Artem D Vityuk. Advancing adoption of chemical recycling. BASF Corporation. 2025</t>
  </si>
  <si>
    <t>References:</t>
  </si>
  <si>
    <t>[3] Markus Hartung. Can pyrolysis oil unlock greater plastic circularity?. Evonik Catalysts. 2025</t>
  </si>
  <si>
    <t>[4] Wenting Gao. A unique moment in time: Scaling plastics circularity. McKinsey &amp; Company. 2023.</t>
  </si>
  <si>
    <t>[5] ReShaping Plastics: Pathways to A Circular, Climate Neitral Plastics System in Europe. SYSTEMIQ. 2022.</t>
  </si>
  <si>
    <t>[6] The Plastics Transition: Our Industry's Roadmap for Plastics in Europe to be Circular and Have Net-zero Emissions by 2050. Plastics Europe. 2023</t>
  </si>
  <si>
    <t>Exisiting + future facilities</t>
  </si>
  <si>
    <t>2023-2030</t>
  </si>
  <si>
    <t>NA,EU,CH,ME</t>
  </si>
  <si>
    <t>Country/Region</t>
  </si>
  <si>
    <t>NA, EU, ME, CH</t>
  </si>
  <si>
    <t>2023 REFERENCE, scopes 1, 2, 3 (GG 2 &amp; 3)</t>
  </si>
  <si>
    <t>Scope 1</t>
  </si>
  <si>
    <t>Scope 2</t>
  </si>
  <si>
    <t>Scope 3</t>
  </si>
  <si>
    <t>All others</t>
  </si>
  <si>
    <t>Year by which all existing facilities are abated</t>
  </si>
  <si>
    <t>All Four Regions (weighted average)</t>
  </si>
  <si>
    <t xml:space="preserve">The costs of retrofitting existing crackers to be fueled by hydrogen or electrification are estimated to be 10% of the capital expenditure (CAPEX) for new crackers in each region. </t>
  </si>
  <si>
    <t>It is assumed that the costs of crackers in the Middle East are equivalent to those in North America.</t>
  </si>
  <si>
    <t>[1] H. Luo*, F. Cheng, C. Greig, E.D. Larson. Biomass gasification with carbon capture and storage for hydrogen, ammonia, Fischer-Tropsch liquid, and methanol production: Performance, cost, and landscape evaluations. Manuscript in preparation.</t>
  </si>
  <si>
    <t>All other</t>
  </si>
  <si>
    <t>China/Taiwan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</si>
</sst>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#,##0_);\(#,##0\);\-\-\-\-"/>
    <numFmt numFmtId="165" formatCode="0.0"/>
    <numFmt numFmtId="166" formatCode="#,##0.000"/>
    <numFmt numFmtId="167" formatCode="0.000"/>
    <numFmt numFmtId="168" formatCode="0.00000"/>
    <numFmt numFmtId="169" formatCode="_(* #,##0.0_);_(* \(#,##0.0\);_(* &quot;-&quot;??_);_(@_)"/>
    <numFmt numFmtId="170" formatCode="_(* #,##0_);_(* \(#,##0\);_(* &quot;-&quot;??_);_(@_)"/>
    <numFmt numFmtId="171" formatCode="0.0000"/>
  </numFmts>
  <fonts count="5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u/>
      <sz val="11"/>
      <color rgb="FFFF7C80"/>
      <name val="Aptos Narrow"/>
      <family val="2"/>
      <scheme val="minor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indexed="8"/>
      <name val="Arial"/>
      <family val="2"/>
    </font>
    <font>
      <b/>
      <sz val="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sz val="11"/>
      <color rgb="FF00B050"/>
      <name val="Arial"/>
      <family val="2"/>
    </font>
    <font>
      <sz val="12"/>
      <color theme="1"/>
      <name val="Aptos Narrow"/>
      <family val="2"/>
      <scheme val="minor"/>
    </font>
    <font>
      <b/>
      <sz val="11"/>
      <color rgb="FFFF0000"/>
      <name val="Arial"/>
      <family val="2"/>
    </font>
    <font>
      <sz val="11"/>
      <color theme="1" tint="0.499984740745262"/>
      <name val="Aptos Narrow"/>
      <family val="2"/>
      <scheme val="minor"/>
    </font>
    <font>
      <b/>
      <sz val="11"/>
      <color theme="1" tint="0.499984740745262"/>
      <name val="Arial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0"/>
      <color rgb="FF252525"/>
      <name val="Arial"/>
      <family val="2"/>
    </font>
    <font>
      <b/>
      <sz val="20"/>
      <color theme="1"/>
      <name val="Arial"/>
      <family val="2"/>
    </font>
    <font>
      <u/>
      <sz val="11"/>
      <color rgb="FFFF5050"/>
      <name val="Aptos Narrow"/>
      <family val="2"/>
      <scheme val="minor"/>
    </font>
    <font>
      <b/>
      <sz val="11"/>
      <color rgb="FFC00000"/>
      <name val="Arial"/>
      <family val="2"/>
    </font>
    <font>
      <sz val="8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8"/>
      <color theme="1"/>
      <name val="Aptos"/>
      <family val="2"/>
    </font>
    <font>
      <sz val="8"/>
      <name val="Aptos"/>
      <family val="2"/>
    </font>
    <font>
      <sz val="8"/>
      <color rgb="FFA6A6A6"/>
      <name val="Aptos"/>
      <family val="2"/>
    </font>
    <font>
      <sz val="11"/>
      <name val="Aptos"/>
      <family val="2"/>
    </font>
    <font>
      <sz val="11"/>
      <color theme="0" tint="-0.34998626667073579"/>
      <name val="Aptos Narrow"/>
      <family val="2"/>
      <scheme val="minor"/>
    </font>
    <font>
      <b/>
      <sz val="12"/>
      <name val="Aptos"/>
      <family val="2"/>
    </font>
    <font>
      <sz val="12"/>
      <name val="Aptos"/>
      <family val="2"/>
    </font>
    <font>
      <b/>
      <sz val="14"/>
      <name val="Aptos"/>
      <family val="2"/>
    </font>
    <font>
      <sz val="14"/>
      <name val="Aptos"/>
      <family val="2"/>
    </font>
    <font>
      <b/>
      <sz val="12"/>
      <color theme="1"/>
      <name val="Aptos Narrow"/>
      <family val="2"/>
      <scheme val="minor"/>
    </font>
    <font>
      <b/>
      <sz val="16"/>
      <color theme="1"/>
      <name val="Arial"/>
      <family val="2"/>
    </font>
    <font>
      <b/>
      <u/>
      <sz val="16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i/>
      <sz val="11"/>
      <color theme="1"/>
      <name val="Aptos Narrow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3" fontId="7" fillId="2" borderId="3">
      <alignment horizontal="right" vertical="center"/>
    </xf>
    <xf numFmtId="164" fontId="9" fillId="0" borderId="0" applyFill="0" applyBorder="0" applyProtection="0">
      <alignment horizontal="right" vertical="top"/>
    </xf>
    <xf numFmtId="43" fontId="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8" fillId="0" borderId="0"/>
  </cellStyleXfs>
  <cellXfs count="387">
    <xf numFmtId="0" fontId="0" fillId="0" borderId="0" xfId="0"/>
    <xf numFmtId="0" fontId="0" fillId="2" borderId="0" xfId="0" applyFill="1"/>
    <xf numFmtId="0" fontId="2" fillId="2" borderId="1" xfId="0" applyFont="1" applyFill="1" applyBorder="1"/>
    <xf numFmtId="0" fontId="0" fillId="2" borderId="1" xfId="0" applyFill="1" applyBorder="1" applyAlignment="1">
      <alignment horizontal="left"/>
    </xf>
    <xf numFmtId="1" fontId="0" fillId="2" borderId="1" xfId="0" applyNumberFormat="1" applyFill="1" applyBorder="1" applyAlignment="1">
      <alignment horizontal="right"/>
    </xf>
    <xf numFmtId="0" fontId="4" fillId="2" borderId="0" xfId="0" applyFont="1" applyFill="1"/>
    <xf numFmtId="0" fontId="2" fillId="2" borderId="1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0" fontId="6" fillId="2" borderId="0" xfId="2" applyFont="1" applyFill="1"/>
    <xf numFmtId="0" fontId="0" fillId="2" borderId="2" xfId="0" applyFill="1" applyBorder="1"/>
    <xf numFmtId="0" fontId="0" fillId="2" borderId="0" xfId="0" quotePrefix="1" applyFill="1"/>
    <xf numFmtId="0" fontId="0" fillId="2" borderId="0" xfId="0" applyFill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1" fontId="0" fillId="2" borderId="1" xfId="0" quotePrefix="1" applyNumberFormat="1" applyFill="1" applyBorder="1" applyAlignment="1">
      <alignment horizontal="right"/>
    </xf>
    <xf numFmtId="165" fontId="0" fillId="2" borderId="1" xfId="0" applyNumberFormat="1" applyFill="1" applyBorder="1" applyAlignment="1">
      <alignment horizontal="right"/>
    </xf>
    <xf numFmtId="0" fontId="3" fillId="2" borderId="0" xfId="0" applyFont="1" applyFill="1"/>
    <xf numFmtId="0" fontId="0" fillId="3" borderId="0" xfId="0" applyFill="1"/>
    <xf numFmtId="0" fontId="0" fillId="0" borderId="1" xfId="0" applyBorder="1" applyAlignment="1">
      <alignment horizontal="left"/>
    </xf>
    <xf numFmtId="1" fontId="0" fillId="0" borderId="1" xfId="0" quotePrefix="1" applyNumberFormat="1" applyBorder="1" applyAlignment="1">
      <alignment horizontal="right"/>
    </xf>
    <xf numFmtId="0" fontId="0" fillId="4" borderId="0" xfId="0" applyFill="1"/>
    <xf numFmtId="0" fontId="11" fillId="2" borderId="0" xfId="0" applyFont="1" applyFill="1"/>
    <xf numFmtId="0" fontId="12" fillId="2" borderId="9" xfId="0" applyFont="1" applyFill="1" applyBorder="1" applyAlignment="1">
      <alignment horizontal="center" vertical="center" textRotation="90" wrapText="1"/>
    </xf>
    <xf numFmtId="0" fontId="12" fillId="2" borderId="9" xfId="0" applyFont="1" applyFill="1" applyBorder="1" applyAlignment="1">
      <alignment vertical="top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textRotation="90" wrapText="1"/>
    </xf>
    <xf numFmtId="0" fontId="12" fillId="2" borderId="10" xfId="0" applyFont="1" applyFill="1" applyBorder="1" applyAlignment="1">
      <alignment vertical="top" wrapText="1"/>
    </xf>
    <xf numFmtId="0" fontId="12" fillId="2" borderId="12" xfId="0" applyFont="1" applyFill="1" applyBorder="1" applyAlignment="1">
      <alignment horizontal="center" vertical="center" textRotation="90" wrapText="1"/>
    </xf>
    <xf numFmtId="0" fontId="11" fillId="2" borderId="12" xfId="0" applyFont="1" applyFill="1" applyBorder="1"/>
    <xf numFmtId="0" fontId="12" fillId="2" borderId="8" xfId="0" applyFont="1" applyFill="1" applyBorder="1" applyAlignment="1">
      <alignment horizontal="center" vertical="center" textRotation="90" wrapText="1"/>
    </xf>
    <xf numFmtId="0" fontId="11" fillId="2" borderId="0" xfId="0" applyFont="1" applyFill="1" applyAlignment="1">
      <alignment horizontal="center" vertical="center"/>
    </xf>
    <xf numFmtId="0" fontId="13" fillId="2" borderId="0" xfId="0" applyFont="1" applyFill="1"/>
    <xf numFmtId="0" fontId="14" fillId="2" borderId="0" xfId="0" applyFont="1" applyFill="1"/>
    <xf numFmtId="0" fontId="15" fillId="2" borderId="2" xfId="6" applyFont="1" applyFill="1" applyBorder="1"/>
    <xf numFmtId="0" fontId="16" fillId="2" borderId="2" xfId="0" applyFont="1" applyFill="1" applyBorder="1"/>
    <xf numFmtId="0" fontId="17" fillId="2" borderId="0" xfId="0" applyFont="1" applyFill="1"/>
    <xf numFmtId="0" fontId="18" fillId="2" borderId="2" xfId="6" applyFont="1" applyFill="1" applyBorder="1"/>
    <xf numFmtId="10" fontId="18" fillId="2" borderId="2" xfId="6" applyNumberFormat="1" applyFont="1" applyFill="1" applyBorder="1"/>
    <xf numFmtId="0" fontId="19" fillId="2" borderId="2" xfId="6" applyFont="1" applyFill="1" applyBorder="1"/>
    <xf numFmtId="10" fontId="19" fillId="2" borderId="2" xfId="6" applyNumberFormat="1" applyFont="1" applyFill="1" applyBorder="1"/>
    <xf numFmtId="0" fontId="20" fillId="2" borderId="0" xfId="0" applyFont="1" applyFill="1"/>
    <xf numFmtId="0" fontId="8" fillId="2" borderId="2" xfId="6" applyFont="1" applyFill="1" applyBorder="1"/>
    <xf numFmtId="10" fontId="8" fillId="2" borderId="2" xfId="7" applyNumberFormat="1" applyFont="1" applyFill="1" applyBorder="1"/>
    <xf numFmtId="0" fontId="18" fillId="2" borderId="2" xfId="6" applyFont="1" applyFill="1" applyBorder="1" applyAlignment="1">
      <alignment wrapText="1"/>
    </xf>
    <xf numFmtId="10" fontId="22" fillId="2" borderId="2" xfId="1" applyNumberFormat="1" applyFont="1" applyFill="1" applyBorder="1"/>
    <xf numFmtId="0" fontId="11" fillId="2" borderId="2" xfId="0" applyFont="1" applyFill="1" applyBorder="1"/>
    <xf numFmtId="0" fontId="0" fillId="2" borderId="0" xfId="0" applyFill="1" applyAlignment="1">
      <alignment vertical="center"/>
    </xf>
    <xf numFmtId="2" fontId="23" fillId="2" borderId="0" xfId="0" applyNumberFormat="1" applyFont="1" applyFill="1" applyAlignment="1">
      <alignment vertical="center"/>
    </xf>
    <xf numFmtId="0" fontId="23" fillId="2" borderId="0" xfId="0" applyFont="1" applyFill="1" applyAlignment="1">
      <alignment horizontal="center" vertical="center"/>
    </xf>
    <xf numFmtId="1" fontId="23" fillId="2" borderId="0" xfId="0" applyNumberFormat="1" applyFont="1" applyFill="1" applyAlignment="1">
      <alignment horizontal="center" vertical="center"/>
    </xf>
    <xf numFmtId="1" fontId="23" fillId="2" borderId="0" xfId="0" applyNumberFormat="1" applyFont="1" applyFill="1" applyAlignment="1">
      <alignment vertical="center"/>
    </xf>
    <xf numFmtId="0" fontId="15" fillId="2" borderId="1" xfId="6" applyFont="1" applyFill="1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15" fillId="2" borderId="1" xfId="6" applyFont="1" applyFill="1" applyBorder="1" applyAlignment="1">
      <alignment vertical="center"/>
    </xf>
    <xf numFmtId="2" fontId="24" fillId="2" borderId="1" xfId="6" applyNumberFormat="1" applyFont="1" applyFill="1" applyBorder="1" applyAlignment="1">
      <alignment horizontal="center" vertical="center"/>
    </xf>
    <xf numFmtId="0" fontId="24" fillId="2" borderId="1" xfId="6" applyFont="1" applyFill="1" applyBorder="1" applyAlignment="1">
      <alignment horizontal="center" vertical="center"/>
    </xf>
    <xf numFmtId="1" fontId="24" fillId="2" borderId="1" xfId="6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vertical="center"/>
    </xf>
    <xf numFmtId="3" fontId="0" fillId="5" borderId="1" xfId="0" applyNumberFormat="1" applyFill="1" applyBorder="1" applyAlignment="1">
      <alignment horizontal="center" vertical="center"/>
    </xf>
    <xf numFmtId="2" fontId="23" fillId="5" borderId="1" xfId="0" applyNumberFormat="1" applyFont="1" applyFill="1" applyBorder="1" applyAlignment="1">
      <alignment horizontal="center" vertical="center"/>
    </xf>
    <xf numFmtId="0" fontId="5" fillId="5" borderId="1" xfId="2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3" fontId="5" fillId="5" borderId="1" xfId="2" applyNumberFormat="1" applyFill="1" applyBorder="1" applyAlignment="1">
      <alignment horizontal="center" vertical="center"/>
    </xf>
    <xf numFmtId="1" fontId="23" fillId="5" borderId="1" xfId="0" applyNumberFormat="1" applyFont="1" applyFill="1" applyBorder="1" applyAlignment="1">
      <alignment horizontal="center" vertical="center"/>
    </xf>
    <xf numFmtId="166" fontId="0" fillId="5" borderId="1" xfId="0" applyNumberFormat="1" applyFill="1" applyBorder="1" applyAlignment="1">
      <alignment horizontal="center" vertical="center"/>
    </xf>
    <xf numFmtId="3" fontId="23" fillId="5" borderId="1" xfId="0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left" vertical="center"/>
    </xf>
    <xf numFmtId="0" fontId="0" fillId="5" borderId="0" xfId="0" applyFill="1"/>
    <xf numFmtId="3" fontId="0" fillId="2" borderId="1" xfId="0" applyNumberFormat="1" applyFill="1" applyBorder="1" applyAlignment="1">
      <alignment horizontal="center" vertical="center"/>
    </xf>
    <xf numFmtId="2" fontId="23" fillId="2" borderId="1" xfId="0" applyNumberFormat="1" applyFont="1" applyFill="1" applyBorder="1" applyAlignment="1">
      <alignment horizontal="center" vertical="center"/>
    </xf>
    <xf numFmtId="3" fontId="5" fillId="2" borderId="1" xfId="2" applyNumberFormat="1" applyFill="1" applyBorder="1" applyAlignment="1">
      <alignment horizontal="center" vertical="center"/>
    </xf>
    <xf numFmtId="1" fontId="23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0" fillId="6" borderId="1" xfId="0" applyFill="1" applyBorder="1" applyAlignment="1">
      <alignment vertical="center"/>
    </xf>
    <xf numFmtId="3" fontId="0" fillId="6" borderId="1" xfId="0" applyNumberFormat="1" applyFill="1" applyBorder="1" applyAlignment="1">
      <alignment horizontal="center" vertical="center"/>
    </xf>
    <xf numFmtId="2" fontId="23" fillId="6" borderId="1" xfId="0" applyNumberFormat="1" applyFont="1" applyFill="1" applyBorder="1" applyAlignment="1">
      <alignment horizontal="center" vertical="center"/>
    </xf>
    <xf numFmtId="3" fontId="5" fillId="6" borderId="1" xfId="2" applyNumberFormat="1" applyFill="1" applyBorder="1" applyAlignment="1">
      <alignment horizontal="center" vertical="center"/>
    </xf>
    <xf numFmtId="1" fontId="23" fillId="6" borderId="1" xfId="0" applyNumberFormat="1" applyFont="1" applyFill="1" applyBorder="1" applyAlignment="1">
      <alignment horizontal="center" vertical="center"/>
    </xf>
    <xf numFmtId="0" fontId="0" fillId="6" borderId="1" xfId="0" applyFill="1" applyBorder="1" applyAlignment="1">
      <alignment horizontal="left" vertical="center"/>
    </xf>
    <xf numFmtId="0" fontId="0" fillId="6" borderId="0" xfId="0" applyFill="1"/>
    <xf numFmtId="3" fontId="23" fillId="2" borderId="1" xfId="2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3" fontId="0" fillId="3" borderId="1" xfId="0" applyNumberFormat="1" applyFill="1" applyBorder="1" applyAlignment="1">
      <alignment horizontal="center" vertical="center"/>
    </xf>
    <xf numFmtId="2" fontId="23" fillId="3" borderId="1" xfId="0" applyNumberFormat="1" applyFont="1" applyFill="1" applyBorder="1" applyAlignment="1">
      <alignment horizontal="center" vertical="center"/>
    </xf>
    <xf numFmtId="0" fontId="5" fillId="3" borderId="1" xfId="2" applyFill="1" applyBorder="1" applyAlignment="1">
      <alignment horizontal="center" vertical="center"/>
    </xf>
    <xf numFmtId="1" fontId="23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left" vertical="center"/>
    </xf>
    <xf numFmtId="2" fontId="23" fillId="3" borderId="1" xfId="0" applyNumberFormat="1" applyFont="1" applyFill="1" applyBorder="1" applyAlignment="1">
      <alignment vertical="center"/>
    </xf>
    <xf numFmtId="0" fontId="23" fillId="3" borderId="1" xfId="0" applyFont="1" applyFill="1" applyBorder="1" applyAlignment="1">
      <alignment horizontal="center" vertical="center"/>
    </xf>
    <xf numFmtId="1" fontId="23" fillId="3" borderId="1" xfId="0" applyNumberFormat="1" applyFont="1" applyFill="1" applyBorder="1" applyAlignment="1">
      <alignment vertical="center"/>
    </xf>
    <xf numFmtId="2" fontId="23" fillId="3" borderId="5" xfId="0" applyNumberFormat="1" applyFont="1" applyFill="1" applyBorder="1" applyAlignment="1">
      <alignment vertical="center"/>
    </xf>
    <xf numFmtId="1" fontId="0" fillId="3" borderId="1" xfId="0" applyNumberFormat="1" applyFill="1" applyBorder="1" applyAlignment="1">
      <alignment horizontal="center" vertical="center"/>
    </xf>
    <xf numFmtId="3" fontId="23" fillId="3" borderId="5" xfId="0" applyNumberFormat="1" applyFont="1" applyFill="1" applyBorder="1" applyAlignment="1">
      <alignment horizontal="center" vertical="center"/>
    </xf>
    <xf numFmtId="2" fontId="23" fillId="3" borderId="0" xfId="0" applyNumberFormat="1" applyFont="1" applyFill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2" fontId="23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7" borderId="1" xfId="0" applyFill="1" applyBorder="1" applyAlignment="1">
      <alignment vertical="center"/>
    </xf>
    <xf numFmtId="3" fontId="0" fillId="7" borderId="1" xfId="0" applyNumberFormat="1" applyFill="1" applyBorder="1" applyAlignment="1">
      <alignment horizontal="center" vertical="center"/>
    </xf>
    <xf numFmtId="2" fontId="23" fillId="7" borderId="1" xfId="0" applyNumberFormat="1" applyFont="1" applyFill="1" applyBorder="1" applyAlignment="1">
      <alignment horizontal="center" vertical="center"/>
    </xf>
    <xf numFmtId="3" fontId="23" fillId="7" borderId="1" xfId="0" applyNumberFormat="1" applyFont="1" applyFill="1" applyBorder="1" applyAlignment="1">
      <alignment horizontal="center" vertical="center"/>
    </xf>
    <xf numFmtId="1" fontId="23" fillId="7" borderId="1" xfId="0" applyNumberFormat="1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horizontal="center" vertical="center"/>
    </xf>
    <xf numFmtId="0" fontId="0" fillId="7" borderId="1" xfId="0" applyFill="1" applyBorder="1" applyAlignment="1">
      <alignment horizontal="left" vertical="center"/>
    </xf>
    <xf numFmtId="0" fontId="0" fillId="7" borderId="0" xfId="0" applyFill="1"/>
    <xf numFmtId="0" fontId="0" fillId="8" borderId="1" xfId="0" applyFill="1" applyBorder="1" applyAlignment="1">
      <alignment vertical="center"/>
    </xf>
    <xf numFmtId="3" fontId="0" fillId="8" borderId="1" xfId="0" applyNumberFormat="1" applyFill="1" applyBorder="1" applyAlignment="1">
      <alignment vertical="center"/>
    </xf>
    <xf numFmtId="2" fontId="23" fillId="8" borderId="1" xfId="0" applyNumberFormat="1" applyFont="1" applyFill="1" applyBorder="1" applyAlignment="1">
      <alignment vertical="center"/>
    </xf>
    <xf numFmtId="3" fontId="23" fillId="8" borderId="1" xfId="0" applyNumberFormat="1" applyFont="1" applyFill="1" applyBorder="1" applyAlignment="1">
      <alignment horizontal="center" vertical="center"/>
    </xf>
    <xf numFmtId="1" fontId="23" fillId="8" borderId="1" xfId="0" applyNumberFormat="1" applyFont="1" applyFill="1" applyBorder="1" applyAlignment="1">
      <alignment horizontal="center" vertical="center"/>
    </xf>
    <xf numFmtId="1" fontId="23" fillId="8" borderId="1" xfId="0" applyNumberFormat="1" applyFont="1" applyFill="1" applyBorder="1" applyAlignment="1">
      <alignment vertical="center"/>
    </xf>
    <xf numFmtId="0" fontId="23" fillId="8" borderId="1" xfId="0" applyFont="1" applyFill="1" applyBorder="1" applyAlignment="1">
      <alignment horizontal="center" vertical="center"/>
    </xf>
    <xf numFmtId="0" fontId="0" fillId="8" borderId="1" xfId="0" applyFill="1" applyBorder="1" applyAlignment="1">
      <alignment horizontal="left" vertical="center"/>
    </xf>
    <xf numFmtId="0" fontId="0" fillId="8" borderId="0" xfId="0" applyFill="1"/>
    <xf numFmtId="0" fontId="0" fillId="9" borderId="1" xfId="0" applyFill="1" applyBorder="1" applyAlignment="1">
      <alignment vertical="center"/>
    </xf>
    <xf numFmtId="3" fontId="0" fillId="9" borderId="1" xfId="0" applyNumberFormat="1" applyFill="1" applyBorder="1" applyAlignment="1">
      <alignment horizontal="center" vertical="center"/>
    </xf>
    <xf numFmtId="2" fontId="23" fillId="9" borderId="1" xfId="0" applyNumberFormat="1" applyFont="1" applyFill="1" applyBorder="1" applyAlignment="1">
      <alignment horizontal="center" vertical="center"/>
    </xf>
    <xf numFmtId="3" fontId="23" fillId="9" borderId="1" xfId="0" applyNumberFormat="1" applyFont="1" applyFill="1" applyBorder="1" applyAlignment="1">
      <alignment horizontal="center" vertical="center"/>
    </xf>
    <xf numFmtId="1" fontId="23" fillId="9" borderId="1" xfId="0" applyNumberFormat="1" applyFont="1" applyFill="1" applyBorder="1" applyAlignment="1">
      <alignment horizontal="center" vertical="center"/>
    </xf>
    <xf numFmtId="0" fontId="23" fillId="9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left" vertical="center"/>
    </xf>
    <xf numFmtId="0" fontId="0" fillId="9" borderId="0" xfId="0" applyFill="1"/>
    <xf numFmtId="0" fontId="0" fillId="4" borderId="1" xfId="0" applyFill="1" applyBorder="1" applyAlignment="1">
      <alignment vertical="center"/>
    </xf>
    <xf numFmtId="3" fontId="0" fillId="4" borderId="1" xfId="0" applyNumberFormat="1" applyFill="1" applyBorder="1" applyAlignment="1">
      <alignment vertical="center"/>
    </xf>
    <xf numFmtId="2" fontId="23" fillId="4" borderId="1" xfId="0" applyNumberFormat="1" applyFont="1" applyFill="1" applyBorder="1" applyAlignment="1">
      <alignment vertical="center"/>
    </xf>
    <xf numFmtId="3" fontId="23" fillId="4" borderId="1" xfId="0" applyNumberFormat="1" applyFont="1" applyFill="1" applyBorder="1" applyAlignment="1">
      <alignment horizontal="center" vertical="center"/>
    </xf>
    <xf numFmtId="1" fontId="23" fillId="4" borderId="1" xfId="0" applyNumberFormat="1" applyFont="1" applyFill="1" applyBorder="1" applyAlignment="1">
      <alignment horizontal="center" vertical="center"/>
    </xf>
    <xf numFmtId="1" fontId="23" fillId="4" borderId="1" xfId="0" applyNumberFormat="1" applyFont="1" applyFill="1" applyBorder="1" applyAlignment="1">
      <alignment vertical="center"/>
    </xf>
    <xf numFmtId="0" fontId="23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left" vertical="center"/>
    </xf>
    <xf numFmtId="1" fontId="0" fillId="4" borderId="1" xfId="0" applyNumberForma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2" fontId="23" fillId="4" borderId="0" xfId="0" applyNumberFormat="1" applyFont="1" applyFill="1" applyAlignment="1">
      <alignment vertical="center"/>
    </xf>
    <xf numFmtId="0" fontId="23" fillId="4" borderId="0" xfId="0" applyFont="1" applyFill="1" applyAlignment="1">
      <alignment horizontal="center" vertical="center"/>
    </xf>
    <xf numFmtId="1" fontId="23" fillId="4" borderId="0" xfId="0" applyNumberFormat="1" applyFont="1" applyFill="1" applyAlignment="1">
      <alignment horizontal="center" vertical="center"/>
    </xf>
    <xf numFmtId="1" fontId="23" fillId="4" borderId="0" xfId="0" applyNumberFormat="1" applyFont="1" applyFill="1" applyAlignment="1">
      <alignment vertical="center"/>
    </xf>
    <xf numFmtId="0" fontId="0" fillId="4" borderId="0" xfId="0" applyFill="1" applyAlignment="1">
      <alignment horizontal="left" vertical="center"/>
    </xf>
    <xf numFmtId="3" fontId="0" fillId="4" borderId="1" xfId="0" applyNumberFormat="1" applyFill="1" applyBorder="1" applyAlignment="1">
      <alignment horizontal="center" vertical="center"/>
    </xf>
    <xf numFmtId="2" fontId="23" fillId="4" borderId="1" xfId="0" applyNumberFormat="1" applyFont="1" applyFill="1" applyBorder="1" applyAlignment="1">
      <alignment horizontal="center" vertical="center"/>
    </xf>
    <xf numFmtId="3" fontId="5" fillId="4" borderId="1" xfId="2" applyNumberFormat="1" applyFill="1" applyBorder="1" applyAlignment="1">
      <alignment horizontal="center" vertical="center"/>
    </xf>
    <xf numFmtId="3" fontId="23" fillId="4" borderId="1" xfId="2" applyNumberFormat="1" applyFont="1" applyFill="1" applyBorder="1" applyAlignment="1">
      <alignment horizontal="center" vertical="center"/>
    </xf>
    <xf numFmtId="0" fontId="5" fillId="2" borderId="0" xfId="2" applyFill="1" applyAlignment="1">
      <alignment vertical="center"/>
    </xf>
    <xf numFmtId="0" fontId="0" fillId="11" borderId="0" xfId="0" applyFill="1"/>
    <xf numFmtId="0" fontId="25" fillId="12" borderId="2" xfId="0" applyFont="1" applyFill="1" applyBorder="1" applyAlignment="1">
      <alignment horizontal="left" readingOrder="1"/>
    </xf>
    <xf numFmtId="0" fontId="2" fillId="12" borderId="2" xfId="0" applyFont="1" applyFill="1" applyBorder="1"/>
    <xf numFmtId="0" fontId="2" fillId="11" borderId="2" xfId="0" applyFont="1" applyFill="1" applyBorder="1" applyAlignment="1">
      <alignment vertical="center"/>
    </xf>
    <xf numFmtId="0" fontId="26" fillId="11" borderId="2" xfId="0" applyFont="1" applyFill="1" applyBorder="1" applyAlignment="1">
      <alignment horizontal="left" readingOrder="1"/>
    </xf>
    <xf numFmtId="0" fontId="0" fillId="11" borderId="2" xfId="0" applyFill="1" applyBorder="1"/>
    <xf numFmtId="1" fontId="0" fillId="11" borderId="2" xfId="0" applyNumberFormat="1" applyFill="1" applyBorder="1"/>
    <xf numFmtId="167" fontId="0" fillId="11" borderId="2" xfId="0" applyNumberFormat="1" applyFill="1" applyBorder="1"/>
    <xf numFmtId="0" fontId="0" fillId="11" borderId="13" xfId="0" applyFill="1" applyBorder="1"/>
    <xf numFmtId="9" fontId="0" fillId="11" borderId="2" xfId="0" applyNumberFormat="1" applyFill="1" applyBorder="1"/>
    <xf numFmtId="0" fontId="0" fillId="10" borderId="2" xfId="0" applyFill="1" applyBorder="1"/>
    <xf numFmtId="0" fontId="0" fillId="10" borderId="2" xfId="0" applyFill="1" applyBorder="1" applyAlignment="1">
      <alignment horizontal="right"/>
    </xf>
    <xf numFmtId="0" fontId="2" fillId="13" borderId="2" xfId="0" applyFont="1" applyFill="1" applyBorder="1"/>
    <xf numFmtId="0" fontId="0" fillId="13" borderId="2" xfId="0" applyFill="1" applyBorder="1"/>
    <xf numFmtId="0" fontId="0" fillId="13" borderId="2" xfId="0" applyFill="1" applyBorder="1" applyAlignment="1">
      <alignment horizontal="right"/>
    </xf>
    <xf numFmtId="1" fontId="0" fillId="13" borderId="14" xfId="0" applyNumberFormat="1" applyFill="1" applyBorder="1" applyAlignment="1">
      <alignment horizontal="right"/>
    </xf>
    <xf numFmtId="1" fontId="0" fillId="13" borderId="2" xfId="0" applyNumberFormat="1" applyFill="1" applyBorder="1" applyAlignment="1">
      <alignment horizontal="right"/>
    </xf>
    <xf numFmtId="168" fontId="0" fillId="2" borderId="0" xfId="0" applyNumberFormat="1" applyFill="1"/>
    <xf numFmtId="165" fontId="0" fillId="13" borderId="2" xfId="0" applyNumberFormat="1" applyFill="1" applyBorder="1" applyAlignment="1">
      <alignment horizontal="right"/>
    </xf>
    <xf numFmtId="2" fontId="0" fillId="13" borderId="2" xfId="0" applyNumberFormat="1" applyFill="1" applyBorder="1" applyAlignment="1">
      <alignment horizontal="right"/>
    </xf>
    <xf numFmtId="2" fontId="0" fillId="13" borderId="14" xfId="0" applyNumberFormat="1" applyFill="1" applyBorder="1" applyAlignment="1">
      <alignment horizontal="right"/>
    </xf>
    <xf numFmtId="9" fontId="0" fillId="13" borderId="2" xfId="0" applyNumberFormat="1" applyFill="1" applyBorder="1" applyAlignment="1">
      <alignment horizontal="right"/>
    </xf>
    <xf numFmtId="169" fontId="0" fillId="13" borderId="2" xfId="5" applyNumberFormat="1" applyFont="1" applyFill="1" applyBorder="1" applyAlignment="1">
      <alignment horizontal="right"/>
    </xf>
    <xf numFmtId="0" fontId="0" fillId="13" borderId="2" xfId="0" applyFill="1" applyBorder="1" applyAlignment="1">
      <alignment horizontal="left"/>
    </xf>
    <xf numFmtId="43" fontId="0" fillId="13" borderId="2" xfId="0" applyNumberFormat="1" applyFill="1" applyBorder="1" applyAlignment="1">
      <alignment horizontal="right"/>
    </xf>
    <xf numFmtId="170" fontId="0" fillId="13" borderId="2" xfId="5" applyNumberFormat="1" applyFont="1" applyFill="1" applyBorder="1" applyAlignment="1">
      <alignment horizontal="right"/>
    </xf>
    <xf numFmtId="169" fontId="0" fillId="13" borderId="2" xfId="0" applyNumberFormat="1" applyFill="1" applyBorder="1" applyAlignment="1">
      <alignment horizontal="right"/>
    </xf>
    <xf numFmtId="165" fontId="0" fillId="13" borderId="14" xfId="0" applyNumberFormat="1" applyFill="1" applyBorder="1" applyAlignment="1">
      <alignment horizontal="right"/>
    </xf>
    <xf numFmtId="1" fontId="2" fillId="13" borderId="2" xfId="0" applyNumberFormat="1" applyFont="1" applyFill="1" applyBorder="1" applyAlignment="1">
      <alignment horizontal="right"/>
    </xf>
    <xf numFmtId="1" fontId="2" fillId="13" borderId="14" xfId="0" applyNumberFormat="1" applyFont="1" applyFill="1" applyBorder="1" applyAlignment="1">
      <alignment horizontal="right"/>
    </xf>
    <xf numFmtId="1" fontId="0" fillId="2" borderId="0" xfId="0" applyNumberFormat="1" applyFill="1"/>
    <xf numFmtId="170" fontId="0" fillId="13" borderId="2" xfId="0" applyNumberFormat="1" applyFill="1" applyBorder="1" applyAlignment="1">
      <alignment horizontal="right"/>
    </xf>
    <xf numFmtId="3" fontId="0" fillId="13" borderId="2" xfId="0" applyNumberFormat="1" applyFill="1" applyBorder="1" applyAlignment="1">
      <alignment horizontal="right"/>
    </xf>
    <xf numFmtId="0" fontId="2" fillId="13" borderId="15" xfId="0" applyFont="1" applyFill="1" applyBorder="1"/>
    <xf numFmtId="0" fontId="0" fillId="13" borderId="15" xfId="0" applyFill="1" applyBorder="1"/>
    <xf numFmtId="0" fontId="0" fillId="13" borderId="15" xfId="0" applyFill="1" applyBorder="1" applyAlignment="1">
      <alignment horizontal="right"/>
    </xf>
    <xf numFmtId="0" fontId="0" fillId="13" borderId="14" xfId="0" applyFill="1" applyBorder="1"/>
    <xf numFmtId="0" fontId="2" fillId="13" borderId="14" xfId="0" applyFont="1" applyFill="1" applyBorder="1"/>
    <xf numFmtId="0" fontId="5" fillId="2" borderId="0" xfId="2" applyFill="1"/>
    <xf numFmtId="0" fontId="27" fillId="2" borderId="0" xfId="0" applyFont="1" applyFill="1"/>
    <xf numFmtId="0" fontId="2" fillId="2" borderId="0" xfId="0" applyFont="1" applyFill="1"/>
    <xf numFmtId="0" fontId="0" fillId="14" borderId="0" xfId="0" applyFill="1"/>
    <xf numFmtId="9" fontId="0" fillId="2" borderId="0" xfId="1" applyFont="1" applyFill="1"/>
    <xf numFmtId="0" fontId="0" fillId="2" borderId="2" xfId="0" applyFill="1" applyBorder="1" applyAlignment="1">
      <alignment horizontal="right"/>
    </xf>
    <xf numFmtId="0" fontId="11" fillId="2" borderId="0" xfId="0" applyFont="1" applyFill="1" applyAlignment="1">
      <alignment horizontal="right"/>
    </xf>
    <xf numFmtId="0" fontId="28" fillId="12" borderId="2" xfId="0" applyFont="1" applyFill="1" applyBorder="1" applyAlignment="1">
      <alignment horizontal="left" readingOrder="1"/>
    </xf>
    <xf numFmtId="0" fontId="16" fillId="12" borderId="2" xfId="0" applyFont="1" applyFill="1" applyBorder="1"/>
    <xf numFmtId="0" fontId="16" fillId="11" borderId="2" xfId="0" applyFont="1" applyFill="1" applyBorder="1" applyAlignment="1">
      <alignment vertical="center"/>
    </xf>
    <xf numFmtId="0" fontId="29" fillId="11" borderId="2" xfId="0" applyFont="1" applyFill="1" applyBorder="1" applyAlignment="1">
      <alignment horizontal="left" readingOrder="1"/>
    </xf>
    <xf numFmtId="0" fontId="11" fillId="11" borderId="2" xfId="0" applyFont="1" applyFill="1" applyBorder="1"/>
    <xf numFmtId="1" fontId="11" fillId="11" borderId="2" xfId="0" applyNumberFormat="1" applyFont="1" applyFill="1" applyBorder="1"/>
    <xf numFmtId="167" fontId="11" fillId="11" borderId="2" xfId="0" applyNumberFormat="1" applyFont="1" applyFill="1" applyBorder="1"/>
    <xf numFmtId="0" fontId="11" fillId="11" borderId="0" xfId="0" applyFont="1" applyFill="1"/>
    <xf numFmtId="0" fontId="11" fillId="11" borderId="13" xfId="0" applyFont="1" applyFill="1" applyBorder="1"/>
    <xf numFmtId="9" fontId="11" fillId="11" borderId="2" xfId="0" applyNumberFormat="1" applyFont="1" applyFill="1" applyBorder="1"/>
    <xf numFmtId="0" fontId="11" fillId="10" borderId="2" xfId="0" applyFont="1" applyFill="1" applyBorder="1"/>
    <xf numFmtId="0" fontId="11" fillId="10" borderId="2" xfId="0" applyFont="1" applyFill="1" applyBorder="1" applyAlignment="1">
      <alignment horizontal="right"/>
    </xf>
    <xf numFmtId="1" fontId="11" fillId="2" borderId="0" xfId="0" applyNumberFormat="1" applyFont="1" applyFill="1"/>
    <xf numFmtId="0" fontId="16" fillId="13" borderId="2" xfId="0" applyFont="1" applyFill="1" applyBorder="1"/>
    <xf numFmtId="0" fontId="11" fillId="13" borderId="2" xfId="0" applyFont="1" applyFill="1" applyBorder="1"/>
    <xf numFmtId="0" fontId="11" fillId="13" borderId="2" xfId="0" applyFont="1" applyFill="1" applyBorder="1" applyAlignment="1">
      <alignment horizontal="right"/>
    </xf>
    <xf numFmtId="0" fontId="14" fillId="2" borderId="0" xfId="0" applyFont="1" applyFill="1" applyAlignment="1">
      <alignment horizontal="right" vertical="center"/>
    </xf>
    <xf numFmtId="0" fontId="14" fillId="2" borderId="0" xfId="0" applyFont="1" applyFill="1" applyAlignment="1">
      <alignment horizontal="left" vertical="center"/>
    </xf>
    <xf numFmtId="1" fontId="11" fillId="13" borderId="2" xfId="0" applyNumberFormat="1" applyFont="1" applyFill="1" applyBorder="1" applyAlignment="1">
      <alignment horizontal="right"/>
    </xf>
    <xf numFmtId="0" fontId="30" fillId="2" borderId="0" xfId="0" applyFont="1" applyFill="1" applyAlignment="1">
      <alignment horizontal="center" vertical="center" wrapText="1"/>
    </xf>
    <xf numFmtId="1" fontId="30" fillId="2" borderId="0" xfId="0" applyNumberFormat="1" applyFont="1" applyFill="1" applyAlignment="1">
      <alignment horizontal="center" vertical="center" wrapText="1"/>
    </xf>
    <xf numFmtId="167" fontId="11" fillId="13" borderId="2" xfId="0" applyNumberFormat="1" applyFont="1" applyFill="1" applyBorder="1" applyAlignment="1">
      <alignment horizontal="right"/>
    </xf>
    <xf numFmtId="0" fontId="14" fillId="2" borderId="0" xfId="0" applyFont="1" applyFill="1" applyAlignment="1">
      <alignment horizontal="center" vertical="center"/>
    </xf>
    <xf numFmtId="2" fontId="11" fillId="13" borderId="2" xfId="0" applyNumberFormat="1" applyFont="1" applyFill="1" applyBorder="1" applyAlignment="1">
      <alignment horizontal="right"/>
    </xf>
    <xf numFmtId="2" fontId="14" fillId="2" borderId="0" xfId="0" applyNumberFormat="1" applyFont="1" applyFill="1" applyAlignment="1">
      <alignment horizontal="center" vertical="center"/>
    </xf>
    <xf numFmtId="170" fontId="11" fillId="13" borderId="2" xfId="5" applyNumberFormat="1" applyFont="1" applyFill="1" applyBorder="1" applyAlignment="1">
      <alignment horizontal="right"/>
    </xf>
    <xf numFmtId="170" fontId="11" fillId="13" borderId="2" xfId="0" applyNumberFormat="1" applyFont="1" applyFill="1" applyBorder="1" applyAlignment="1">
      <alignment horizontal="right"/>
    </xf>
    <xf numFmtId="1" fontId="11" fillId="13" borderId="2" xfId="0" applyNumberFormat="1" applyFont="1" applyFill="1" applyBorder="1"/>
    <xf numFmtId="3" fontId="11" fillId="13" borderId="2" xfId="0" applyNumberFormat="1" applyFont="1" applyFill="1" applyBorder="1" applyAlignment="1">
      <alignment horizontal="right"/>
    </xf>
    <xf numFmtId="0" fontId="16" fillId="13" borderId="15" xfId="0" applyFont="1" applyFill="1" applyBorder="1"/>
    <xf numFmtId="0" fontId="11" fillId="13" borderId="15" xfId="0" applyFont="1" applyFill="1" applyBorder="1"/>
    <xf numFmtId="0" fontId="11" fillId="13" borderId="15" xfId="0" applyFont="1" applyFill="1" applyBorder="1" applyAlignment="1">
      <alignment horizontal="right"/>
    </xf>
    <xf numFmtId="0" fontId="11" fillId="13" borderId="14" xfId="0" applyFont="1" applyFill="1" applyBorder="1"/>
    <xf numFmtId="1" fontId="11" fillId="13" borderId="14" xfId="0" applyNumberFormat="1" applyFont="1" applyFill="1" applyBorder="1" applyAlignment="1">
      <alignment horizontal="right"/>
    </xf>
    <xf numFmtId="0" fontId="16" fillId="13" borderId="14" xfId="0" applyFont="1" applyFill="1" applyBorder="1"/>
    <xf numFmtId="6" fontId="0" fillId="2" borderId="2" xfId="0" applyNumberFormat="1" applyFill="1" applyBorder="1"/>
    <xf numFmtId="171" fontId="11" fillId="2" borderId="0" xfId="0" applyNumberFormat="1" applyFont="1" applyFill="1"/>
    <xf numFmtId="165" fontId="11" fillId="13" borderId="2" xfId="0" applyNumberFormat="1" applyFont="1" applyFill="1" applyBorder="1" applyAlignment="1">
      <alignment horizontal="right"/>
    </xf>
    <xf numFmtId="1" fontId="11" fillId="2" borderId="0" xfId="0" applyNumberFormat="1" applyFont="1" applyFill="1" applyAlignment="1">
      <alignment horizontal="left"/>
    </xf>
    <xf numFmtId="3" fontId="11" fillId="13" borderId="15" xfId="0" applyNumberFormat="1" applyFont="1" applyFill="1" applyBorder="1" applyAlignment="1">
      <alignment horizontal="right"/>
    </xf>
    <xf numFmtId="0" fontId="0" fillId="2" borderId="0" xfId="0" applyFill="1" applyAlignment="1">
      <alignment horizontal="left"/>
    </xf>
    <xf numFmtId="0" fontId="31" fillId="2" borderId="0" xfId="0" applyFont="1" applyFill="1"/>
    <xf numFmtId="0" fontId="11" fillId="2" borderId="16" xfId="0" applyFont="1" applyFill="1" applyBorder="1"/>
    <xf numFmtId="0" fontId="11" fillId="2" borderId="4" xfId="0" applyFont="1" applyFill="1" applyBorder="1"/>
    <xf numFmtId="0" fontId="32" fillId="2" borderId="4" xfId="2" applyFont="1" applyFill="1" applyBorder="1" applyAlignment="1">
      <alignment horizontal="left" vertical="center"/>
    </xf>
    <xf numFmtId="0" fontId="11" fillId="2" borderId="4" xfId="0" applyFont="1" applyFill="1" applyBorder="1" applyAlignment="1">
      <alignment horizontal="right"/>
    </xf>
    <xf numFmtId="0" fontId="16" fillId="2" borderId="0" xfId="0" applyFont="1" applyFill="1" applyAlignment="1">
      <alignment horizontal="right"/>
    </xf>
    <xf numFmtId="0" fontId="16" fillId="2" borderId="4" xfId="0" applyFont="1" applyFill="1" applyBorder="1" applyAlignment="1">
      <alignment horizontal="right"/>
    </xf>
    <xf numFmtId="0" fontId="16" fillId="2" borderId="16" xfId="0" applyFont="1" applyFill="1" applyBorder="1" applyAlignment="1">
      <alignment horizontal="right"/>
    </xf>
    <xf numFmtId="171" fontId="0" fillId="2" borderId="0" xfId="0" applyNumberFormat="1" applyFill="1" applyAlignment="1">
      <alignment horizontal="right"/>
    </xf>
    <xf numFmtId="0" fontId="18" fillId="2" borderId="0" xfId="8" applyFill="1"/>
    <xf numFmtId="0" fontId="18" fillId="2" borderId="2" xfId="8" applyFill="1" applyBorder="1"/>
    <xf numFmtId="9" fontId="18" fillId="2" borderId="2" xfId="8" applyNumberFormat="1" applyFill="1" applyBorder="1"/>
    <xf numFmtId="0" fontId="32" fillId="2" borderId="16" xfId="2" applyFont="1" applyFill="1" applyBorder="1" applyAlignment="1">
      <alignment horizontal="left" vertical="center"/>
    </xf>
    <xf numFmtId="0" fontId="32" fillId="2" borderId="0" xfId="2" applyFont="1" applyFill="1" applyBorder="1" applyAlignment="1">
      <alignment horizontal="left" vertical="center"/>
    </xf>
    <xf numFmtId="0" fontId="32" fillId="2" borderId="17" xfId="2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/>
    </xf>
    <xf numFmtId="0" fontId="11" fillId="2" borderId="4" xfId="0" applyFont="1" applyFill="1" applyBorder="1" applyAlignment="1">
      <alignment horizontal="center"/>
    </xf>
    <xf numFmtId="0" fontId="11" fillId="2" borderId="16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0" fillId="2" borderId="1" xfId="0" applyFill="1" applyBorder="1"/>
    <xf numFmtId="9" fontId="0" fillId="2" borderId="1" xfId="1" applyFont="1" applyFill="1" applyBorder="1" applyAlignment="1">
      <alignment horizontal="left"/>
    </xf>
    <xf numFmtId="2" fontId="0" fillId="2" borderId="1" xfId="0" applyNumberFormat="1" applyFill="1" applyBorder="1"/>
    <xf numFmtId="3" fontId="23" fillId="6" borderId="1" xfId="2" applyNumberFormat="1" applyFont="1" applyFill="1" applyBorder="1" applyAlignment="1">
      <alignment horizontal="center" vertical="center"/>
    </xf>
    <xf numFmtId="0" fontId="0" fillId="15" borderId="1" xfId="0" applyFill="1" applyBorder="1" applyAlignment="1">
      <alignment vertical="center"/>
    </xf>
    <xf numFmtId="3" fontId="0" fillId="15" borderId="1" xfId="0" applyNumberFormat="1" applyFill="1" applyBorder="1" applyAlignment="1">
      <alignment horizontal="center" vertical="center"/>
    </xf>
    <xf numFmtId="2" fontId="23" fillId="15" borderId="1" xfId="0" applyNumberFormat="1" applyFont="1" applyFill="1" applyBorder="1" applyAlignment="1">
      <alignment horizontal="center" vertical="center"/>
    </xf>
    <xf numFmtId="3" fontId="23" fillId="15" borderId="1" xfId="0" applyNumberFormat="1" applyFont="1" applyFill="1" applyBorder="1" applyAlignment="1">
      <alignment horizontal="center" vertical="center"/>
    </xf>
    <xf numFmtId="1" fontId="23" fillId="15" borderId="1" xfId="0" applyNumberFormat="1" applyFont="1" applyFill="1" applyBorder="1" applyAlignment="1">
      <alignment horizontal="center" vertical="center"/>
    </xf>
    <xf numFmtId="0" fontId="23" fillId="15" borderId="1" xfId="0" applyFont="1" applyFill="1" applyBorder="1" applyAlignment="1">
      <alignment horizontal="center" vertical="center"/>
    </xf>
    <xf numFmtId="0" fontId="0" fillId="15" borderId="1" xfId="0" applyFill="1" applyBorder="1" applyAlignment="1">
      <alignment horizontal="left" vertical="center"/>
    </xf>
    <xf numFmtId="0" fontId="0" fillId="15" borderId="0" xfId="0" applyFill="1"/>
    <xf numFmtId="3" fontId="5" fillId="15" borderId="1" xfId="2" applyNumberFormat="1" applyFill="1" applyBorder="1" applyAlignment="1">
      <alignment horizontal="center" vertical="center"/>
    </xf>
    <xf numFmtId="2" fontId="0" fillId="2" borderId="0" xfId="0" applyNumberFormat="1" applyFill="1" applyAlignment="1">
      <alignment horizontal="right"/>
    </xf>
    <xf numFmtId="1" fontId="0" fillId="2" borderId="0" xfId="0" applyNumberFormat="1" applyFill="1" applyAlignment="1">
      <alignment horizontal="right"/>
    </xf>
    <xf numFmtId="1" fontId="0" fillId="2" borderId="0" xfId="0" quotePrefix="1" applyNumberFormat="1" applyFill="1" applyAlignment="1">
      <alignment horizontal="right"/>
    </xf>
    <xf numFmtId="165" fontId="0" fillId="2" borderId="0" xfId="0" applyNumberFormat="1" applyFill="1" applyAlignment="1">
      <alignment horizontal="right"/>
    </xf>
    <xf numFmtId="0" fontId="0" fillId="0" borderId="0" xfId="0" applyAlignment="1">
      <alignment horizontal="left"/>
    </xf>
    <xf numFmtId="1" fontId="0" fillId="0" borderId="0" xfId="0" quotePrefix="1" applyNumberFormat="1" applyAlignment="1">
      <alignment horizontal="right"/>
    </xf>
    <xf numFmtId="0" fontId="16" fillId="2" borderId="0" xfId="0" applyFont="1" applyFill="1" applyAlignment="1">
      <alignment horizontal="left"/>
    </xf>
    <xf numFmtId="0" fontId="33" fillId="2" borderId="4" xfId="0" applyFont="1" applyFill="1" applyBorder="1" applyAlignment="1">
      <alignment horizontal="center" vertical="center"/>
    </xf>
    <xf numFmtId="0" fontId="0" fillId="2" borderId="2" xfId="0" applyFill="1" applyBorder="1" applyAlignment="1">
      <alignment vertical="center"/>
    </xf>
    <xf numFmtId="1" fontId="0" fillId="2" borderId="2" xfId="0" applyNumberFormat="1" applyFill="1" applyBorder="1"/>
    <xf numFmtId="2" fontId="0" fillId="2" borderId="0" xfId="0" applyNumberFormat="1" applyFill="1"/>
    <xf numFmtId="0" fontId="2" fillId="2" borderId="2" xfId="0" applyFont="1" applyFill="1" applyBorder="1"/>
    <xf numFmtId="165" fontId="0" fillId="2" borderId="2" xfId="0" applyNumberFormat="1" applyFill="1" applyBorder="1"/>
    <xf numFmtId="165" fontId="0" fillId="2" borderId="0" xfId="0" applyNumberFormat="1" applyFill="1"/>
    <xf numFmtId="0" fontId="39" fillId="0" borderId="0" xfId="0" applyFont="1" applyAlignment="1">
      <alignment horizontal="left" vertical="center"/>
    </xf>
    <xf numFmtId="1" fontId="0" fillId="2" borderId="13" xfId="0" applyNumberFormat="1" applyFill="1" applyBorder="1"/>
    <xf numFmtId="1" fontId="40" fillId="2" borderId="2" xfId="0" applyNumberFormat="1" applyFont="1" applyFill="1" applyBorder="1"/>
    <xf numFmtId="0" fontId="2" fillId="2" borderId="2" xfId="0" applyFont="1" applyFill="1" applyBorder="1" applyAlignment="1">
      <alignment horizontal="right"/>
    </xf>
    <xf numFmtId="0" fontId="2" fillId="2" borderId="3" xfId="0" applyFont="1" applyFill="1" applyBorder="1" applyAlignment="1">
      <alignment horizontal="right"/>
    </xf>
    <xf numFmtId="0" fontId="0" fillId="16" borderId="27" xfId="0" applyFill="1" applyBorder="1"/>
    <xf numFmtId="0" fontId="0" fillId="16" borderId="28" xfId="0" applyFill="1" applyBorder="1"/>
    <xf numFmtId="0" fontId="0" fillId="16" borderId="15" xfId="0" applyFill="1" applyBorder="1"/>
    <xf numFmtId="0" fontId="0" fillId="2" borderId="29" xfId="0" applyFill="1" applyBorder="1"/>
    <xf numFmtId="165" fontId="0" fillId="2" borderId="30" xfId="0" applyNumberFormat="1" applyFill="1" applyBorder="1"/>
    <xf numFmtId="1" fontId="0" fillId="2" borderId="30" xfId="0" applyNumberFormat="1" applyFill="1" applyBorder="1"/>
    <xf numFmtId="0" fontId="0" fillId="2" borderId="31" xfId="0" applyFill="1" applyBorder="1"/>
    <xf numFmtId="0" fontId="0" fillId="2" borderId="32" xfId="0" applyFill="1" applyBorder="1"/>
    <xf numFmtId="1" fontId="0" fillId="2" borderId="32" xfId="0" applyNumberFormat="1" applyFill="1" applyBorder="1"/>
    <xf numFmtId="2" fontId="0" fillId="2" borderId="30" xfId="0" applyNumberFormat="1" applyFill="1" applyBorder="1"/>
    <xf numFmtId="0" fontId="0" fillId="16" borderId="15" xfId="0" applyFill="1" applyBorder="1" applyAlignment="1">
      <alignment horizontal="right"/>
    </xf>
    <xf numFmtId="0" fontId="0" fillId="16" borderId="28" xfId="0" applyFill="1" applyBorder="1" applyAlignment="1">
      <alignment horizontal="right"/>
    </xf>
    <xf numFmtId="0" fontId="2" fillId="2" borderId="0" xfId="0" applyFont="1" applyFill="1" applyAlignment="1">
      <alignment horizontal="right"/>
    </xf>
    <xf numFmtId="1" fontId="0" fillId="2" borderId="33" xfId="0" applyNumberFormat="1" applyFill="1" applyBorder="1"/>
    <xf numFmtId="1" fontId="40" fillId="2" borderId="34" xfId="0" applyNumberFormat="1" applyFont="1" applyFill="1" applyBorder="1"/>
    <xf numFmtId="1" fontId="0" fillId="2" borderId="34" xfId="0" applyNumberFormat="1" applyFill="1" applyBorder="1"/>
    <xf numFmtId="0" fontId="37" fillId="0" borderId="2" xfId="0" applyFont="1" applyBorder="1" applyAlignment="1">
      <alignment horizontal="left" vertical="center" wrapText="1"/>
    </xf>
    <xf numFmtId="0" fontId="38" fillId="0" borderId="2" xfId="0" applyFont="1" applyBorder="1" applyAlignment="1">
      <alignment horizontal="left" vertical="center" wrapText="1"/>
    </xf>
    <xf numFmtId="0" fontId="41" fillId="0" borderId="2" xfId="0" applyFont="1" applyBorder="1" applyAlignment="1">
      <alignment horizontal="right" vertical="center" wrapText="1"/>
    </xf>
    <xf numFmtId="0" fontId="0" fillId="2" borderId="27" xfId="0" applyFill="1" applyBorder="1"/>
    <xf numFmtId="1" fontId="0" fillId="2" borderId="28" xfId="0" applyNumberFormat="1" applyFill="1" applyBorder="1"/>
    <xf numFmtId="1" fontId="0" fillId="2" borderId="38" xfId="0" applyNumberFormat="1" applyFill="1" applyBorder="1"/>
    <xf numFmtId="1" fontId="0" fillId="2" borderId="39" xfId="0" applyNumberFormat="1" applyFill="1" applyBorder="1"/>
    <xf numFmtId="0" fontId="0" fillId="2" borderId="15" xfId="0" applyFill="1" applyBorder="1"/>
    <xf numFmtId="165" fontId="0" fillId="2" borderId="15" xfId="0" applyNumberFormat="1" applyFill="1" applyBorder="1"/>
    <xf numFmtId="0" fontId="11" fillId="2" borderId="4" xfId="0" applyFont="1" applyFill="1" applyBorder="1" applyAlignment="1">
      <alignment horizontal="left" indent="1"/>
    </xf>
    <xf numFmtId="0" fontId="16" fillId="2" borderId="4" xfId="0" applyFont="1" applyFill="1" applyBorder="1" applyAlignment="1">
      <alignment horizontal="left" indent="1"/>
    </xf>
    <xf numFmtId="0" fontId="11" fillId="2" borderId="16" xfId="0" applyFont="1" applyFill="1" applyBorder="1" applyAlignment="1">
      <alignment horizontal="left" indent="1"/>
    </xf>
    <xf numFmtId="0" fontId="46" fillId="2" borderId="4" xfId="0" quotePrefix="1" applyFont="1" applyFill="1" applyBorder="1" applyAlignment="1">
      <alignment horizontal="right"/>
    </xf>
    <xf numFmtId="0" fontId="46" fillId="2" borderId="4" xfId="0" applyFont="1" applyFill="1" applyBorder="1" applyAlignment="1">
      <alignment horizontal="right"/>
    </xf>
    <xf numFmtId="0" fontId="0" fillId="0" borderId="0" xfId="6" applyFont="1"/>
    <xf numFmtId="0" fontId="15" fillId="2" borderId="0" xfId="0" applyFont="1" applyFill="1" applyAlignment="1">
      <alignment horizontal="right"/>
    </xf>
    <xf numFmtId="0" fontId="47" fillId="2" borderId="4" xfId="2" applyFont="1" applyFill="1" applyBorder="1" applyAlignment="1">
      <alignment horizontal="left" indent="2"/>
    </xf>
    <xf numFmtId="0" fontId="0" fillId="2" borderId="0" xfId="6" applyFont="1" applyFill="1"/>
    <xf numFmtId="0" fontId="35" fillId="2" borderId="0" xfId="0" applyFont="1" applyFill="1"/>
    <xf numFmtId="0" fontId="48" fillId="2" borderId="1" xfId="0" applyFont="1" applyFill="1" applyBorder="1"/>
    <xf numFmtId="0" fontId="48" fillId="2" borderId="1" xfId="0" applyFont="1" applyFill="1" applyBorder="1" applyAlignment="1">
      <alignment horizontal="left"/>
    </xf>
    <xf numFmtId="0" fontId="49" fillId="2" borderId="1" xfId="0" applyFont="1" applyFill="1" applyBorder="1"/>
    <xf numFmtId="0" fontId="36" fillId="2" borderId="9" xfId="0" applyFont="1" applyFill="1" applyBorder="1" applyAlignment="1">
      <alignment horizontal="center" vertical="center" wrapText="1"/>
    </xf>
    <xf numFmtId="0" fontId="36" fillId="2" borderId="8" xfId="0" applyFont="1" applyFill="1" applyBorder="1" applyAlignment="1">
      <alignment vertical="center" wrapText="1"/>
    </xf>
    <xf numFmtId="2" fontId="36" fillId="2" borderId="9" xfId="0" applyNumberFormat="1" applyFont="1" applyFill="1" applyBorder="1" applyAlignment="1">
      <alignment vertical="center" wrapText="1"/>
    </xf>
    <xf numFmtId="0" fontId="36" fillId="2" borderId="9" xfId="0" applyFont="1" applyFill="1" applyBorder="1" applyAlignment="1">
      <alignment horizontal="left" vertical="center" wrapText="1"/>
    </xf>
    <xf numFmtId="2" fontId="36" fillId="2" borderId="9" xfId="0" applyNumberFormat="1" applyFont="1" applyFill="1" applyBorder="1" applyAlignment="1">
      <alignment horizontal="center" vertical="center" wrapText="1"/>
    </xf>
    <xf numFmtId="0" fontId="36" fillId="2" borderId="0" xfId="0" applyFont="1" applyFill="1" applyAlignment="1">
      <alignment horizontal="left" vertical="center" wrapText="1"/>
    </xf>
    <xf numFmtId="165" fontId="36" fillId="2" borderId="0" xfId="0" applyNumberFormat="1" applyFont="1" applyFill="1" applyAlignment="1">
      <alignment vertical="center" wrapText="1"/>
    </xf>
    <xf numFmtId="1" fontId="36" fillId="2" borderId="9" xfId="0" applyNumberFormat="1" applyFont="1" applyFill="1" applyBorder="1" applyAlignment="1">
      <alignment horizontal="center" vertical="center" wrapText="1"/>
    </xf>
    <xf numFmtId="1" fontId="37" fillId="2" borderId="9" xfId="0" applyNumberFormat="1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vertical="center" wrapText="1"/>
    </xf>
    <xf numFmtId="0" fontId="37" fillId="2" borderId="8" xfId="0" applyFont="1" applyFill="1" applyBorder="1" applyAlignment="1">
      <alignment vertical="center" wrapText="1"/>
    </xf>
    <xf numFmtId="0" fontId="37" fillId="2" borderId="9" xfId="0" applyFont="1" applyFill="1" applyBorder="1" applyAlignment="1">
      <alignment horizontal="right" vertical="center" wrapText="1"/>
    </xf>
    <xf numFmtId="165" fontId="37" fillId="2" borderId="9" xfId="0" applyNumberFormat="1" applyFont="1" applyFill="1" applyBorder="1" applyAlignment="1">
      <alignment vertical="center" wrapText="1"/>
    </xf>
    <xf numFmtId="0" fontId="0" fillId="2" borderId="1" xfId="0" applyFill="1" applyBorder="1" applyAlignment="1">
      <alignment horizontal="right"/>
    </xf>
    <xf numFmtId="0" fontId="15" fillId="2" borderId="2" xfId="6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2" borderId="21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2" fontId="0" fillId="2" borderId="1" xfId="0" applyNumberFormat="1" applyFill="1" applyBorder="1" applyAlignment="1">
      <alignment horizontal="right"/>
    </xf>
    <xf numFmtId="0" fontId="50" fillId="2" borderId="0" xfId="0" applyFont="1" applyFill="1" applyAlignment="1">
      <alignment horizontal="left"/>
    </xf>
    <xf numFmtId="0" fontId="2" fillId="2" borderId="21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1" fontId="45" fillId="2" borderId="2" xfId="0" applyNumberFormat="1" applyFont="1" applyFill="1" applyBorder="1" applyAlignment="1">
      <alignment horizontal="center"/>
    </xf>
    <xf numFmtId="0" fontId="43" fillId="0" borderId="36" xfId="0" applyFont="1" applyBorder="1" applyAlignment="1">
      <alignment horizontal="center" vertical="center" wrapText="1"/>
    </xf>
    <xf numFmtId="0" fontId="43" fillId="0" borderId="37" xfId="0" applyFont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3" fillId="0" borderId="35" xfId="0" applyFont="1" applyBorder="1" applyAlignment="1">
      <alignment horizontal="center" vertical="center" wrapText="1"/>
    </xf>
    <xf numFmtId="0" fontId="36" fillId="2" borderId="22" xfId="0" applyFont="1" applyFill="1" applyBorder="1" applyAlignment="1">
      <alignment horizontal="center" vertical="center" wrapText="1"/>
    </xf>
    <xf numFmtId="0" fontId="36" fillId="2" borderId="23" xfId="0" applyFont="1" applyFill="1" applyBorder="1" applyAlignment="1">
      <alignment horizontal="center" vertical="center" wrapText="1"/>
    </xf>
    <xf numFmtId="0" fontId="36" fillId="2" borderId="24" xfId="0" applyFont="1" applyFill="1" applyBorder="1" applyAlignment="1">
      <alignment horizontal="center" vertical="center" wrapText="1"/>
    </xf>
    <xf numFmtId="0" fontId="36" fillId="2" borderId="6" xfId="0" applyFont="1" applyFill="1" applyBorder="1" applyAlignment="1">
      <alignment horizontal="center" vertical="center" wrapText="1"/>
    </xf>
    <xf numFmtId="0" fontId="36" fillId="2" borderId="8" xfId="0" applyFont="1" applyFill="1" applyBorder="1" applyAlignment="1">
      <alignment horizontal="center" vertical="center" wrapText="1"/>
    </xf>
    <xf numFmtId="2" fontId="36" fillId="2" borderId="22" xfId="0" applyNumberFormat="1" applyFont="1" applyFill="1" applyBorder="1" applyAlignment="1">
      <alignment horizontal="center" vertical="center" wrapText="1"/>
    </xf>
    <xf numFmtId="2" fontId="36" fillId="2" borderId="23" xfId="0" applyNumberFormat="1" applyFont="1" applyFill="1" applyBorder="1" applyAlignment="1">
      <alignment horizontal="center" vertical="center" wrapText="1"/>
    </xf>
    <xf numFmtId="2" fontId="36" fillId="2" borderId="24" xfId="0" applyNumberFormat="1" applyFont="1" applyFill="1" applyBorder="1" applyAlignment="1">
      <alignment horizontal="center" vertical="center" wrapText="1"/>
    </xf>
    <xf numFmtId="0" fontId="37" fillId="2" borderId="22" xfId="0" applyFont="1" applyFill="1" applyBorder="1" applyAlignment="1">
      <alignment horizontal="center" vertical="center" wrapText="1"/>
    </xf>
    <xf numFmtId="0" fontId="37" fillId="2" borderId="23" xfId="0" applyFont="1" applyFill="1" applyBorder="1" applyAlignment="1">
      <alignment horizontal="center" vertical="center" wrapText="1"/>
    </xf>
    <xf numFmtId="0" fontId="37" fillId="2" borderId="24" xfId="0" applyFont="1" applyFill="1" applyBorder="1" applyAlignment="1">
      <alignment horizontal="center" vertical="center" wrapText="1"/>
    </xf>
    <xf numFmtId="1" fontId="36" fillId="2" borderId="22" xfId="0" applyNumberFormat="1" applyFont="1" applyFill="1" applyBorder="1" applyAlignment="1">
      <alignment horizontal="center" vertical="center" wrapText="1"/>
    </xf>
    <xf numFmtId="1" fontId="36" fillId="2" borderId="23" xfId="0" applyNumberFormat="1" applyFont="1" applyFill="1" applyBorder="1" applyAlignment="1">
      <alignment horizontal="center" vertical="center" wrapText="1"/>
    </xf>
    <xf numFmtId="1" fontId="36" fillId="2" borderId="24" xfId="0" applyNumberFormat="1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textRotation="90" wrapText="1"/>
    </xf>
    <xf numFmtId="0" fontId="12" fillId="2" borderId="7" xfId="0" applyFont="1" applyFill="1" applyBorder="1" applyAlignment="1">
      <alignment horizontal="center" vertical="center" textRotation="90" wrapText="1"/>
    </xf>
    <xf numFmtId="0" fontId="12" fillId="2" borderId="8" xfId="0" applyFont="1" applyFill="1" applyBorder="1" applyAlignment="1">
      <alignment horizontal="center" vertical="center" textRotation="90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textRotation="90" wrapText="1"/>
    </xf>
    <xf numFmtId="0" fontId="10" fillId="2" borderId="6" xfId="0" applyFont="1" applyFill="1" applyBorder="1" applyAlignment="1">
      <alignment horizontal="center" vertical="center" textRotation="90" wrapText="1"/>
    </xf>
    <xf numFmtId="0" fontId="10" fillId="2" borderId="7" xfId="0" applyFont="1" applyFill="1" applyBorder="1" applyAlignment="1">
      <alignment horizontal="center" vertical="center" textRotation="90" wrapText="1"/>
    </xf>
    <xf numFmtId="0" fontId="10" fillId="2" borderId="8" xfId="0" applyFont="1" applyFill="1" applyBorder="1" applyAlignment="1">
      <alignment horizontal="center" vertical="center" textRotation="90" wrapText="1"/>
    </xf>
    <xf numFmtId="0" fontId="0" fillId="3" borderId="18" xfId="0" applyFill="1" applyBorder="1" applyAlignment="1">
      <alignment horizontal="left" vertical="center"/>
    </xf>
    <xf numFmtId="0" fontId="0" fillId="3" borderId="19" xfId="0" applyFill="1" applyBorder="1" applyAlignment="1">
      <alignment horizontal="left" vertical="center"/>
    </xf>
    <xf numFmtId="0" fontId="0" fillId="3" borderId="20" xfId="0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0" fontId="0" fillId="6" borderId="18" xfId="0" applyFill="1" applyBorder="1" applyAlignment="1">
      <alignment horizontal="left" vertical="center"/>
    </xf>
    <xf numFmtId="0" fontId="0" fillId="6" borderId="19" xfId="0" applyFill="1" applyBorder="1" applyAlignment="1">
      <alignment horizontal="left" vertical="center"/>
    </xf>
    <xf numFmtId="0" fontId="0" fillId="6" borderId="20" xfId="0" applyFill="1" applyBorder="1" applyAlignment="1">
      <alignment horizontal="left" vertical="center"/>
    </xf>
    <xf numFmtId="0" fontId="16" fillId="2" borderId="1" xfId="0" applyFont="1" applyFill="1" applyBorder="1" applyAlignment="1">
      <alignment horizontal="center" vertical="center"/>
    </xf>
    <xf numFmtId="0" fontId="15" fillId="2" borderId="1" xfId="6" applyFont="1" applyFill="1" applyBorder="1" applyAlignment="1">
      <alignment horizontal="center" vertical="center"/>
    </xf>
    <xf numFmtId="0" fontId="15" fillId="2" borderId="1" xfId="6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2" xfId="0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</cellXfs>
  <cellStyles count="9">
    <cellStyle name="Comma" xfId="5" builtinId="3"/>
    <cellStyle name="Hyperlink" xfId="2" builtinId="8"/>
    <cellStyle name="Normal" xfId="0" builtinId="0"/>
    <cellStyle name="Normal 13 2 2" xfId="6" xr:uid="{531E924D-9D65-4CA5-BC1F-F41C9CDCE807}"/>
    <cellStyle name="Normal 2 2" xfId="8" xr:uid="{C4A0A88A-9A53-4EB7-9676-24B4612C12CE}"/>
    <cellStyle name="Percent" xfId="1" builtinId="5"/>
    <cellStyle name="Percent 3" xfId="7" xr:uid="{1661E41F-07D5-4369-AAAB-0473077A7F16}"/>
    <cellStyle name="phx-HL-row" xfId="3" xr:uid="{F825AB63-EC7B-479B-A1F5-3254CFF04264}"/>
    <cellStyle name="Style 26" xfId="4" xr:uid="{4F685F84-3091-45BC-AD64-4223A845A910}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'[6]CCS.A1R'!$B$4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'[6]CCS.A1R'!$AU$12:$AU$500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</c:numCache>
            </c:numRef>
          </c:xVal>
          <c:yVal>
            <c:numRef>
              <c:f>'[6]CCS.A1R'!$AV$12:$AV$500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0.79483768387224596</c:v>
                </c:pt>
                <c:pt idx="7">
                  <c:v>0.75945899313505161</c:v>
                </c:pt>
                <c:pt idx="8">
                  <c:v>0.73517115775378883</c:v>
                </c:pt>
                <c:pt idx="9">
                  <c:v>0.71678389200704273</c:v>
                </c:pt>
                <c:pt idx="10">
                  <c:v>0.70204707146598599</c:v>
                </c:pt>
                <c:pt idx="11">
                  <c:v>0.68978486599547806</c:v>
                </c:pt>
                <c:pt idx="12">
                  <c:v>0.67930704524825214</c:v>
                </c:pt>
                <c:pt idx="13">
                  <c:v>0.67017463693646118</c:v>
                </c:pt>
                <c:pt idx="14">
                  <c:v>0.66209155862337088</c:v>
                </c:pt>
                <c:pt idx="15">
                  <c:v>0.65484889650527489</c:v>
                </c:pt>
                <c:pt idx="16">
                  <c:v>0.64829388253535691</c:v>
                </c:pt>
                <c:pt idx="17">
                  <c:v>0.64231151618974902</c:v>
                </c:pt>
                <c:pt idx="18">
                  <c:v>0.63681311986098099</c:v>
                </c:pt>
                <c:pt idx="19">
                  <c:v>0.63172891329883252</c:v>
                </c:pt>
                <c:pt idx="20">
                  <c:v>0.62700302708175992</c:v>
                </c:pt>
                <c:pt idx="21">
                  <c:v>0.62259005454190641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36-441B-B180-6FB2A7D59B49}"/>
            </c:ext>
          </c:extLst>
        </c:ser>
        <c:ser>
          <c:idx val="1"/>
          <c:order val="1"/>
          <c:tx>
            <c:strRef>
              <c:f>'[6]CCS.A1R'!$C$4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'[6]CCS.A1R'!$AW$12:$AW$500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'[6]CCS.A1R'!$AX$12:$AX$500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0.84807481290695907</c:v>
                </c:pt>
                <c:pt idx="7">
                  <c:v>0.8224905106253857</c:v>
                </c:pt>
                <c:pt idx="8">
                  <c:v>0.80475507940438373</c:v>
                </c:pt>
                <c:pt idx="9">
                  <c:v>0.79123190393781917</c:v>
                </c:pt>
                <c:pt idx="10">
                  <c:v>0.78033176681429117</c:v>
                </c:pt>
                <c:pt idx="11">
                  <c:v>0.77121914543578407</c:v>
                </c:pt>
                <c:pt idx="12">
                  <c:v>0.76340115147589294</c:v>
                </c:pt>
                <c:pt idx="13">
                  <c:v>0.75656301074743326</c:v>
                </c:pt>
                <c:pt idx="14">
                  <c:v>0.7504916439976117</c:v>
                </c:pt>
                <c:pt idx="15">
                  <c:v>0.74503622421140869</c:v>
                </c:pt>
                <c:pt idx="16">
                  <c:v>0.7400861440424874</c:v>
                </c:pt>
                <c:pt idx="17">
                  <c:v>0.73555792506420858</c:v>
                </c:pt>
                <c:pt idx="18">
                  <c:v>0.73138704418066591</c:v>
                </c:pt>
                <c:pt idx="19">
                  <c:v>0.72752261757314951</c:v>
                </c:pt>
                <c:pt idx="20">
                  <c:v>0.72392382285813628</c:v>
                </c:pt>
                <c:pt idx="21">
                  <c:v>0.72055742001127832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36-441B-B180-6FB2A7D59B49}"/>
            </c:ext>
          </c:extLst>
        </c:ser>
        <c:ser>
          <c:idx val="2"/>
          <c:order val="2"/>
          <c:tx>
            <c:strRef>
              <c:f>'[6]CCS.A1R'!$D$4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'[6]CCS.A1R'!$AY$12:$AY$500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'[6]CCS.A1R'!$AZ$12:$AZ$500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0.88513016940692979</c:v>
                </c:pt>
                <c:pt idx="7">
                  <c:v>0.86390134148699171</c:v>
                </c:pt>
                <c:pt idx="8">
                  <c:v>0.84912378819554923</c:v>
                </c:pt>
                <c:pt idx="9">
                  <c:v>0.83782136847970168</c:v>
                </c:pt>
                <c:pt idx="10">
                  <c:v>0.82868903640625358</c:v>
                </c:pt>
                <c:pt idx="11">
                  <c:v>0.82103888414331982</c:v>
                </c:pt>
                <c:pt idx="12">
                  <c:v>0.8144642457252711</c:v>
                </c:pt>
                <c:pt idx="13">
                  <c:v>0.80870494775181201</c:v>
                </c:pt>
                <c:pt idx="14">
                  <c:v>0.80358459931319248</c:v>
                </c:pt>
                <c:pt idx="15">
                  <c:v>0.79897817248659153</c:v>
                </c:pt>
                <c:pt idx="16">
                  <c:v>0.79479386720673151</c:v>
                </c:pt>
                <c:pt idx="17">
                  <c:v>0.79096232260666732</c:v>
                </c:pt>
                <c:pt idx="18">
                  <c:v>0.78742987314954926</c:v>
                </c:pt>
                <c:pt idx="19">
                  <c:v>0.78415415791787957</c:v>
                </c:pt>
                <c:pt idx="20">
                  <c:v>0.78110116274293218</c:v>
                </c:pt>
                <c:pt idx="21">
                  <c:v>0.77824316890384515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436-441B-B180-6FB2A7D59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564045800324894"/>
          <c:y val="0.73279552012256677"/>
          <c:w val="0.46462243000874892"/>
          <c:h val="0.143014787455128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[6]BH.A1R!$B$4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[6]BH.A1R!$AX$12:$AX$500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</c:numCache>
            </c:numRef>
          </c:xVal>
          <c:yVal>
            <c:numRef>
              <c:f>[6]BH.A1R!$AY$12:$AY$500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0.80000510939121416</c:v>
                </c:pt>
                <c:pt idx="7">
                  <c:v>0.76735240033812879</c:v>
                </c:pt>
                <c:pt idx="8">
                  <c:v>0.74487409424847228</c:v>
                </c:pt>
                <c:pt idx="9">
                  <c:v>0.72782216246527498</c:v>
                </c:pt>
                <c:pt idx="10">
                  <c:v>0.7141335385164912</c:v>
                </c:pt>
                <c:pt idx="11">
                  <c:v>0.70272828340853699</c:v>
                </c:pt>
                <c:pt idx="12">
                  <c:v>0.69297156938289717</c:v>
                </c:pt>
                <c:pt idx="13">
                  <c:v>0.68445918219301527</c:v>
                </c:pt>
                <c:pt idx="14">
                  <c:v>0.67691820430169902</c:v>
                </c:pt>
                <c:pt idx="15">
                  <c:v>0.67015589284769495</c:v>
                </c:pt>
                <c:pt idx="16">
                  <c:v>0.66403119064817306</c:v>
                </c:pt>
                <c:pt idx="17">
                  <c:v>0.65843783496998276</c:v>
                </c:pt>
                <c:pt idx="18">
                  <c:v>0.65329383100938998</c:v>
                </c:pt>
                <c:pt idx="19">
                  <c:v>0.64853461733428486</c:v>
                </c:pt>
                <c:pt idx="20">
                  <c:v>0.64410847334799126</c:v>
                </c:pt>
                <c:pt idx="21">
                  <c:v>0.63997334180456522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2D-4FE1-B17D-1F66939BF48F}"/>
            </c:ext>
          </c:extLst>
        </c:ser>
        <c:ser>
          <c:idx val="1"/>
          <c:order val="1"/>
          <c:tx>
            <c:strRef>
              <c:f>[6]BH.A1R!$C$4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[6]BH.A1R!$AZ$12:$AZ$500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[6]BH.A1R!$BA$12:$BA$500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0.95111179626475473</c:v>
                </c:pt>
                <c:pt idx="3">
                  <c:v>0.92362961959517653</c:v>
                </c:pt>
                <c:pt idx="4">
                  <c:v>0.90461364899396812</c:v>
                </c:pt>
                <c:pt idx="5">
                  <c:v>0.8901337468496997</c:v>
                </c:pt>
                <c:pt idx="6">
                  <c:v>0.84851868712871104</c:v>
                </c:pt>
                <c:pt idx="7">
                  <c:v>0.82498294900707925</c:v>
                </c:pt>
                <c:pt idx="8">
                  <c:v>0.80863544060330395</c:v>
                </c:pt>
                <c:pt idx="9">
                  <c:v>0.79615244929221995</c:v>
                </c:pt>
                <c:pt idx="10">
                  <c:v>0.7860791436291813</c:v>
                </c:pt>
                <c:pt idx="11">
                  <c:v>0.7776497119141238</c:v>
                </c:pt>
                <c:pt idx="12">
                  <c:v>0.77041193776391859</c:v>
                </c:pt>
                <c:pt idx="13">
                  <c:v>0.76407677762398885</c:v>
                </c:pt>
                <c:pt idx="14">
                  <c:v>0.75844842688174197</c:v>
                </c:pt>
                <c:pt idx="15">
                  <c:v>0.75338819674465851</c:v>
                </c:pt>
                <c:pt idx="16">
                  <c:v>0.74879432243545829</c:v>
                </c:pt>
                <c:pt idx="17">
                  <c:v>0.74458995898433644</c:v>
                </c:pt>
                <c:pt idx="18">
                  <c:v>0.74071568202463689</c:v>
                </c:pt>
                <c:pt idx="19">
                  <c:v>0.73712460796775392</c:v>
                </c:pt>
                <c:pt idx="20">
                  <c:v>0.73377910827793946</c:v>
                </c:pt>
                <c:pt idx="21">
                  <c:v>0.73064853185675038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2D-4FE1-B17D-1F66939BF48F}"/>
            </c:ext>
          </c:extLst>
        </c:ser>
        <c:ser>
          <c:idx val="2"/>
          <c:order val="2"/>
          <c:tx>
            <c:strRef>
              <c:f>[6]BH.A1R!$D$4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[6]BH.A1R!$BB$12:$BB$500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[6]BH.A1R!$BC$12:$BC$500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0.88838339280196144</c:v>
                </c:pt>
                <c:pt idx="7">
                  <c:v>0.86894884626636737</c:v>
                </c:pt>
                <c:pt idx="8">
                  <c:v>0.8553974411824592</c:v>
                </c:pt>
                <c:pt idx="9">
                  <c:v>0.84501992398729209</c:v>
                </c:pt>
                <c:pt idx="10">
                  <c:v>0.83662662976163271</c:v>
                </c:pt>
                <c:pt idx="11">
                  <c:v>0.82958980779279545</c:v>
                </c:pt>
                <c:pt idx="12">
                  <c:v>0.82353803678358728</c:v>
                </c:pt>
                <c:pt idx="13">
                  <c:v>0.81823351993985027</c:v>
                </c:pt>
                <c:pt idx="14">
                  <c:v>0.81351493601660485</c:v>
                </c:pt>
                <c:pt idx="15">
                  <c:v>0.80926787531456834</c:v>
                </c:pt>
                <c:pt idx="16">
                  <c:v>0.80540829237453082</c:v>
                </c:pt>
                <c:pt idx="17">
                  <c:v>0.80187265688623244</c:v>
                </c:pt>
                <c:pt idx="18">
                  <c:v>0.79861179429637619</c:v>
                </c:pt>
                <c:pt idx="19">
                  <c:v>0.79558687394840177</c:v>
                </c:pt>
                <c:pt idx="20">
                  <c:v>0.79276670538895944</c:v>
                </c:pt>
                <c:pt idx="21">
                  <c:v>0.7901258626720632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12D-4FE1-B17D-1F66939BF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748392676242251"/>
          <c:y val="0.7029401220394681"/>
          <c:w val="0.37687763365328125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[6]BH.A1R!$B$4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[6]BH.A1R!$AX$12:$AX$500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</c:numCache>
            </c:numRef>
          </c:xVal>
          <c:yVal>
            <c:numRef>
              <c:f>[6]BH.A1R!$AY$12:$AY$500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0.80000510939121416</c:v>
                </c:pt>
                <c:pt idx="7">
                  <c:v>0.76735240033812879</c:v>
                </c:pt>
                <c:pt idx="8">
                  <c:v>0.74487409424847228</c:v>
                </c:pt>
                <c:pt idx="9">
                  <c:v>0.72782216246527498</c:v>
                </c:pt>
                <c:pt idx="10">
                  <c:v>0.7141335385164912</c:v>
                </c:pt>
                <c:pt idx="11">
                  <c:v>0.70272828340853699</c:v>
                </c:pt>
                <c:pt idx="12">
                  <c:v>0.69297156938289717</c:v>
                </c:pt>
                <c:pt idx="13">
                  <c:v>0.68445918219301527</c:v>
                </c:pt>
                <c:pt idx="14">
                  <c:v>0.67691820430169902</c:v>
                </c:pt>
                <c:pt idx="15">
                  <c:v>0.67015589284769495</c:v>
                </c:pt>
                <c:pt idx="16">
                  <c:v>0.66403119064817306</c:v>
                </c:pt>
                <c:pt idx="17">
                  <c:v>0.65843783496998276</c:v>
                </c:pt>
                <c:pt idx="18">
                  <c:v>0.65329383100938998</c:v>
                </c:pt>
                <c:pt idx="19">
                  <c:v>0.64853461733428486</c:v>
                </c:pt>
                <c:pt idx="20">
                  <c:v>0.64410847334799126</c:v>
                </c:pt>
                <c:pt idx="21">
                  <c:v>0.63997334180456522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C9-48F6-9FC9-BD814BC7D48B}"/>
            </c:ext>
          </c:extLst>
        </c:ser>
        <c:ser>
          <c:idx val="1"/>
          <c:order val="1"/>
          <c:tx>
            <c:strRef>
              <c:f>[6]BH.A1R!$C$4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[6]BH.A1R!$AZ$12:$AZ$500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[6]BH.A1R!$BA$12:$BA$500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0.95111179626475473</c:v>
                </c:pt>
                <c:pt idx="3">
                  <c:v>0.92362961959517653</c:v>
                </c:pt>
                <c:pt idx="4">
                  <c:v>0.90461364899396812</c:v>
                </c:pt>
                <c:pt idx="5">
                  <c:v>0.8901337468496997</c:v>
                </c:pt>
                <c:pt idx="6">
                  <c:v>0.84851868712871104</c:v>
                </c:pt>
                <c:pt idx="7">
                  <c:v>0.82498294900707925</c:v>
                </c:pt>
                <c:pt idx="8">
                  <c:v>0.80863544060330395</c:v>
                </c:pt>
                <c:pt idx="9">
                  <c:v>0.79615244929221995</c:v>
                </c:pt>
                <c:pt idx="10">
                  <c:v>0.7860791436291813</c:v>
                </c:pt>
                <c:pt idx="11">
                  <c:v>0.7776497119141238</c:v>
                </c:pt>
                <c:pt idx="12">
                  <c:v>0.77041193776391859</c:v>
                </c:pt>
                <c:pt idx="13">
                  <c:v>0.76407677762398885</c:v>
                </c:pt>
                <c:pt idx="14">
                  <c:v>0.75844842688174197</c:v>
                </c:pt>
                <c:pt idx="15">
                  <c:v>0.75338819674465851</c:v>
                </c:pt>
                <c:pt idx="16">
                  <c:v>0.74879432243545829</c:v>
                </c:pt>
                <c:pt idx="17">
                  <c:v>0.74458995898433644</c:v>
                </c:pt>
                <c:pt idx="18">
                  <c:v>0.74071568202463689</c:v>
                </c:pt>
                <c:pt idx="19">
                  <c:v>0.73712460796775392</c:v>
                </c:pt>
                <c:pt idx="20">
                  <c:v>0.73377910827793946</c:v>
                </c:pt>
                <c:pt idx="21">
                  <c:v>0.73064853185675038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C9-48F6-9FC9-BD814BC7D48B}"/>
            </c:ext>
          </c:extLst>
        </c:ser>
        <c:ser>
          <c:idx val="2"/>
          <c:order val="2"/>
          <c:tx>
            <c:strRef>
              <c:f>[6]BH.A1R!$D$4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[6]BH.A1R!$BB$12:$BB$500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[6]BH.A1R!$BC$12:$BC$500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0.88838339280196144</c:v>
                </c:pt>
                <c:pt idx="7">
                  <c:v>0.86894884626636737</c:v>
                </c:pt>
                <c:pt idx="8">
                  <c:v>0.8553974411824592</c:v>
                </c:pt>
                <c:pt idx="9">
                  <c:v>0.84501992398729209</c:v>
                </c:pt>
                <c:pt idx="10">
                  <c:v>0.83662662976163271</c:v>
                </c:pt>
                <c:pt idx="11">
                  <c:v>0.82958980779279545</c:v>
                </c:pt>
                <c:pt idx="12">
                  <c:v>0.82353803678358728</c:v>
                </c:pt>
                <c:pt idx="13">
                  <c:v>0.81823351993985027</c:v>
                </c:pt>
                <c:pt idx="14">
                  <c:v>0.81351493601660485</c:v>
                </c:pt>
                <c:pt idx="15">
                  <c:v>0.80926787531456834</c:v>
                </c:pt>
                <c:pt idx="16">
                  <c:v>0.80540829237453082</c:v>
                </c:pt>
                <c:pt idx="17">
                  <c:v>0.80187265688623244</c:v>
                </c:pt>
                <c:pt idx="18">
                  <c:v>0.79861179429637619</c:v>
                </c:pt>
                <c:pt idx="19">
                  <c:v>0.79558687394840177</c:v>
                </c:pt>
                <c:pt idx="20">
                  <c:v>0.79276670538895944</c:v>
                </c:pt>
                <c:pt idx="21">
                  <c:v>0.7901258626720632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4C9-48F6-9FC9-BD814BC7D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748392676242251"/>
          <c:y val="0.7029401220394681"/>
          <c:w val="0.37687763365328125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[6]BH.A1R!$B$4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[6]BH.A1R!$BL$12:$BL$500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</c:numCache>
            </c:numRef>
          </c:xVal>
          <c:yVal>
            <c:numRef>
              <c:f>[6]BH.A1R!$BM$12:$BM$500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0.88884523542347071</c:v>
                </c:pt>
                <c:pt idx="4">
                  <c:v>0.82964321306064248</c:v>
                </c:pt>
                <c:pt idx="5">
                  <c:v>0.79004585253500526</c:v>
                </c:pt>
                <c:pt idx="6">
                  <c:v>0.70015512546543013</c:v>
                </c:pt>
                <c:pt idx="7">
                  <c:v>0.65136637230945338</c:v>
                </c:pt>
                <c:pt idx="8">
                  <c:v>0.61834474120895166</c:v>
                </c:pt>
                <c:pt idx="9">
                  <c:v>0.59360553729489385</c:v>
                </c:pt>
                <c:pt idx="10">
                  <c:v>0.57394164454698382</c:v>
                </c:pt>
                <c:pt idx="11">
                  <c:v>0.55769194981547432</c:v>
                </c:pt>
                <c:pt idx="12">
                  <c:v>0.54388835187512952</c:v>
                </c:pt>
                <c:pt idx="13">
                  <c:v>0.53191889031953077</c:v>
                </c:pt>
                <c:pt idx="14">
                  <c:v>0.52137297298802876</c:v>
                </c:pt>
                <c:pt idx="15">
                  <c:v>0.51196223364572147</c:v>
                </c:pt>
                <c:pt idx="16">
                  <c:v>0.50347668185624661</c:v>
                </c:pt>
                <c:pt idx="17">
                  <c:v>0.49575883716056834</c:v>
                </c:pt>
                <c:pt idx="18">
                  <c:v>0.48868768399881113</c:v>
                </c:pt>
                <c:pt idx="19">
                  <c:v>0.48216829788218418</c:v>
                </c:pt>
                <c:pt idx="20">
                  <c:v>0.47612490151349995</c:v>
                </c:pt>
                <c:pt idx="21">
                  <c:v>0.47049607760146861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D1-4F2B-A28A-992C33AA28FD}"/>
            </c:ext>
          </c:extLst>
        </c:ser>
        <c:ser>
          <c:idx val="1"/>
          <c:order val="1"/>
          <c:tx>
            <c:strRef>
              <c:f>[6]BH.A1R!$C$4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[6]BH.A1R!$BN$12:$BN$500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[6]BH.A1R!$BO$12:$BO$500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0.9276691480968644</c:v>
                </c:pt>
                <c:pt idx="3">
                  <c:v>0.88780851764883828</c:v>
                </c:pt>
                <c:pt idx="4">
                  <c:v>0.86057004833076223</c:v>
                </c:pt>
                <c:pt idx="5">
                  <c:v>0.8400190859537876</c:v>
                </c:pt>
                <c:pt idx="6">
                  <c:v>0.77517627834462965</c:v>
                </c:pt>
                <c:pt idx="7">
                  <c:v>0.73921269597432604</c:v>
                </c:pt>
                <c:pt idx="8">
                  <c:v>0.71453806043411006</c:v>
                </c:pt>
                <c:pt idx="9">
                  <c:v>0.69586617428853015</c:v>
                </c:pt>
                <c:pt idx="10">
                  <c:v>0.68090645771638003</c:v>
                </c:pt>
                <c:pt idx="11">
                  <c:v>0.66846238640715416</c:v>
                </c:pt>
                <c:pt idx="12">
                  <c:v>0.65783179482132448</c:v>
                </c:pt>
                <c:pt idx="13">
                  <c:v>0.64856823425555576</c:v>
                </c:pt>
                <c:pt idx="14">
                  <c:v>0.64037064619678252</c:v>
                </c:pt>
                <c:pt idx="15">
                  <c:v>0.63302664730400182</c:v>
                </c:pt>
                <c:pt idx="16">
                  <c:v>0.62638095964820795</c:v>
                </c:pt>
                <c:pt idx="17">
                  <c:v>0.62031671187778259</c:v>
                </c:pt>
                <c:pt idx="18">
                  <c:v>0.61474379686076075</c:v>
                </c:pt>
                <c:pt idx="19">
                  <c:v>0.60959131893907148</c:v>
                </c:pt>
                <c:pt idx="20">
                  <c:v>0.60480252267990253</c:v>
                </c:pt>
                <c:pt idx="21">
                  <c:v>0.60033128666003022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D1-4F2B-A28A-992C33AA28FD}"/>
            </c:ext>
          </c:extLst>
        </c:ser>
        <c:ser>
          <c:idx val="2"/>
          <c:order val="2"/>
          <c:tx>
            <c:strRef>
              <c:f>[6]BH.A1R!$D$4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[6]BH.A1R!$BP$12:$BP$500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[6]BH.A1R!$BQ$12:$BQ$500</c:f>
              <c:numCache>
                <c:formatCode>General</c:formatCode>
                <c:ptCount val="489"/>
                <c:pt idx="0">
                  <c:v>1</c:v>
                </c:pt>
                <c:pt idx="1">
                  <c:v>0.95198194807356051</c:v>
                </c:pt>
                <c:pt idx="2">
                  <c:v>0.92496928543316481</c:v>
                </c:pt>
                <c:pt idx="3">
                  <c:v>0.90626962945793132</c:v>
                </c:pt>
                <c:pt idx="4">
                  <c:v>0.8920257857319086</c:v>
                </c:pt>
                <c:pt idx="5">
                  <c:v>0.88055406225487343</c:v>
                </c:pt>
                <c:pt idx="6">
                  <c:v>0.83303151093872307</c:v>
                </c:pt>
                <c:pt idx="7">
                  <c:v>0.80628652928378464</c:v>
                </c:pt>
                <c:pt idx="8">
                  <c:v>0.78776735250616892</c:v>
                </c:pt>
                <c:pt idx="9">
                  <c:v>0.77365827571957602</c:v>
                </c:pt>
                <c:pt idx="10">
                  <c:v>0.7622933606143768</c:v>
                </c:pt>
                <c:pt idx="11">
                  <c:v>0.75279736454891233</c:v>
                </c:pt>
                <c:pt idx="12">
                  <c:v>0.74465426236550791</c:v>
                </c:pt>
                <c:pt idx="13">
                  <c:v>0.73753466276630764</c:v>
                </c:pt>
                <c:pt idx="14">
                  <c:v>0.73121568490452959</c:v>
                </c:pt>
                <c:pt idx="15">
                  <c:v>0.72553962195534083</c:v>
                </c:pt>
                <c:pt idx="16">
                  <c:v>0.72039085956062077</c:v>
                </c:pt>
                <c:pt idx="17">
                  <c:v>0.71568216649190297</c:v>
                </c:pt>
                <c:pt idx="18">
                  <c:v>0.71134613745547548</c:v>
                </c:pt>
                <c:pt idx="19">
                  <c:v>0.70732962909946784</c:v>
                </c:pt>
                <c:pt idx="20">
                  <c:v>0.70359001626345452</c:v>
                </c:pt>
                <c:pt idx="21">
                  <c:v>0.70009259856084605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6D1-4F2B-A28A-992C33AA2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748392676242251"/>
          <c:y val="0.70016065230307389"/>
          <c:w val="0.38023243773272303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[6]GH.DR!$B$4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[6]GH.DR!$BL$12:$BL$500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</c:numCache>
            </c:numRef>
          </c:xVal>
          <c:yVal>
            <c:numRef>
              <c:f>[6]GH.DR!$BM$12:$BM$500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0.84897714499479349</c:v>
                </c:pt>
                <c:pt idx="4">
                  <c:v>0.7714411916882864</c:v>
                </c:pt>
                <c:pt idx="5">
                  <c:v>0.72076219272351072</c:v>
                </c:pt>
                <c:pt idx="6">
                  <c:v>0.56920380615307775</c:v>
                </c:pt>
                <c:pt idx="7">
                  <c:v>0.4914322488150149</c:v>
                </c:pt>
                <c:pt idx="8">
                  <c:v>0.44061536412247748</c:v>
                </c:pt>
                <c:pt idx="9">
                  <c:v>0.40351787971579789</c:v>
                </c:pt>
                <c:pt idx="10">
                  <c:v>0.37463073853564144</c:v>
                </c:pt>
                <c:pt idx="11">
                  <c:v>0.35116263815496784</c:v>
                </c:pt>
                <c:pt idx="12">
                  <c:v>0.33151557889764072</c:v>
                </c:pt>
                <c:pt idx="13">
                  <c:v>0.31469452807959308</c:v>
                </c:pt>
                <c:pt idx="14">
                  <c:v>0.30004052937345915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77-47D4-9551-245A325B72CD}"/>
            </c:ext>
          </c:extLst>
        </c:ser>
        <c:ser>
          <c:idx val="1"/>
          <c:order val="1"/>
          <c:tx>
            <c:strRef>
              <c:f>[6]GH.DR!$C$4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[6]GH.DR!$BN$12:$BN$500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numCache>
            </c:numRef>
          </c:xVal>
          <c:yVal>
            <c:numRef>
              <c:f>[6]GH.DR!$BO$12:$BO$500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0.89856937709293017</c:v>
                </c:pt>
                <c:pt idx="3">
                  <c:v>0.84407502411585478</c:v>
                </c:pt>
                <c:pt idx="4">
                  <c:v>0.80742692544917649</c:v>
                </c:pt>
                <c:pt idx="5">
                  <c:v>0.78009983741935041</c:v>
                </c:pt>
                <c:pt idx="6">
                  <c:v>0.66650756121105725</c:v>
                </c:pt>
                <c:pt idx="7">
                  <c:v>0.60613990089255154</c:v>
                </c:pt>
                <c:pt idx="8">
                  <c:v>0.5658184902169453</c:v>
                </c:pt>
                <c:pt idx="9">
                  <c:v>0.53590321074224267</c:v>
                </c:pt>
                <c:pt idx="10">
                  <c:v>0.51230812984338758</c:v>
                </c:pt>
                <c:pt idx="11">
                  <c:v>0.49293438124489941</c:v>
                </c:pt>
                <c:pt idx="12">
                  <c:v>0.47656691998635281</c:v>
                </c:pt>
                <c:pt idx="13">
                  <c:v>0.4624420238821606</c:v>
                </c:pt>
                <c:pt idx="14">
                  <c:v>0.45004978520058903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77-47D4-9551-245A325B72CD}"/>
            </c:ext>
          </c:extLst>
        </c:ser>
        <c:ser>
          <c:idx val="2"/>
          <c:order val="2"/>
          <c:tx>
            <c:strRef>
              <c:f>[6]GH.DR!$D$4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[6]GH.DR!$BP$12:$BP$500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[6]GH.DR!$BQ$12:$BQ$500</c:f>
              <c:numCache>
                <c:formatCode>General</c:formatCode>
                <c:ptCount val="489"/>
                <c:pt idx="0">
                  <c:v>1</c:v>
                </c:pt>
                <c:pt idx="1">
                  <c:v>0.93479489553958384</c:v>
                </c:pt>
                <c:pt idx="2">
                  <c:v>0.89864152885885373</c:v>
                </c:pt>
                <c:pt idx="3">
                  <c:v>0.87384149672686129</c:v>
                </c:pt>
                <c:pt idx="4">
                  <c:v>0.85507740219510253</c:v>
                </c:pt>
                <c:pt idx="5">
                  <c:v>0.8400455140971439</c:v>
                </c:pt>
                <c:pt idx="6">
                  <c:v>0.76439666098494097</c:v>
                </c:pt>
                <c:pt idx="7">
                  <c:v>0.72282635973166642</c:v>
                </c:pt>
                <c:pt idx="8">
                  <c:v>0.69447055684992964</c:v>
                </c:pt>
                <c:pt idx="9">
                  <c:v>0.67310484713303675</c:v>
                </c:pt>
                <c:pt idx="10">
                  <c:v>0.65604500120999421</c:v>
                </c:pt>
                <c:pt idx="11">
                  <c:v>0.64189395669485605</c:v>
                </c:pt>
                <c:pt idx="12">
                  <c:v>0.62983428229533656</c:v>
                </c:pt>
                <c:pt idx="13">
                  <c:v>0.61934753551634658</c:v>
                </c:pt>
                <c:pt idx="14">
                  <c:v>0.61008486401445483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377-47D4-9551-245A325B7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165216321947292"/>
          <c:y val="0.70643270595944518"/>
          <c:w val="0.37564222231854227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[6]GH.DR!$B$4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[6]GH.DR!$AX$12:$AX$500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</c:numCache>
            </c:numRef>
          </c:xVal>
          <c:yVal>
            <c:numRef>
              <c:f>[6]GH.DR!$AY$12:$AY$500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0.8379871346679485</c:v>
                </c:pt>
                <c:pt idx="4">
                  <c:v>0.75567330411842903</c:v>
                </c:pt>
                <c:pt idx="5">
                  <c:v>0.70222243786899863</c:v>
                </c:pt>
                <c:pt idx="6">
                  <c:v>0.66338041990427454</c:v>
                </c:pt>
                <c:pt idx="7">
                  <c:v>0.63324450686326372</c:v>
                </c:pt>
                <c:pt idx="8">
                  <c:v>0.60883554547591945</c:v>
                </c:pt>
                <c:pt idx="9">
                  <c:v>0.58845336860938369</c:v>
                </c:pt>
                <c:pt idx="10">
                  <c:v>0.57104214255726382</c:v>
                </c:pt>
                <c:pt idx="11">
                  <c:v>0.55590425727040349</c:v>
                </c:pt>
                <c:pt idx="12">
                  <c:v>0.54255636813788233</c:v>
                </c:pt>
                <c:pt idx="13">
                  <c:v>0.53065074985056437</c:v>
                </c:pt>
                <c:pt idx="14">
                  <c:v>0.51992948303388486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B0-444D-A31D-712021AC54F0}"/>
            </c:ext>
          </c:extLst>
        </c:ser>
        <c:ser>
          <c:idx val="1"/>
          <c:order val="1"/>
          <c:tx>
            <c:strRef>
              <c:f>[6]GH.DR!$C$4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[6]GH.DR!$AZ$12:$AZ$500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numCache>
            </c:numRef>
          </c:xVal>
          <c:yVal>
            <c:numRef>
              <c:f>[6]GH.DR!$BA$12:$BA$500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0.85559502568260215</c:v>
                </c:pt>
                <c:pt idx="3">
                  <c:v>0.78099403645681897</c:v>
                </c:pt>
                <c:pt idx="4">
                  <c:v>0.73204284797281272</c:v>
                </c:pt>
                <c:pt idx="5">
                  <c:v>0.69619636118593053</c:v>
                </c:pt>
                <c:pt idx="6">
                  <c:v>0.66821461268023119</c:v>
                </c:pt>
                <c:pt idx="7">
                  <c:v>0.64543563727849795</c:v>
                </c:pt>
                <c:pt idx="8">
                  <c:v>0.62633221931206395</c:v>
                </c:pt>
                <c:pt idx="9">
                  <c:v>0.60995168498111507</c:v>
                </c:pt>
                <c:pt idx="10">
                  <c:v>0.59566214352901037</c:v>
                </c:pt>
                <c:pt idx="11">
                  <c:v>0.58302428610075308</c:v>
                </c:pt>
                <c:pt idx="12">
                  <c:v>0.57172109869763255</c:v>
                </c:pt>
                <c:pt idx="13">
                  <c:v>0.56151678874993183</c:v>
                </c:pt>
                <c:pt idx="14">
                  <c:v>0.55223152065376324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AB0-444D-A31D-712021AC54F0}"/>
            </c:ext>
          </c:extLst>
        </c:ser>
        <c:ser>
          <c:idx val="2"/>
          <c:order val="2"/>
          <c:tx>
            <c:strRef>
              <c:f>[6]GH.DR!$D$4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[6]GH.DR!$BB$12:$BB$500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[6]GH.DR!$BC$12:$BC$500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0.88576751910236062</c:v>
                </c:pt>
                <c:pt idx="2">
                  <c:v>0.82509466768877526</c:v>
                </c:pt>
                <c:pt idx="3">
                  <c:v>0.78458409789675077</c:v>
                </c:pt>
                <c:pt idx="4">
                  <c:v>0.75453649310364912</c:v>
                </c:pt>
                <c:pt idx="5">
                  <c:v>0.73084205682327308</c:v>
                </c:pt>
                <c:pt idx="6">
                  <c:v>0.71139014247103516</c:v>
                </c:pt>
                <c:pt idx="7">
                  <c:v>0.69495910992116861</c:v>
                </c:pt>
                <c:pt idx="8">
                  <c:v>0.68078121064845043</c:v>
                </c:pt>
                <c:pt idx="9">
                  <c:v>0.66834391756861455</c:v>
                </c:pt>
                <c:pt idx="10">
                  <c:v>0.65728887264466962</c:v>
                </c:pt>
                <c:pt idx="11">
                  <c:v>0.64735615552801706</c:v>
                </c:pt>
                <c:pt idx="12">
                  <c:v>0.63835154427265928</c:v>
                </c:pt>
                <c:pt idx="13">
                  <c:v>0.63012628161044371</c:v>
                </c:pt>
                <c:pt idx="14">
                  <c:v>0.62256403703640917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AB0-444D-A31D-712021AC5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165216321947292"/>
          <c:y val="0.70267698125777078"/>
          <c:w val="0.38204302549334057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[6]GH.A1R!$B$4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[6]GH.A1R!$BA$12:$BA$500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</c:numCache>
            </c:numRef>
          </c:xVal>
          <c:yVal>
            <c:numRef>
              <c:f>[6]GH.A1R!$BB$12:$BB$500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0.85216418445963105</c:v>
                </c:pt>
                <c:pt idx="4">
                  <c:v>0.7760362348081421</c:v>
                </c:pt>
                <c:pt idx="5">
                  <c:v>0.72618379727574811</c:v>
                </c:pt>
                <c:pt idx="6">
                  <c:v>0.689731476211354</c:v>
                </c:pt>
                <c:pt idx="7">
                  <c:v>0.66131028514640322</c:v>
                </c:pt>
                <c:pt idx="8">
                  <c:v>0.63819615101013583</c:v>
                </c:pt>
                <c:pt idx="9">
                  <c:v>0.61882782337328601</c:v>
                </c:pt>
                <c:pt idx="10">
                  <c:v>0.60223223773519785</c:v>
                </c:pt>
                <c:pt idx="11">
                  <c:v>0.58776446092178591</c:v>
                </c:pt>
                <c:pt idx="12">
                  <c:v>0.5749764124894865</c:v>
                </c:pt>
                <c:pt idx="13">
                  <c:v>0.56354493981655074</c:v>
                </c:pt>
                <c:pt idx="14">
                  <c:v>0.55322981318638431</c:v>
                </c:pt>
                <c:pt idx="15">
                  <c:v>0.54384790255082804</c:v>
                </c:pt>
                <c:pt idx="16">
                  <c:v>0.53525661782772083</c:v>
                </c:pt>
                <c:pt idx="17">
                  <c:v>0.52734290742582479</c:v>
                </c:pt>
                <c:pt idx="18">
                  <c:v>0.52001572625129633</c:v>
                </c:pt>
                <c:pt idx="19">
                  <c:v>0.51320074372491353</c:v>
                </c:pt>
                <c:pt idx="20">
                  <c:v>0.50683654082701779</c:v>
                </c:pt>
                <c:pt idx="21">
                  <c:v>0.50087182249576845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D6-4582-8278-F09C385CB24E}"/>
            </c:ext>
          </c:extLst>
        </c:ser>
        <c:ser>
          <c:idx val="1"/>
          <c:order val="1"/>
          <c:tx>
            <c:strRef>
              <c:f>[6]GH.A1R!$C$4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[6]GH.A1R!$BC$12:$BC$500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[6]GH.A1R!$BD$12:$BD$500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0.86661871704419147</c:v>
                </c:pt>
                <c:pt idx="3">
                  <c:v>0.79700273878845873</c:v>
                </c:pt>
                <c:pt idx="4">
                  <c:v>0.75102800073132037</c:v>
                </c:pt>
                <c:pt idx="5">
                  <c:v>0.71720157807144058</c:v>
                </c:pt>
                <c:pt idx="6">
                  <c:v>0.6906974909695609</c:v>
                </c:pt>
                <c:pt idx="7">
                  <c:v>0.66905421509660978</c:v>
                </c:pt>
                <c:pt idx="8">
                  <c:v>0.650854922458041</c:v>
                </c:pt>
                <c:pt idx="9">
                  <c:v>0.63521336563630404</c:v>
                </c:pt>
                <c:pt idx="10">
                  <c:v>0.62154031145034139</c:v>
                </c:pt>
                <c:pt idx="11">
                  <c:v>0.60942524540012843</c:v>
                </c:pt>
                <c:pt idx="12">
                  <c:v>0.59857137348968281</c:v>
                </c:pt>
                <c:pt idx="13">
                  <c:v>0.58875756557359171</c:v>
                </c:pt>
                <c:pt idx="14">
                  <c:v>0.57981490552003245</c:v>
                </c:pt>
                <c:pt idx="15">
                  <c:v>0.57161162198634274</c:v>
                </c:pt>
                <c:pt idx="16">
                  <c:v>0.56404305788248421</c:v>
                </c:pt>
                <c:pt idx="17">
                  <c:v>0.55702479089732704</c:v>
                </c:pt>
                <c:pt idx="18">
                  <c:v>0.55048779197705677</c:v>
                </c:pt>
                <c:pt idx="19">
                  <c:v>0.54437494069964343</c:v>
                </c:pt>
                <c:pt idx="20">
                  <c:v>0.53863846730034204</c:v>
                </c:pt>
                <c:pt idx="21">
                  <c:v>0.53323804182996049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D6-4582-8278-F09C385CB24E}"/>
            </c:ext>
          </c:extLst>
        </c:ser>
        <c:ser>
          <c:idx val="2"/>
          <c:order val="2"/>
          <c:tx>
            <c:strRef>
              <c:f>[6]GH.A1R!$D$4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[6]GH.A1R!$BE$12:$BE$500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[6]GH.A1R!$BF$12:$BF$500</c:f>
              <c:numCache>
                <c:formatCode>General</c:formatCode>
                <c:ptCount val="489"/>
                <c:pt idx="0">
                  <c:v>1</c:v>
                </c:pt>
                <c:pt idx="1">
                  <c:v>0.89360584113960584</c:v>
                </c:pt>
                <c:pt idx="2">
                  <c:v>0.83669705485059676</c:v>
                </c:pt>
                <c:pt idx="3">
                  <c:v>0.79853139931882244</c:v>
                </c:pt>
                <c:pt idx="4">
                  <c:v>0.77013085282067628</c:v>
                </c:pt>
                <c:pt idx="5">
                  <c:v>0.74767737547879831</c:v>
                </c:pt>
                <c:pt idx="6">
                  <c:v>0.72920473430828348</c:v>
                </c:pt>
                <c:pt idx="7">
                  <c:v>0.71357232276468285</c:v>
                </c:pt>
                <c:pt idx="8">
                  <c:v>0.70006196159566236</c:v>
                </c:pt>
                <c:pt idx="9">
                  <c:v>0.68819342852238241</c:v>
                </c:pt>
                <c:pt idx="10">
                  <c:v>0.67763046679525396</c:v>
                </c:pt>
                <c:pt idx="11">
                  <c:v>0.66812887001578447</c:v>
                </c:pt>
                <c:pt idx="12">
                  <c:v>0.65950594387225714</c:v>
                </c:pt>
                <c:pt idx="13">
                  <c:v>0.65162160996453655</c:v>
                </c:pt>
                <c:pt idx="14">
                  <c:v>0.6443662164046382</c:v>
                </c:pt>
                <c:pt idx="15">
                  <c:v>0.63765239569807675</c:v>
                </c:pt>
                <c:pt idx="16">
                  <c:v>0.63140946232184936</c:v>
                </c:pt>
                <c:pt idx="17">
                  <c:v>0.62557945804153436</c:v>
                </c:pt>
                <c:pt idx="18">
                  <c:v>0.6201142975432099</c:v>
                </c:pt>
                <c:pt idx="19">
                  <c:v>0.61497366756149274</c:v>
                </c:pt>
                <c:pt idx="20">
                  <c:v>0.61012345357885267</c:v>
                </c:pt>
                <c:pt idx="21">
                  <c:v>0.60553454326239664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D6-4582-8278-F09C385CB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414425033083304"/>
          <c:y val="0.70675341552119941"/>
          <c:w val="0.41107608592822381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[6]GH.A1R!$B$4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[6]GH.A1R!$BO$12:$BO$500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</c:numCache>
            </c:numRef>
          </c:xVal>
          <c:yVal>
            <c:numRef>
              <c:f>[6]GH.A1R!$BP$12:$BP$500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0.88884523542347071</c:v>
                </c:pt>
                <c:pt idx="4">
                  <c:v>0.82964321306064248</c:v>
                </c:pt>
                <c:pt idx="5">
                  <c:v>0.79004585253500526</c:v>
                </c:pt>
                <c:pt idx="6">
                  <c:v>0.69370876521983749</c:v>
                </c:pt>
                <c:pt idx="7">
                  <c:v>0.64171690615580212</c:v>
                </c:pt>
                <c:pt idx="8">
                  <c:v>0.60665251229704009</c:v>
                </c:pt>
                <c:pt idx="9">
                  <c:v>0.58045172911175391</c:v>
                </c:pt>
                <c:pt idx="10">
                  <c:v>0.55966939749933464</c:v>
                </c:pt>
                <c:pt idx="11">
                  <c:v>0.54252507970834263</c:v>
                </c:pt>
                <c:pt idx="12">
                  <c:v>0.52798300521339747</c:v>
                </c:pt>
                <c:pt idx="13">
                  <c:v>0.51538943611056365</c:v>
                </c:pt>
                <c:pt idx="14">
                  <c:v>0.50430632916555795</c:v>
                </c:pt>
                <c:pt idx="15">
                  <c:v>0.49442639762830232</c:v>
                </c:pt>
                <c:pt idx="16">
                  <c:v>0.48552610684829711</c:v>
                </c:pt>
                <c:pt idx="17">
                  <c:v>0.47743797772954577</c:v>
                </c:pt>
                <c:pt idx="18">
                  <c:v>0.47003342269729487</c:v>
                </c:pt>
                <c:pt idx="19">
                  <c:v>0.46321165822719446</c:v>
                </c:pt>
                <c:pt idx="20">
                  <c:v>0.45689228930271297</c:v>
                </c:pt>
                <c:pt idx="21">
                  <c:v>0.45101020089774979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C1-499B-95F6-24D2D8B4B154}"/>
            </c:ext>
          </c:extLst>
        </c:ser>
        <c:ser>
          <c:idx val="1"/>
          <c:order val="1"/>
          <c:tx>
            <c:strRef>
              <c:f>[6]GH.A1R!$C$4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[6]GH.A1R!$BQ$12:$BQ$500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[6]GH.A1R!$BR$12:$BR$500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0.9276691480968644</c:v>
                </c:pt>
                <c:pt idx="3">
                  <c:v>0.88780851764883828</c:v>
                </c:pt>
                <c:pt idx="4">
                  <c:v>0.86057004833076223</c:v>
                </c:pt>
                <c:pt idx="5">
                  <c:v>0.8400190859537876</c:v>
                </c:pt>
                <c:pt idx="6">
                  <c:v>0.7707372439653658</c:v>
                </c:pt>
                <c:pt idx="7">
                  <c:v>0.73245696540705851</c:v>
                </c:pt>
                <c:pt idx="8">
                  <c:v>0.70625537560625284</c:v>
                </c:pt>
                <c:pt idx="9">
                  <c:v>0.68646277676150103</c:v>
                </c:pt>
                <c:pt idx="10">
                  <c:v>0.67062722525829477</c:v>
                </c:pt>
                <c:pt idx="11">
                  <c:v>0.65746981149268846</c:v>
                </c:pt>
                <c:pt idx="12">
                  <c:v>0.64624092986191384</c:v>
                </c:pt>
                <c:pt idx="13">
                  <c:v>0.63646445463683832</c:v>
                </c:pt>
                <c:pt idx="14">
                  <c:v>0.62781959872286452</c:v>
                </c:pt>
                <c:pt idx="15">
                  <c:v>0.62008023783538979</c:v>
                </c:pt>
                <c:pt idx="16">
                  <c:v>0.61308116339670282</c:v>
                </c:pt>
                <c:pt idx="17">
                  <c:v>0.60669810847020433</c:v>
                </c:pt>
                <c:pt idx="18">
                  <c:v>0.60083531949258162</c:v>
                </c:pt>
                <c:pt idx="19">
                  <c:v>0.59541749845482339</c:v>
                </c:pt>
                <c:pt idx="20">
                  <c:v>0.59038439546465704</c:v>
                </c:pt>
                <c:pt idx="21">
                  <c:v>0.58568707197152292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C1-499B-95F6-24D2D8B4B154}"/>
            </c:ext>
          </c:extLst>
        </c:ser>
        <c:ser>
          <c:idx val="2"/>
          <c:order val="2"/>
          <c:tx>
            <c:strRef>
              <c:f>[6]GH.A1R!$D$4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[6]GH.A1R!$BS$12:$BS$500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[6]GH.A1R!$BT$12:$BT$500</c:f>
              <c:numCache>
                <c:formatCode>General</c:formatCode>
                <c:ptCount val="489"/>
                <c:pt idx="0">
                  <c:v>1</c:v>
                </c:pt>
                <c:pt idx="1">
                  <c:v>0.95198194807356051</c:v>
                </c:pt>
                <c:pt idx="2">
                  <c:v>0.92496928543316481</c:v>
                </c:pt>
                <c:pt idx="3">
                  <c:v>0.90626962945793132</c:v>
                </c:pt>
                <c:pt idx="4">
                  <c:v>0.8920257857319086</c:v>
                </c:pt>
                <c:pt idx="5">
                  <c:v>0.88055406225487343</c:v>
                </c:pt>
                <c:pt idx="6">
                  <c:v>0.829699359182267</c:v>
                </c:pt>
                <c:pt idx="7">
                  <c:v>0.80115874512402541</c:v>
                </c:pt>
                <c:pt idx="8">
                  <c:v>0.78143085693426362</c:v>
                </c:pt>
                <c:pt idx="9">
                  <c:v>0.76642031932059995</c:v>
                </c:pt>
                <c:pt idx="10">
                  <c:v>0.75434166732946373</c:v>
                </c:pt>
                <c:pt idx="11">
                  <c:v>0.74425788964689721</c:v>
                </c:pt>
                <c:pt idx="12">
                  <c:v>0.73561703503584186</c:v>
                </c:pt>
                <c:pt idx="13">
                  <c:v>0.72806704437548531</c:v>
                </c:pt>
                <c:pt idx="14">
                  <c:v>0.72136985385548114</c:v>
                </c:pt>
                <c:pt idx="15">
                  <c:v>0.71535711029885707</c:v>
                </c:pt>
                <c:pt idx="16">
                  <c:v>0.70990545812487149</c:v>
                </c:pt>
                <c:pt idx="17">
                  <c:v>0.70492186878466645</c:v>
                </c:pt>
                <c:pt idx="18">
                  <c:v>0.70033448796220221</c:v>
                </c:pt>
                <c:pt idx="19">
                  <c:v>0.69608668690534914</c:v>
                </c:pt>
                <c:pt idx="20">
                  <c:v>0.69213306144668552</c:v>
                </c:pt>
                <c:pt idx="21">
                  <c:v>0.68843666142086124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1C1-499B-95F6-24D2D8B4B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198915068233768"/>
          <c:y val="0.70378080324189707"/>
          <c:w val="0.40036126220937357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[6]GH.A1R!$B$4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[6]GH.A1R!$CC$12:$CC$500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</c:numCache>
            </c:numRef>
          </c:xVal>
          <c:yVal>
            <c:numRef>
              <c:f>[6]GH.A1R!$CD$12:$CD$500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0.84674531236252726</c:v>
                </c:pt>
                <c:pt idx="4">
                  <c:v>0.7682293563943734</c:v>
                </c:pt>
                <c:pt idx="5">
                  <c:v>0.71697762400791376</c:v>
                </c:pt>
                <c:pt idx="6">
                  <c:v>0.58486219431198228</c:v>
                </c:pt>
                <c:pt idx="7">
                  <c:v>0.51582631124334521</c:v>
                </c:pt>
                <c:pt idx="8">
                  <c:v>0.4702012513797913</c:v>
                </c:pt>
                <c:pt idx="9">
                  <c:v>0.43661400861527389</c:v>
                </c:pt>
                <c:pt idx="10">
                  <c:v>0.41028607366720538</c:v>
                </c:pt>
                <c:pt idx="11">
                  <c:v>0.38877901863538344</c:v>
                </c:pt>
                <c:pt idx="12">
                  <c:v>0.37068878819242734</c:v>
                </c:pt>
                <c:pt idx="13">
                  <c:v>0.35513684910568588</c:v>
                </c:pt>
                <c:pt idx="14">
                  <c:v>0.34153893843804584</c:v>
                </c:pt>
                <c:pt idx="15">
                  <c:v>0.32948790681360796</c:v>
                </c:pt>
                <c:pt idx="16">
                  <c:v>0.31868932992864785</c:v>
                </c:pt>
                <c:pt idx="17">
                  <c:v>0.30892380052138624</c:v>
                </c:pt>
                <c:pt idx="18">
                  <c:v>0.30002368871384921</c:v>
                </c:pt>
                <c:pt idx="19">
                  <c:v>0.29185820513835548</c:v>
                </c:pt>
                <c:pt idx="20">
                  <c:v>0.28432345683916271</c:v>
                </c:pt>
                <c:pt idx="21">
                  <c:v>0.27733562603050543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15-4D70-B9F2-E1B0B2AF26AA}"/>
            </c:ext>
          </c:extLst>
        </c:ser>
        <c:ser>
          <c:idx val="1"/>
          <c:order val="1"/>
          <c:tx>
            <c:strRef>
              <c:f>[6]GH.A1R!$C$4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[6]GH.A1R!$CE$12:$CE$500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[6]GH.A1R!$CF$12:$CF$500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0.89813237288393433</c:v>
                </c:pt>
                <c:pt idx="3">
                  <c:v>0.84342448672534898</c:v>
                </c:pt>
                <c:pt idx="4">
                  <c:v>0.80664175922212633</c:v>
                </c:pt>
                <c:pt idx="5">
                  <c:v>0.77921920769324515</c:v>
                </c:pt>
                <c:pt idx="6">
                  <c:v>0.67965932300251597</c:v>
                </c:pt>
                <c:pt idx="7">
                  <c:v>0.62608115974756839</c:v>
                </c:pt>
                <c:pt idx="8">
                  <c:v>0.59001160895141813</c:v>
                </c:pt>
                <c:pt idx="9">
                  <c:v>0.56309526868178827</c:v>
                </c:pt>
                <c:pt idx="10">
                  <c:v>0.54176768145207421</c:v>
                </c:pt>
                <c:pt idx="11">
                  <c:v>0.52418881762358693</c:v>
                </c:pt>
                <c:pt idx="12">
                  <c:v>0.50928921097403512</c:v>
                </c:pt>
                <c:pt idx="13">
                  <c:v>0.49639437353050408</c:v>
                </c:pt>
                <c:pt idx="14">
                  <c:v>0.48505265843794587</c:v>
                </c:pt>
                <c:pt idx="15">
                  <c:v>0.47494742184459082</c:v>
                </c:pt>
                <c:pt idx="16">
                  <c:v>0.46584844333355369</c:v>
                </c:pt>
                <c:pt idx="17">
                  <c:v>0.45758331673411978</c:v>
                </c:pt>
                <c:pt idx="18">
                  <c:v>0.45001972916082467</c:v>
                </c:pt>
                <c:pt idx="19">
                  <c:v>0.44305401887065643</c:v>
                </c:pt>
                <c:pt idx="20">
                  <c:v>0.43660352563123939</c:v>
                </c:pt>
                <c:pt idx="21">
                  <c:v>0.43060132292982223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15-4D70-B9F2-E1B0B2AF26AA}"/>
            </c:ext>
          </c:extLst>
        </c:ser>
        <c:ser>
          <c:idx val="2"/>
          <c:order val="2"/>
          <c:tx>
            <c:strRef>
              <c:f>[6]GH.A1R!$D$4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[6]GH.A1R!$CG$12:$CG$500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[6]GH.A1R!$CH$12:$CH$500</c:f>
              <c:numCache>
                <c:formatCode>General</c:formatCode>
                <c:ptCount val="489"/>
                <c:pt idx="0">
                  <c:v>1</c:v>
                </c:pt>
                <c:pt idx="1">
                  <c:v>0.93627224743449222</c:v>
                </c:pt>
                <c:pt idx="2">
                  <c:v>0.90089355669729787</c:v>
                </c:pt>
                <c:pt idx="3">
                  <c:v>0.87660572131603509</c:v>
                </c:pt>
                <c:pt idx="4">
                  <c:v>0.858218455569289</c:v>
                </c:pt>
                <c:pt idx="5">
                  <c:v>0.84348163502823226</c:v>
                </c:pt>
                <c:pt idx="6">
                  <c:v>0.77620243307771009</c:v>
                </c:pt>
                <c:pt idx="7">
                  <c:v>0.73896498812122624</c:v>
                </c:pt>
                <c:pt idx="8">
                  <c:v>0.71344972214228719</c:v>
                </c:pt>
                <c:pt idx="9">
                  <c:v>0.69416028187132428</c:v>
                </c:pt>
                <c:pt idx="10">
                  <c:v>0.67871758276515193</c:v>
                </c:pt>
                <c:pt idx="11">
                  <c:v>0.66587988272638587</c:v>
                </c:pt>
                <c:pt idx="12">
                  <c:v>0.65491896351883117</c:v>
                </c:pt>
                <c:pt idx="13">
                  <c:v>0.64537207069490399</c:v>
                </c:pt>
                <c:pt idx="14">
                  <c:v>0.63692730139537101</c:v>
                </c:pt>
                <c:pt idx="15">
                  <c:v>0.62936471628327251</c:v>
                </c:pt>
                <c:pt idx="16">
                  <c:v>0.62252357476102393</c:v>
                </c:pt>
                <c:pt idx="17">
                  <c:v>0.61628293599494499</c:v>
                </c:pt>
                <c:pt idx="18">
                  <c:v>0.61054958493574629</c:v>
                </c:pt>
                <c:pt idx="19">
                  <c:v>0.60525020210789504</c:v>
                </c:pt>
                <c:pt idx="20">
                  <c:v>0.60032610762512006</c:v>
                </c:pt>
                <c:pt idx="21">
                  <c:v>0.5957296282512865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15-4D70-B9F2-E1B0B2AF2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198915068233768"/>
          <c:y val="0.7574577030528189"/>
          <c:w val="0.38694204589160652"/>
          <c:h val="0.12355030198519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[6]NU.A1R!$B$4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[6]NU.A1R!$AX$12:$AX$500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</c:numCache>
            </c:numRef>
          </c:xVal>
          <c:yVal>
            <c:numRef>
              <c:f>[6]NU.A1R!$AY$12:$AY$500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0.87791456185017347</c:v>
                </c:pt>
                <c:pt idx="4">
                  <c:v>0.81353068976773468</c:v>
                </c:pt>
                <c:pt idx="5">
                  <c:v>0.77073397790858211</c:v>
                </c:pt>
                <c:pt idx="6">
                  <c:v>0.67392079169369945</c:v>
                </c:pt>
                <c:pt idx="7">
                  <c:v>0.62169395774956249</c:v>
                </c:pt>
                <c:pt idx="8">
                  <c:v>0.58648039850389433</c:v>
                </c:pt>
                <c:pt idx="9">
                  <c:v>0.56017327317581544</c:v>
                </c:pt>
                <c:pt idx="10">
                  <c:v>0.53930981075980489</c:v>
                </c:pt>
                <c:pt idx="11">
                  <c:v>0.5221007672084359</c:v>
                </c:pt>
                <c:pt idx="12">
                  <c:v>0.50750538838267645</c:v>
                </c:pt>
                <c:pt idx="13">
                  <c:v>0.4948668651995437</c:v>
                </c:pt>
                <c:pt idx="14">
                  <c:v>0.483745139677763</c:v>
                </c:pt>
                <c:pt idx="15">
                  <c:v>0.47383153843710113</c:v>
                </c:pt>
                <c:pt idx="16">
                  <c:v>0.46490153553372093</c:v>
                </c:pt>
                <c:pt idx="17">
                  <c:v>0.4567869209779839</c:v>
                </c:pt>
                <c:pt idx="18">
                  <c:v>0.44935855432027072</c:v>
                </c:pt>
                <c:pt idx="19">
                  <c:v>0.44251522469486471</c:v>
                </c:pt>
                <c:pt idx="20">
                  <c:v>0.43617620062264606</c:v>
                </c:pt>
                <c:pt idx="21">
                  <c:v>0.43027609790606169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BB-4805-BDC9-552E0922E901}"/>
            </c:ext>
          </c:extLst>
        </c:ser>
        <c:ser>
          <c:idx val="1"/>
          <c:order val="1"/>
          <c:tx>
            <c:strRef>
              <c:f>[6]NU.A1R!$C$4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[6]NU.A1R!$AZ$12:$AZ$500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[6]NU.A1R!$BA$12:$BA$500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0.93697095037689049</c:v>
                </c:pt>
                <c:pt idx="3">
                  <c:v>0.90195936148350653</c:v>
                </c:pt>
                <c:pt idx="4">
                  <c:v>0.87791456185017347</c:v>
                </c:pt>
                <c:pt idx="5">
                  <c:v>0.85970627839917524</c:v>
                </c:pt>
                <c:pt idx="6">
                  <c:v>0.80665285064389491</c:v>
                </c:pt>
                <c:pt idx="7">
                  <c:v>0.77693314614357745</c:v>
                </c:pt>
                <c:pt idx="8">
                  <c:v>0.75641408908519947</c:v>
                </c:pt>
                <c:pt idx="9">
                  <c:v>0.7408149152981619</c:v>
                </c:pt>
                <c:pt idx="10">
                  <c:v>0.72827111678049761</c:v>
                </c:pt>
                <c:pt idx="11">
                  <c:v>0.71780491006449065</c:v>
                </c:pt>
                <c:pt idx="12">
                  <c:v>0.70884066603337292</c:v>
                </c:pt>
                <c:pt idx="13">
                  <c:v>0.70101140531138217</c:v>
                </c:pt>
                <c:pt idx="14">
                  <c:v>0.6940690818858879</c:v>
                </c:pt>
                <c:pt idx="15">
                  <c:v>0.6878383501587193</c:v>
                </c:pt>
                <c:pt idx="16">
                  <c:v>0.68219077487665747</c:v>
                </c:pt>
                <c:pt idx="17">
                  <c:v>0.67702952658221605</c:v>
                </c:pt>
                <c:pt idx="18">
                  <c:v>0.67227983630252985</c:v>
                </c:pt>
                <c:pt idx="19">
                  <c:v>0.66788279356457259</c:v>
                </c:pt>
                <c:pt idx="20">
                  <c:v>0.66379117614449779</c:v>
                </c:pt>
                <c:pt idx="21">
                  <c:v>0.65996656297587764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BB-4805-BDC9-552E0922E901}"/>
            </c:ext>
          </c:extLst>
        </c:ser>
        <c:ser>
          <c:idx val="2"/>
          <c:order val="2"/>
          <c:tx>
            <c:strRef>
              <c:f>[6]NU.A1R!$D$4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[6]NU.A1R!$BB$12:$BB$500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[6]NU.A1R!$BC$12:$BC$500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0.96419056503256462</c:v>
                </c:pt>
                <c:pt idx="2">
                  <c:v>0.94384081668707587</c:v>
                </c:pt>
                <c:pt idx="3">
                  <c:v>0.92966344569781634</c:v>
                </c:pt>
                <c:pt idx="4">
                  <c:v>0.91881344196878911</c:v>
                </c:pt>
                <c:pt idx="5">
                  <c:v>0.91004241034230904</c:v>
                </c:pt>
                <c:pt idx="6">
                  <c:v>0.87663631933675079</c:v>
                </c:pt>
                <c:pt idx="7">
                  <c:v>0.85761475922289288</c:v>
                </c:pt>
                <c:pt idx="8">
                  <c:v>0.84434619524746446</c:v>
                </c:pt>
                <c:pt idx="9">
                  <c:v>0.83418238100871944</c:v>
                </c:pt>
                <c:pt idx="10">
                  <c:v>0.82596007110183756</c:v>
                </c:pt>
                <c:pt idx="11">
                  <c:v>0.81906530738591088</c:v>
                </c:pt>
                <c:pt idx="12">
                  <c:v>0.81313475798208534</c:v>
                </c:pt>
                <c:pt idx="13">
                  <c:v>0.80793576670537592</c:v>
                </c:pt>
                <c:pt idx="14">
                  <c:v>0.80331047704676339</c:v>
                </c:pt>
                <c:pt idx="15">
                  <c:v>0.79914692232211582</c:v>
                </c:pt>
                <c:pt idx="16">
                  <c:v>0.79536284237290678</c:v>
                </c:pt>
                <c:pt idx="17">
                  <c:v>0.79189605000721963</c:v>
                </c:pt>
                <c:pt idx="18">
                  <c:v>0.78869840576113626</c:v>
                </c:pt>
                <c:pt idx="19">
                  <c:v>0.78573189304111324</c:v>
                </c:pt>
                <c:pt idx="20">
                  <c:v>0.78296597283040781</c:v>
                </c:pt>
                <c:pt idx="21">
                  <c:v>0.78037574835868617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BB-4805-BDC9-552E0922E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009564050300675"/>
          <c:y val="0.70640464503165601"/>
          <c:w val="0.38537633690549727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[6]NU.A1R!$B$4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[6]NU.A1R!$BL$12:$BL$500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</c:numCache>
            </c:numRef>
          </c:xVal>
          <c:yVal>
            <c:numRef>
              <c:f>[6]NU.A1R!$BM$12:$BM$500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0.88884523542347071</c:v>
                </c:pt>
                <c:pt idx="4">
                  <c:v>0.82964321306064248</c:v>
                </c:pt>
                <c:pt idx="5">
                  <c:v>0.79004585253500526</c:v>
                </c:pt>
                <c:pt idx="6">
                  <c:v>0.70015512546543013</c:v>
                </c:pt>
                <c:pt idx="7">
                  <c:v>0.65136637230945338</c:v>
                </c:pt>
                <c:pt idx="8">
                  <c:v>0.61834474120895166</c:v>
                </c:pt>
                <c:pt idx="9">
                  <c:v>0.59360553729489385</c:v>
                </c:pt>
                <c:pt idx="10">
                  <c:v>0.57394164454698382</c:v>
                </c:pt>
                <c:pt idx="11">
                  <c:v>0.55769194981547432</c:v>
                </c:pt>
                <c:pt idx="12">
                  <c:v>0.54388835187512952</c:v>
                </c:pt>
                <c:pt idx="13">
                  <c:v>0.53191889031953077</c:v>
                </c:pt>
                <c:pt idx="14">
                  <c:v>0.52137297298802876</c:v>
                </c:pt>
                <c:pt idx="15">
                  <c:v>0.51196223364572147</c:v>
                </c:pt>
                <c:pt idx="16">
                  <c:v>0.50347668185624661</c:v>
                </c:pt>
                <c:pt idx="17">
                  <c:v>0.49575883716056834</c:v>
                </c:pt>
                <c:pt idx="18">
                  <c:v>0.48868768399881113</c:v>
                </c:pt>
                <c:pt idx="19">
                  <c:v>0.48216829788218418</c:v>
                </c:pt>
                <c:pt idx="20">
                  <c:v>0.47612490151349995</c:v>
                </c:pt>
                <c:pt idx="21">
                  <c:v>0.47049607760146861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89-4354-8E05-147310598228}"/>
            </c:ext>
          </c:extLst>
        </c:ser>
        <c:ser>
          <c:idx val="1"/>
          <c:order val="1"/>
          <c:tx>
            <c:strRef>
              <c:f>[6]NU.A1R!$C$4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[6]NU.A1R!$BN$12:$BN$500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[6]NU.A1R!$BO$12:$BO$500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0.92782119632897142</c:v>
                </c:pt>
                <c:pt idx="3">
                  <c:v>0.88803916441984398</c:v>
                </c:pt>
                <c:pt idx="4">
                  <c:v>0.86085217235732359</c:v>
                </c:pt>
                <c:pt idx="5">
                  <c:v>0.84033880847501508</c:v>
                </c:pt>
                <c:pt idx="6">
                  <c:v>0.77540277101464838</c:v>
                </c:pt>
                <c:pt idx="7">
                  <c:v>0.73939033948880029</c:v>
                </c:pt>
                <c:pt idx="8">
                  <c:v>0.71468342251533579</c:v>
                </c:pt>
                <c:pt idx="9">
                  <c:v>0.69598779579579362</c:v>
                </c:pt>
                <c:pt idx="10">
                  <c:v>0.68100949559208912</c:v>
                </c:pt>
                <c:pt idx="11">
                  <c:v>0.66855026733225742</c:v>
                </c:pt>
                <c:pt idx="12">
                  <c:v>0.65790694790474358</c:v>
                </c:pt>
                <c:pt idx="13">
                  <c:v>0.64863246389324614</c:v>
                </c:pt>
                <c:pt idx="14">
                  <c:v>0.64042534110220661</c:v>
                </c:pt>
                <c:pt idx="15">
                  <c:v>0.63307290642580427</c:v>
                </c:pt>
                <c:pt idx="16">
                  <c:v>0.62641967236162244</c:v>
                </c:pt>
                <c:pt idx="17">
                  <c:v>0.62034861137530528</c:v>
                </c:pt>
                <c:pt idx="18">
                  <c:v>0.61476949701479855</c:v>
                </c:pt>
                <c:pt idx="19">
                  <c:v>0.60961134053615584</c:v>
                </c:pt>
                <c:pt idx="20">
                  <c:v>0.60481731257633231</c:v>
                </c:pt>
                <c:pt idx="21">
                  <c:v>0.60034123208042833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89-4354-8E05-147310598228}"/>
            </c:ext>
          </c:extLst>
        </c:ser>
        <c:ser>
          <c:idx val="2"/>
          <c:order val="2"/>
          <c:tx>
            <c:strRef>
              <c:f>[6]NU.A1R!$D$4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[6]NU.A1R!$BP$12:$BP$500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[6]NU.A1R!$BQ$12:$BQ$500</c:f>
              <c:numCache>
                <c:formatCode>General</c:formatCode>
                <c:ptCount val="489"/>
                <c:pt idx="0">
                  <c:v>1</c:v>
                </c:pt>
                <c:pt idx="1">
                  <c:v>0.95182016124127933</c:v>
                </c:pt>
                <c:pt idx="2">
                  <c:v>0.92472014789214929</c:v>
                </c:pt>
                <c:pt idx="3">
                  <c:v>0.905961619345375</c:v>
                </c:pt>
                <c:pt idx="4">
                  <c:v>0.89167382691596309</c:v>
                </c:pt>
                <c:pt idx="5">
                  <c:v>0.88016728026976532</c:v>
                </c:pt>
                <c:pt idx="6">
                  <c:v>0.83275283092326979</c:v>
                </c:pt>
                <c:pt idx="7">
                  <c:v>0.80606627934098707</c:v>
                </c:pt>
                <c:pt idx="8">
                  <c:v>0.78758651158360549</c:v>
                </c:pt>
                <c:pt idx="9">
                  <c:v>0.77350686984834793</c:v>
                </c:pt>
                <c:pt idx="10">
                  <c:v>0.76216528814955364</c:v>
                </c:pt>
                <c:pt idx="11">
                  <c:v>0.75268852727356517</c:v>
                </c:pt>
                <c:pt idx="12">
                  <c:v>0.74456172840443957</c:v>
                </c:pt>
                <c:pt idx="13">
                  <c:v>0.73745623675085548</c:v>
                </c:pt>
                <c:pt idx="14">
                  <c:v>0.73114966512905522</c:v>
                </c:pt>
                <c:pt idx="15">
                  <c:v>0.72548465309101373</c:v>
                </c:pt>
                <c:pt idx="16">
                  <c:v>0.72034583828122745</c:v>
                </c:pt>
                <c:pt idx="17">
                  <c:v>0.71564617829158772</c:v>
                </c:pt>
                <c:pt idx="18">
                  <c:v>0.7113184128037624</c:v>
                </c:pt>
                <c:pt idx="19">
                  <c:v>0.70730951209127102</c:v>
                </c:pt>
                <c:pt idx="20">
                  <c:v>0.70357694162796602</c:v>
                </c:pt>
                <c:pt idx="21">
                  <c:v>0.7000860744298758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389-4354-8E05-147310598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158758979868894"/>
          <c:y val="0.7068859749175479"/>
          <c:w val="0.3902968499710483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'[6]CCS.A2BR'!$B$4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'[6]CCS.A2BR'!$AU$12:$AU$500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</c:numCache>
            </c:numRef>
          </c:xVal>
          <c:yVal>
            <c:numRef>
              <c:f>'[6]CCS.A2BR'!$AV$12:$AV$500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0.92980494261316182</c:v>
                </c:pt>
                <c:pt idx="4">
                  <c:v>0.89105039745550485</c:v>
                </c:pt>
                <c:pt idx="5">
                  <c:v>0.86453723130786519</c:v>
                </c:pt>
                <c:pt idx="6">
                  <c:v>0.82180868950316277</c:v>
                </c:pt>
                <c:pt idx="7">
                  <c:v>0.79766553131268092</c:v>
                </c:pt>
                <c:pt idx="8">
                  <c:v>0.78090587598321648</c:v>
                </c:pt>
                <c:pt idx="9">
                  <c:v>0.76811365299119816</c:v>
                </c:pt>
                <c:pt idx="10">
                  <c:v>0.75779431973677436</c:v>
                </c:pt>
                <c:pt idx="11">
                  <c:v>0.74916144681896235</c:v>
                </c:pt>
                <c:pt idx="12">
                  <c:v>0.74175078004068717</c:v>
                </c:pt>
                <c:pt idx="13">
                  <c:v>0.73526565557774259</c:v>
                </c:pt>
                <c:pt idx="14">
                  <c:v>0.72950515008355843</c:v>
                </c:pt>
                <c:pt idx="15">
                  <c:v>0.72432697630542198</c:v>
                </c:pt>
                <c:pt idx="16">
                  <c:v>0.71962674689149286</c:v>
                </c:pt>
                <c:pt idx="17">
                  <c:v>0.71532564871119753</c:v>
                </c:pt>
                <c:pt idx="18">
                  <c:v>0.71136274404504429</c:v>
                </c:pt>
                <c:pt idx="19">
                  <c:v>0.70768996159766817</c:v>
                </c:pt>
                <c:pt idx="20">
                  <c:v>0.70426872425200548</c:v>
                </c:pt>
                <c:pt idx="21">
                  <c:v>0.70106761176592181</c:v>
                </c:pt>
                <c:pt idx="22">
                  <c:v>0.69806069970078444</c:v>
                </c:pt>
                <c:pt idx="23">
                  <c:v>0.69522635290539858</c:v>
                </c:pt>
                <c:pt idx="24">
                  <c:v>0.69254633220642481</c:v>
                </c:pt>
                <c:pt idx="25">
                  <c:v>0.69000512167082895</c:v>
                </c:pt>
                <c:pt idx="26">
                  <c:v>0.68758941424303932</c:v>
                </c:pt>
                <c:pt idx="27">
                  <c:v>0.68528771308571101</c:v>
                </c:pt>
                <c:pt idx="28">
                  <c:v>0.68309001877811504</c:v>
                </c:pt>
                <c:pt idx="29">
                  <c:v>0.68098758112992164</c:v>
                </c:pt>
                <c:pt idx="30">
                  <c:v>0.67897270025122258</c:v>
                </c:pt>
                <c:pt idx="31">
                  <c:v>0.67703856561268783</c:v>
                </c:pt>
                <c:pt idx="32">
                  <c:v>0.67517912472276509</c:v>
                </c:pt>
                <c:pt idx="33">
                  <c:v>0.67338897512344187</c:v>
                </c:pt>
                <c:pt idx="34">
                  <c:v>0.67166327491373135</c:v>
                </c:pt>
                <c:pt idx="35">
                  <c:v>0.66999766811918493</c:v>
                </c:pt>
                <c:pt idx="36">
                  <c:v>0.66838822205101667</c:v>
                </c:pt>
                <c:pt idx="37">
                  <c:v>0.66683137441900953</c:v>
                </c:pt>
                <c:pt idx="38">
                  <c:v>0.66532388843361612</c:v>
                </c:pt>
                <c:pt idx="39">
                  <c:v>0.66386281449380791</c:v>
                </c:pt>
                <c:pt idx="40">
                  <c:v>0.66244545733635707</c:v>
                </c:pt>
                <c:pt idx="41">
                  <c:v>0.66106934773973047</c:v>
                </c:pt>
                <c:pt idx="42">
                  <c:v>0.65973221804650684</c:v>
                </c:pt>
                <c:pt idx="43">
                  <c:v>0.6584319809032243</c:v>
                </c:pt>
                <c:pt idx="44">
                  <c:v>0.65716671072400668</c:v>
                </c:pt>
                <c:pt idx="45">
                  <c:v>0.65593462747037745</c:v>
                </c:pt>
                <c:pt idx="46">
                  <c:v>0.65473408240901554</c:v>
                </c:pt>
                <c:pt idx="47">
                  <c:v>0.65356354556539553</c:v>
                </c:pt>
                <c:pt idx="48">
                  <c:v>0.6524215946370423</c:v>
                </c:pt>
                <c:pt idx="49">
                  <c:v>0.65130690516760814</c:v>
                </c:pt>
                <c:pt idx="50">
                  <c:v>0.65021824181383669</c:v>
                </c:pt>
                <c:pt idx="51">
                  <c:v>0.64915445056297105</c:v>
                </c:pt>
                <c:pt idx="52">
                  <c:v>0.64811445177933669</c:v>
                </c:pt>
                <c:pt idx="53">
                  <c:v>0.64709723397648922</c:v>
                </c:pt>
                <c:pt idx="54">
                  <c:v>0.64610184822608596</c:v>
                </c:pt>
                <c:pt idx="55">
                  <c:v>0.6451274031270734</c:v>
                </c:pt>
                <c:pt idx="56">
                  <c:v>0.64417306026924392</c:v>
                </c:pt>
                <c:pt idx="57">
                  <c:v>0.64323803013409797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3B-401E-B6B5-5C2AFD3FE5E9}"/>
            </c:ext>
          </c:extLst>
        </c:ser>
        <c:ser>
          <c:idx val="1"/>
          <c:order val="1"/>
          <c:tx>
            <c:strRef>
              <c:f>'[6]CCS.A2BR'!$C$4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'[6]CCS.A2BR'!$AW$12:$AW$500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</c:numCache>
            </c:numRef>
          </c:xVal>
          <c:yVal>
            <c:numRef>
              <c:f>'[6]CCS.A2BR'!$AX$12:$AX$500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0.86274361570230707</c:v>
                </c:pt>
                <c:pt idx="7">
                  <c:v>0.84521838990085696</c:v>
                </c:pt>
                <c:pt idx="8">
                  <c:v>0.83297654798125409</c:v>
                </c:pt>
                <c:pt idx="9">
                  <c:v>0.82358957637889862</c:v>
                </c:pt>
                <c:pt idx="10">
                  <c:v>0.81598952507242062</c:v>
                </c:pt>
                <c:pt idx="11">
                  <c:v>0.80961224163087009</c:v>
                </c:pt>
                <c:pt idx="12">
                  <c:v>0.80412363235922057</c:v>
                </c:pt>
                <c:pt idx="13">
                  <c:v>0.79930963570297908</c:v>
                </c:pt>
                <c:pt idx="14">
                  <c:v>0.79502493637319915</c:v>
                </c:pt>
                <c:pt idx="15">
                  <c:v>0.7911664159787497</c:v>
                </c:pt>
                <c:pt idx="16">
                  <c:v>0.78765828403364579</c:v>
                </c:pt>
                <c:pt idx="17">
                  <c:v>0.78444322303917968</c:v>
                </c:pt>
                <c:pt idx="18">
                  <c:v>0.78147684813404239</c:v>
                </c:pt>
                <c:pt idx="19">
                  <c:v>0.77872409684454735</c:v>
                </c:pt>
                <c:pt idx="20">
                  <c:v>0.77615679505789714</c:v>
                </c:pt>
                <c:pt idx="21">
                  <c:v>0.77375196777397337</c:v>
                </c:pt>
                <c:pt idx="22">
                  <c:v>0.77149063712024257</c:v>
                </c:pt>
                <c:pt idx="23">
                  <c:v>0.76935694829085854</c:v>
                </c:pt>
                <c:pt idx="24">
                  <c:v>0.76733752169125846</c:v>
                </c:pt>
                <c:pt idx="25">
                  <c:v>0.76542096455295228</c:v>
                </c:pt>
                <c:pt idx="26">
                  <c:v>0.76359749716448244</c:v>
                </c:pt>
                <c:pt idx="27">
                  <c:v>0.76185866291608095</c:v>
                </c:pt>
                <c:pt idx="28">
                  <c:v>0.76019710059362844</c:v>
                </c:pt>
                <c:pt idx="29">
                  <c:v>0.75860636356048328</c:v>
                </c:pt>
                <c:pt idx="30">
                  <c:v>0.75708077471086743</c:v>
                </c:pt>
                <c:pt idx="31">
                  <c:v>0.75561530903438212</c:v>
                </c:pt>
                <c:pt idx="32">
                  <c:v>0.7542054977221061</c:v>
                </c:pt>
                <c:pt idx="33">
                  <c:v>0.75284734924525987</c:v>
                </c:pt>
                <c:pt idx="34">
                  <c:v>0.75153728392864361</c:v>
                </c:pt>
                <c:pt idx="35">
                  <c:v>0.75027207934440499</c:v>
                </c:pt>
                <c:pt idx="36">
                  <c:v>0.74904882444984433</c:v>
                </c:pt>
                <c:pt idx="37">
                  <c:v>0.74786488084303993</c:v>
                </c:pt>
                <c:pt idx="38">
                  <c:v>0.7467178498520497</c:v>
                </c:pt>
                <c:pt idx="39">
                  <c:v>0.74560554443568727</c:v>
                </c:pt>
                <c:pt idx="40">
                  <c:v>0.74452596507666524</c:v>
                </c:pt>
                <c:pt idx="41">
                  <c:v>0.74347727900601002</c:v>
                </c:pt>
                <c:pt idx="42">
                  <c:v>0.74245780222183522</c:v>
                </c:pt>
                <c:pt idx="43">
                  <c:v>0.74146598386379758</c:v>
                </c:pt>
                <c:pt idx="44">
                  <c:v>0.74050039258279499</c:v>
                </c:pt>
                <c:pt idx="45">
                  <c:v>0.73955970460814846</c:v>
                </c:pt>
                <c:pt idx="46">
                  <c:v>0.7386426932650606</c:v>
                </c:pt>
                <c:pt idx="47">
                  <c:v>0.73774821973610394</c:v>
                </c:pt>
                <c:pt idx="48">
                  <c:v>0.73687522489390356</c:v>
                </c:pt>
                <c:pt idx="49">
                  <c:v>0.73602272205952179</c:v>
                </c:pt>
                <c:pt idx="50">
                  <c:v>0.73518979056359013</c:v>
                </c:pt>
                <c:pt idx="51">
                  <c:v>0.73437557000584897</c:v>
                </c:pt>
                <c:pt idx="52">
                  <c:v>0.73357925512423394</c:v>
                </c:pt>
                <c:pt idx="53">
                  <c:v>0.73280009119754963</c:v>
                </c:pt>
                <c:pt idx="54">
                  <c:v>0.73203736991658463</c:v>
                </c:pt>
                <c:pt idx="55">
                  <c:v>0.73129042566760349</c:v>
                </c:pt>
                <c:pt idx="56">
                  <c:v>0.73055863217982242</c:v>
                </c:pt>
                <c:pt idx="57">
                  <c:v>0.72984139949496885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3B-401E-B6B5-5C2AFD3FE5E9}"/>
            </c:ext>
          </c:extLst>
        </c:ser>
        <c:ser>
          <c:idx val="2"/>
          <c:order val="2"/>
          <c:tx>
            <c:strRef>
              <c:f>'[6]CCS.A2BR'!$D$4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'[6]CCS.A2BR'!$AY$12:$AY$500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</c:numCache>
            </c:numRef>
          </c:xVal>
          <c:yVal>
            <c:numRef>
              <c:f>'[6]CCS.A2BR'!$AZ$12:$AZ$500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0.8985674870814031</c:v>
                </c:pt>
                <c:pt idx="7">
                  <c:v>0.88481416767440335</c:v>
                </c:pt>
                <c:pt idx="8">
                  <c:v>0.87517372434911578</c:v>
                </c:pt>
                <c:pt idx="9">
                  <c:v>0.8677625767317001</c:v>
                </c:pt>
                <c:pt idx="10">
                  <c:v>0.8617500477917841</c:v>
                </c:pt>
                <c:pt idx="11">
                  <c:v>0.85669637461033366</c:v>
                </c:pt>
                <c:pt idx="12">
                  <c:v>0.85234066891834026</c:v>
                </c:pt>
                <c:pt idx="13">
                  <c:v>0.84851552502916339</c:v>
                </c:pt>
                <c:pt idx="14">
                  <c:v>0.84510715345994158</c:v>
                </c:pt>
                <c:pt idx="15">
                  <c:v>0.84203471521417217</c:v>
                </c:pt>
                <c:pt idx="16">
                  <c:v>0.83923873425199735</c:v>
                </c:pt>
                <c:pt idx="17">
                  <c:v>0.83667418952750494</c:v>
                </c:pt>
                <c:pt idx="18">
                  <c:v>0.83430618871831863</c:v>
                </c:pt>
                <c:pt idx="19">
                  <c:v>0.83210714667395347</c:v>
                </c:pt>
                <c:pt idx="20">
                  <c:v>0.83005488162233931</c:v>
                </c:pt>
                <c:pt idx="21">
                  <c:v>0.82813129294330712</c:v>
                </c:pt>
                <c:pt idx="22">
                  <c:v>0.8263214196969636</c:v>
                </c:pt>
                <c:pt idx="23">
                  <c:v>0.82461275556719149</c:v>
                </c:pt>
                <c:pt idx="24">
                  <c:v>0.82299474079287638</c:v>
                </c:pt>
                <c:pt idx="25">
                  <c:v>0.82145837894472806</c:v>
                </c:pt>
                <c:pt idx="26">
                  <c:v>0.8199959434819819</c:v>
                </c:pt>
                <c:pt idx="27">
                  <c:v>0.81860074999540311</c:v>
                </c:pt>
                <c:pt idx="28">
                  <c:v>0.81726697726037345</c:v>
                </c:pt>
                <c:pt idx="29">
                  <c:v>0.81598952507242062</c:v>
                </c:pt>
                <c:pt idx="30">
                  <c:v>0.81476390015733779</c:v>
                </c:pt>
                <c:pt idx="31">
                  <c:v>0.81358612376068329</c:v>
                </c:pt>
                <c:pt idx="32">
                  <c:v>0.8124526561580282</c:v>
                </c:pt>
                <c:pt idx="33">
                  <c:v>0.81136033450230627</c:v>
                </c:pt>
                <c:pt idx="34">
                  <c:v>0.81030632127944546</c:v>
                </c:pt>
                <c:pt idx="35">
                  <c:v>0.80928806127301445</c:v>
                </c:pt>
                <c:pt idx="36">
                  <c:v>0.80830324540753906</c:v>
                </c:pt>
                <c:pt idx="37">
                  <c:v>0.80734978019310333</c:v>
                </c:pt>
                <c:pt idx="38">
                  <c:v>0.80642576176213399</c:v>
                </c:pt>
                <c:pt idx="39">
                  <c:v>0.80552945369505802</c:v>
                </c:pt>
                <c:pt idx="40">
                  <c:v>0.80465926799072351</c:v>
                </c:pt>
                <c:pt idx="41">
                  <c:v>0.80381374866163113</c:v>
                </c:pt>
                <c:pt idx="42">
                  <c:v>0.80299155753156704</c:v>
                </c:pt>
                <c:pt idx="43">
                  <c:v>0.80219146189041723</c:v>
                </c:pt>
                <c:pt idx="44">
                  <c:v>0.80141232372243021</c:v>
                </c:pt>
                <c:pt idx="45">
                  <c:v>0.80065309027347509</c:v>
                </c:pt>
                <c:pt idx="46">
                  <c:v>0.7999127857625925</c:v>
                </c:pt>
                <c:pt idx="47">
                  <c:v>0.79919050407535985</c:v>
                </c:pt>
                <c:pt idx="48">
                  <c:v>0.79848540230286691</c:v>
                </c:pt>
                <c:pt idx="49">
                  <c:v>0.7977966950116353</c:v>
                </c:pt>
                <c:pt idx="50">
                  <c:v>0.79712364914753786</c:v>
                </c:pt>
                <c:pt idx="51">
                  <c:v>0.7964655794914427</c:v>
                </c:pt>
                <c:pt idx="52">
                  <c:v>0.79582184459649152</c:v>
                </c:pt>
                <c:pt idx="53">
                  <c:v>0.79519184314708646</c:v>
                </c:pt>
                <c:pt idx="54">
                  <c:v>0.79457501068817649</c:v>
                </c:pt>
                <c:pt idx="55">
                  <c:v>0.7939708166805971</c:v>
                </c:pt>
                <c:pt idx="56">
                  <c:v>0.79337876184425693</c:v>
                </c:pt>
                <c:pt idx="57">
                  <c:v>0.79279837575608925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3B-401E-B6B5-5C2AFD3FE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526159995004063"/>
          <c:y val="0.70480363311672889"/>
          <c:w val="0.3934418429066559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[6]WT.A1R!$B$4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[6]WT.A1R!$AX$12:$AX$500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</c:numCache>
            </c:numRef>
          </c:xVal>
          <c:yVal>
            <c:numRef>
              <c:f>[6]WT.A1R!$AY$12:$AY$500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0.94985546108662888</c:v>
                </c:pt>
                <c:pt idx="4">
                  <c:v>0.92169665924227129</c:v>
                </c:pt>
                <c:pt idx="5">
                  <c:v>0.90222539695609238</c:v>
                </c:pt>
                <c:pt idx="6">
                  <c:v>0.88740603367393434</c:v>
                </c:pt>
                <c:pt idx="7">
                  <c:v>0.87547860524657306</c:v>
                </c:pt>
                <c:pt idx="8">
                  <c:v>0.86551926706636428</c:v>
                </c:pt>
                <c:pt idx="9">
                  <c:v>0.85698372042979598</c:v>
                </c:pt>
                <c:pt idx="10">
                  <c:v>0.84952473165836351</c:v>
                </c:pt>
                <c:pt idx="11">
                  <c:v>0.84290746728641142</c:v>
                </c:pt>
                <c:pt idx="12">
                  <c:v>0.83696583817381798</c:v>
                </c:pt>
                <c:pt idx="13">
                  <c:v>0.83157813425796245</c:v>
                </c:pt>
                <c:pt idx="14">
                  <c:v>0.82665255880992061</c:v>
                </c:pt>
                <c:pt idx="15">
                  <c:v>0.8221182024986825</c:v>
                </c:pt>
                <c:pt idx="16">
                  <c:v>0.81791917662869984</c:v>
                </c:pt>
                <c:pt idx="17">
                  <c:v>0.81401066691257862</c:v>
                </c:pt>
                <c:pt idx="18">
                  <c:v>0.81035620058694147</c:v>
                </c:pt>
                <c:pt idx="19">
                  <c:v>0.80692570569384958</c:v>
                </c:pt>
                <c:pt idx="20">
                  <c:v>0.80369410245043982</c:v>
                </c:pt>
                <c:pt idx="21">
                  <c:v>0.80064026099269692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8C-4EC2-970D-51358DA4BFED}"/>
            </c:ext>
          </c:extLst>
        </c:ser>
        <c:ser>
          <c:idx val="1"/>
          <c:order val="1"/>
          <c:tx>
            <c:strRef>
              <c:f>[6]WT.A1R!$C$4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[6]WT.A1R!$AZ$12:$AZ$500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[6]WT.A1R!$BA$12:$BA$500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0.95594183075329198</c:v>
                </c:pt>
                <c:pt idx="3">
                  <c:v>0.93107487564214564</c:v>
                </c:pt>
                <c:pt idx="4">
                  <c:v>0.91382478378395582</c:v>
                </c:pt>
                <c:pt idx="5">
                  <c:v>0.90066496936290419</c:v>
                </c:pt>
                <c:pt idx="6">
                  <c:v>0.89005342118974651</c:v>
                </c:pt>
                <c:pt idx="7">
                  <c:v>0.8811790844655063</c:v>
                </c:pt>
                <c:pt idx="8">
                  <c:v>0.87356333679816589</c:v>
                </c:pt>
                <c:pt idx="9">
                  <c:v>0.86690042405203704</c:v>
                </c:pt>
                <c:pt idx="10">
                  <c:v>0.86098331970813224</c:v>
                </c:pt>
                <c:pt idx="11">
                  <c:v>0.8556654478894351</c:v>
                </c:pt>
                <c:pt idx="12">
                  <c:v>0.8508392969203572</c:v>
                </c:pt>
                <c:pt idx="13">
                  <c:v>0.84642370981487147</c:v>
                </c:pt>
                <c:pt idx="14">
                  <c:v>0.84235594722546592</c:v>
                </c:pt>
                <c:pt idx="15">
                  <c:v>0.83858652434480296</c:v>
                </c:pt>
                <c:pt idx="16">
                  <c:v>0.83507573545779334</c:v>
                </c:pt>
                <c:pt idx="17">
                  <c:v>0.83179124546245009</c:v>
                </c:pt>
                <c:pt idx="18">
                  <c:v>0.82870637844910955</c:v>
                </c:pt>
                <c:pt idx="19">
                  <c:v>0.82579887477194636</c:v>
                </c:pt>
                <c:pt idx="20">
                  <c:v>0.823049970889839</c:v>
                </c:pt>
                <c:pt idx="21">
                  <c:v>0.82044370648718112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8C-4EC2-970D-51358DA4BFED}"/>
            </c:ext>
          </c:extLst>
        </c:ser>
        <c:ser>
          <c:idx val="2"/>
          <c:order val="2"/>
          <c:tx>
            <c:strRef>
              <c:f>[6]WT.A1R!$D$4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[6]WT.A1R!$BB$12:$BB$500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[6]WT.A1R!$BC$12:$BC$500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0.96427885036619065</c:v>
                </c:pt>
                <c:pt idx="2">
                  <c:v>0.94397779602466225</c:v>
                </c:pt>
                <c:pt idx="3">
                  <c:v>0.92983370126354215</c:v>
                </c:pt>
                <c:pt idx="4">
                  <c:v>0.91900879856284357</c:v>
                </c:pt>
                <c:pt idx="5">
                  <c:v>0.91025782392187182</c:v>
                </c:pt>
                <c:pt idx="6">
                  <c:v>0.90292402250581727</c:v>
                </c:pt>
                <c:pt idx="7">
                  <c:v>0.8966189724861483</c:v>
                </c:pt>
                <c:pt idx="8">
                  <c:v>0.89109407938757901</c:v>
                </c:pt>
                <c:pt idx="9">
                  <c:v>0.88618074775459277</c:v>
                </c:pt>
                <c:pt idx="10">
                  <c:v>0.88175944088073299</c:v>
                </c:pt>
                <c:pt idx="11">
                  <c:v>0.87774236798821281</c:v>
                </c:pt>
                <c:pt idx="12">
                  <c:v>0.87406318203436117</c:v>
                </c:pt>
                <c:pt idx="13">
                  <c:v>0.8706705383899257</c:v>
                </c:pt>
                <c:pt idx="14">
                  <c:v>0.86752390019462589</c:v>
                </c:pt>
                <c:pt idx="15">
                  <c:v>0.86459071200545823</c:v>
                </c:pt>
                <c:pt idx="16">
                  <c:v>0.86184443934296506</c:v>
                </c:pt>
                <c:pt idx="17">
                  <c:v>0.85926317443997358</c:v>
                </c:pt>
                <c:pt idx="18">
                  <c:v>0.85682862285103278</c:v>
                </c:pt>
                <c:pt idx="19">
                  <c:v>0.8545253526614498</c:v>
                </c:pt>
                <c:pt idx="20">
                  <c:v>0.85234022874276383</c:v>
                </c:pt>
                <c:pt idx="21">
                  <c:v>0.85026197995200825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8C-4EC2-970D-51358DA4B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6007806178495496"/>
          <c:y val="0.70634482443708335"/>
          <c:w val="0.40371606628881535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[6]PV.A1R!$B$4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[6]PV.A1R!$AX$12:$AX$500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</c:numCache>
            </c:numRef>
          </c:xVal>
          <c:yVal>
            <c:numRef>
              <c:f>[6]PV.A1R!$AY$12:$AY$500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0.85964970149633346</c:v>
                </c:pt>
                <c:pt idx="4">
                  <c:v>0.78686833139718559</c:v>
                </c:pt>
                <c:pt idx="5">
                  <c:v>0.73899760928273528</c:v>
                </c:pt>
                <c:pt idx="6">
                  <c:v>0.70388106815947504</c:v>
                </c:pt>
                <c:pt idx="7">
                  <c:v>0.67643112620250856</c:v>
                </c:pt>
                <c:pt idx="8">
                  <c:v>0.65405939251985612</c:v>
                </c:pt>
                <c:pt idx="9">
                  <c:v>0.6352790742264075</c:v>
                </c:pt>
                <c:pt idx="10">
                  <c:v>0.61916177095579095</c:v>
                </c:pt>
                <c:pt idx="11">
                  <c:v>0.60509115013221304</c:v>
                </c:pt>
                <c:pt idx="12">
                  <c:v>0.59263838646056199</c:v>
                </c:pt>
                <c:pt idx="13">
                  <c:v>0.58149381572281522</c:v>
                </c:pt>
                <c:pt idx="14">
                  <c:v>0.57142696684639294</c:v>
                </c:pt>
                <c:pt idx="15">
                  <c:v>0.56226196154056751</c:v>
                </c:pt>
                <c:pt idx="16">
                  <c:v>0.5538617216047147</c:v>
                </c:pt>
                <c:pt idx="17">
                  <c:v>0.54611746652559834</c:v>
                </c:pt>
                <c:pt idx="18">
                  <c:v>0.53894151651673849</c:v>
                </c:pt>
                <c:pt idx="19">
                  <c:v>0.5322622315800869</c:v>
                </c:pt>
                <c:pt idx="20">
                  <c:v>0.52602037166040438</c:v>
                </c:pt>
                <c:pt idx="21">
                  <c:v>0.52016642658923007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FD-446F-90C2-CE0A31F47214}"/>
            </c:ext>
          </c:extLst>
        </c:ser>
        <c:ser>
          <c:idx val="1"/>
          <c:order val="1"/>
          <c:tx>
            <c:strRef>
              <c:f>[6]PV.A1R!$C$4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[6]PV.A1R!$AZ$12:$AZ$500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[6]PV.A1R!$BA$12:$BA$500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0.87278467996832598</c:v>
                </c:pt>
                <c:pt idx="3">
                  <c:v>0.80600918769114194</c:v>
                </c:pt>
                <c:pt idx="4">
                  <c:v>0.76175309758741305</c:v>
                </c:pt>
                <c:pt idx="5">
                  <c:v>0.72910582653488787</c:v>
                </c:pt>
                <c:pt idx="6">
                  <c:v>0.70347247093054366</c:v>
                </c:pt>
                <c:pt idx="7">
                  <c:v>0.68250415068730919</c:v>
                </c:pt>
                <c:pt idx="8">
                  <c:v>0.66484643349271122</c:v>
                </c:pt>
                <c:pt idx="9">
                  <c:v>0.64965081064253449</c:v>
                </c:pt>
                <c:pt idx="10">
                  <c:v>0.63635239547529376</c:v>
                </c:pt>
                <c:pt idx="11">
                  <c:v>0.62455717694352697</c:v>
                </c:pt>
                <c:pt idx="12">
                  <c:v>0.61397999540764192</c:v>
                </c:pt>
                <c:pt idx="13">
                  <c:v>0.60440818816281694</c:v>
                </c:pt>
                <c:pt idx="14">
                  <c:v>0.59567916673467713</c:v>
                </c:pt>
                <c:pt idx="15">
                  <c:v>0.5876659949862636</c:v>
                </c:pt>
                <c:pt idx="16">
                  <c:v>0.58026778168401894</c:v>
                </c:pt>
                <c:pt idx="17">
                  <c:v>0.57340308627132985</c:v>
                </c:pt>
                <c:pt idx="18">
                  <c:v>0.56700527485780794</c:v>
                </c:pt>
                <c:pt idx="19">
                  <c:v>0.56101917557088921</c:v>
                </c:pt>
                <c:pt idx="20">
                  <c:v>0.55539862183198174</c:v>
                </c:pt>
                <c:pt idx="21">
                  <c:v>0.55010461609131078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FD-446F-90C2-CE0A31F47214}"/>
            </c:ext>
          </c:extLst>
        </c:ser>
        <c:ser>
          <c:idx val="2"/>
          <c:order val="2"/>
          <c:tx>
            <c:strRef>
              <c:f>[6]PV.A1R!$D$4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[6]PV.A1R!$BB$12:$BB$500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[6]PV.A1R!$BC$12:$BC$500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0.89836414303733225</c:v>
                </c:pt>
                <c:pt idx="2">
                  <c:v>0.8437694835766979</c:v>
                </c:pt>
                <c:pt idx="3">
                  <c:v>0.80705813349520039</c:v>
                </c:pt>
                <c:pt idx="4">
                  <c:v>0.77968618916045607</c:v>
                </c:pt>
                <c:pt idx="5">
                  <c:v>0.75801224903443265</c:v>
                </c:pt>
                <c:pt idx="6">
                  <c:v>0.74015792273564829</c:v>
                </c:pt>
                <c:pt idx="7">
                  <c:v>0.72503208847872458</c:v>
                </c:pt>
                <c:pt idx="8">
                  <c:v>0.71194694141528758</c:v>
                </c:pt>
                <c:pt idx="9">
                  <c:v>0.70044211516317634</c:v>
                </c:pt>
                <c:pt idx="10">
                  <c:v>0.69019497503232852</c:v>
                </c:pt>
                <c:pt idx="11">
                  <c:v>0.68097102451561897</c:v>
                </c:pt>
                <c:pt idx="12">
                  <c:v>0.67259470919940967</c:v>
                </c:pt>
                <c:pt idx="13">
                  <c:v>0.6649313379707027</c:v>
                </c:pt>
                <c:pt idx="14">
                  <c:v>0.65787541317980158</c:v>
                </c:pt>
                <c:pt idx="15">
                  <c:v>0.65134283084075673</c:v>
                </c:pt>
                <c:pt idx="16">
                  <c:v>0.64526551073960303</c:v>
                </c:pt>
                <c:pt idx="17">
                  <c:v>0.63958760391259462</c:v>
                </c:pt>
                <c:pt idx="18">
                  <c:v>0.63426275398468923</c:v>
                </c:pt>
                <c:pt idx="19">
                  <c:v>0.62925208053582338</c:v>
                </c:pt>
                <c:pt idx="20">
                  <c:v>0.62452266823185942</c:v>
                </c:pt>
                <c:pt idx="21">
                  <c:v>0.62004641727359078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5FD-446F-90C2-CE0A31F47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330810913084761"/>
          <c:y val="0.7032865479645577"/>
          <c:w val="0.37573893102197486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'[6]CIR.A1R'!$B$4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'[6]CIR.A1R'!$AU$12:$AU$500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</c:numCache>
            </c:numRef>
          </c:xVal>
          <c:yVal>
            <c:numRef>
              <c:f>'[6]CIR.A1R'!$AV$12:$AV$500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0.87791456185017347</c:v>
                </c:pt>
                <c:pt idx="5">
                  <c:v>0.81353068976773468</c:v>
                </c:pt>
                <c:pt idx="6">
                  <c:v>0.77073397790858211</c:v>
                </c:pt>
                <c:pt idx="7">
                  <c:v>0.67214128321034161</c:v>
                </c:pt>
                <c:pt idx="8">
                  <c:v>0.61903812823086057</c:v>
                </c:pt>
                <c:pt idx="9">
                  <c:v>0.58326910795996145</c:v>
                </c:pt>
                <c:pt idx="10">
                  <c:v>0.55656645570762286</c:v>
                </c:pt>
                <c:pt idx="11">
                  <c:v>0.5354015361268859</c:v>
                </c:pt>
                <c:pt idx="12">
                  <c:v>0.5179521987350767</c:v>
                </c:pt>
                <c:pt idx="13">
                  <c:v>0.50315907995121067</c:v>
                </c:pt>
                <c:pt idx="14">
                  <c:v>0.49035390936258494</c:v>
                </c:pt>
                <c:pt idx="15">
                  <c:v>0.47908911414002009</c:v>
                </c:pt>
                <c:pt idx="16">
                  <c:v>0.46905085135765023</c:v>
                </c:pt>
                <c:pt idx="17">
                  <c:v>0.46001090101381947</c:v>
                </c:pt>
                <c:pt idx="18">
                  <c:v>0.45179833054335461</c:v>
                </c:pt>
                <c:pt idx="19">
                  <c:v>0.44428194081616756</c:v>
                </c:pt>
                <c:pt idx="20">
                  <c:v>0.43735893028354811</c:v>
                </c:pt>
                <c:pt idx="21">
                  <c:v>0.43094731547619414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49-40E6-A62F-4E0C2BF3822D}"/>
            </c:ext>
          </c:extLst>
        </c:ser>
        <c:ser>
          <c:idx val="1"/>
          <c:order val="1"/>
          <c:tx>
            <c:strRef>
              <c:f>'[6]CIR.A1R'!$C$4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'[6]CIR.A1R'!$AW$12:$AW$500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</c:numCache>
            </c:numRef>
          </c:xVal>
          <c:yVal>
            <c:numRef>
              <c:f>'[6]CIR.A1R'!$AX$12:$AX$500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0.93722872611834573</c:v>
                </c:pt>
                <c:pt idx="4">
                  <c:v>0.90235269125854989</c:v>
                </c:pt>
                <c:pt idx="5">
                  <c:v>0.87839768506141713</c:v>
                </c:pt>
                <c:pt idx="6">
                  <c:v>0.86025555835513523</c:v>
                </c:pt>
                <c:pt idx="7">
                  <c:v>0.80595032547683643</c:v>
                </c:pt>
                <c:pt idx="8">
                  <c:v>0.77556137451084728</c:v>
                </c:pt>
                <c:pt idx="9">
                  <c:v>0.75459415091650373</c:v>
                </c:pt>
                <c:pt idx="10">
                  <c:v>0.7386620425104613</c:v>
                </c:pt>
                <c:pt idx="11">
                  <c:v>0.72585547900964997</c:v>
                </c:pt>
                <c:pt idx="12">
                  <c:v>0.71517345973770463</c:v>
                </c:pt>
                <c:pt idx="13">
                  <c:v>0.70602688537540859</c:v>
                </c:pt>
                <c:pt idx="14">
                  <c:v>0.69804029544360957</c:v>
                </c:pt>
                <c:pt idx="15">
                  <c:v>0.69095997382659835</c:v>
                </c:pt>
                <c:pt idx="16">
                  <c:v>0.68460660562463838</c:v>
                </c:pt>
                <c:pt idx="17">
                  <c:v>0.67884887373906955</c:v>
                </c:pt>
                <c:pt idx="18">
                  <c:v>0.67358779348812625</c:v>
                </c:pt>
                <c:pt idx="19">
                  <c:v>0.66874694401129764</c:v>
                </c:pt>
                <c:pt idx="20">
                  <c:v>0.66426612225139547</c:v>
                </c:pt>
                <c:pt idx="21">
                  <c:v>0.66009707649978488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149-40E6-A62F-4E0C2BF3822D}"/>
            </c:ext>
          </c:extLst>
        </c:ser>
        <c:ser>
          <c:idx val="2"/>
          <c:order val="2"/>
          <c:tx>
            <c:strRef>
              <c:f>'[6]CIR.A1R'!$D$4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'[6]CIR.A1R'!$AY$12:$AY$500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'[6]CIR.A1R'!$AZ$12:$AZ$500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0.96425653718703908</c:v>
                </c:pt>
                <c:pt idx="3">
                  <c:v>0.94394317526108351</c:v>
                </c:pt>
                <c:pt idx="4">
                  <c:v>0.92979066950793987</c:v>
                </c:pt>
                <c:pt idx="5">
                  <c:v>0.91895942202849057</c:v>
                </c:pt>
                <c:pt idx="6">
                  <c:v>0.91020337747859092</c:v>
                </c:pt>
                <c:pt idx="7">
                  <c:v>0.87613970640343641</c:v>
                </c:pt>
                <c:pt idx="8">
                  <c:v>0.85675420011875003</c:v>
                </c:pt>
                <c:pt idx="9">
                  <c:v>0.84323636901539833</c:v>
                </c:pt>
                <c:pt idx="10">
                  <c:v>0.83288421206917929</c:v>
                </c:pt>
                <c:pt idx="11">
                  <c:v>0.8245112042404189</c:v>
                </c:pt>
                <c:pt idx="12">
                  <c:v>0.81749123367035348</c:v>
                </c:pt>
                <c:pt idx="13">
                  <c:v>0.81145384008942112</c:v>
                </c:pt>
                <c:pt idx="14">
                  <c:v>0.8061618373193532</c:v>
                </c:pt>
                <c:pt idx="15">
                  <c:v>0.80145431561233638</c:v>
                </c:pt>
                <c:pt idx="16">
                  <c:v>0.79721715538554772</c:v>
                </c:pt>
                <c:pt idx="17">
                  <c:v>0.79336652316816469</c:v>
                </c:pt>
                <c:pt idx="18">
                  <c:v>0.78983904811791983</c:v>
                </c:pt>
                <c:pt idx="19">
                  <c:v>0.78658567856655515</c:v>
                </c:pt>
                <c:pt idx="20">
                  <c:v>0.783567680494621</c:v>
                </c:pt>
                <c:pt idx="21">
                  <c:v>0.78075394077471505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149-40E6-A62F-4E0C2BF38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4802121485545847"/>
          <c:y val="0.70688580208276286"/>
          <c:w val="0.3902968499710483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'[7]CCS.A1R'!$B$4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'[7]CCS.A1R'!$AU$12:$AU$500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</c:numCache>
            </c:numRef>
          </c:xVal>
          <c:yVal>
            <c:numRef>
              <c:f>'[7]CCS.A1R'!$AV$12:$AV$500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0.81451075403149598</c:v>
                </c:pt>
                <c:pt idx="7">
                  <c:v>0.78964569483562852</c:v>
                </c:pt>
                <c:pt idx="8">
                  <c:v>0.77239688666715434</c:v>
                </c:pt>
                <c:pt idx="9">
                  <c:v>0.75923803385352562</c:v>
                </c:pt>
                <c:pt idx="10">
                  <c:v>0.74862724975717365</c:v>
                </c:pt>
                <c:pt idx="11">
                  <c:v>0.73975354416475048</c:v>
                </c:pt>
                <c:pt idx="12">
                  <c:v>0.73213833235444803</c:v>
                </c:pt>
                <c:pt idx="13">
                  <c:v>0.72547588401600704</c:v>
                </c:pt>
                <c:pt idx="14">
                  <c:v>0.71955918862235435</c:v>
                </c:pt>
                <c:pt idx="15">
                  <c:v>0.71424168153109557</c:v>
                </c:pt>
                <c:pt idx="16">
                  <c:v>0.70941585924944861</c:v>
                </c:pt>
                <c:pt idx="17">
                  <c:v>0.70500057092888047</c:v>
                </c:pt>
                <c:pt idx="18">
                  <c:v>0.70093308193866621</c:v>
                </c:pt>
                <c:pt idx="19">
                  <c:v>0.69716391117151566</c:v>
                </c:pt>
                <c:pt idx="20">
                  <c:v>0.6936533558661232</c:v>
                </c:pt>
                <c:pt idx="21">
                  <c:v>0.69036908331453317</c:v>
                </c:pt>
                <c:pt idx="22">
                  <c:v>0.68728441957328024</c:v>
                </c:pt>
                <c:pt idx="23">
                  <c:v>0.68437710663029294</c:v>
                </c:pt>
                <c:pt idx="24">
                  <c:v>0.68162838231608958</c:v>
                </c:pt>
                <c:pt idx="25">
                  <c:v>0.67902228747734017</c:v>
                </c:pt>
                <c:pt idx="26">
                  <c:v>0.67654513631092905</c:v>
                </c:pt>
                <c:pt idx="27">
                  <c:v>0.67418510588552771</c:v>
                </c:pt>
                <c:pt idx="28">
                  <c:v>0.67193191409724917</c:v>
                </c:pt>
                <c:pt idx="29">
                  <c:v>0.66977656417342668</c:v>
                </c:pt>
                <c:pt idx="30">
                  <c:v>0.66771113990137587</c:v>
                </c:pt>
                <c:pt idx="31">
                  <c:v>0.66572863997673115</c:v>
                </c:pt>
                <c:pt idx="32">
                  <c:v>0.66382284284681636</c:v>
                </c:pt>
                <c:pt idx="33">
                  <c:v>0.66198819556194777</c:v>
                </c:pt>
                <c:pt idx="34">
                  <c:v>0.66021972170074739</c:v>
                </c:pt>
                <c:pt idx="35">
                  <c:v>0.6585129445780914</c:v>
                </c:pt>
                <c:pt idx="36">
                  <c:v>0.65686382279440358</c:v>
                </c:pt>
                <c:pt idx="37">
                  <c:v>0.65526869582418568</c:v>
                </c:pt>
                <c:pt idx="38">
                  <c:v>0.65372423782700961</c:v>
                </c:pt>
                <c:pt idx="39">
                  <c:v>0.65222741823611685</c:v>
                </c:pt>
                <c:pt idx="40">
                  <c:v>0.65077546796720764</c:v>
                </c:pt>
                <c:pt idx="41">
                  <c:v>0.64936585031395555</c:v>
                </c:pt>
                <c:pt idx="42">
                  <c:v>0.64799623577257937</c:v>
                </c:pt>
                <c:pt idx="43">
                  <c:v>0.6466644801767919</c:v>
                </c:pt>
                <c:pt idx="44">
                  <c:v>0.64536860563506049</c:v>
                </c:pt>
                <c:pt idx="45">
                  <c:v>0.64410678385070508</c:v>
                </c:pt>
                <c:pt idx="46">
                  <c:v>0.64287732147675269</c:v>
                </c:pt>
                <c:pt idx="47">
                  <c:v>0.64167864721529788</c:v>
                </c:pt>
                <c:pt idx="48">
                  <c:v>0.64050930041825027</c:v>
                </c:pt>
                <c:pt idx="49">
                  <c:v>0.63936792098492845</c:v>
                </c:pt>
                <c:pt idx="50">
                  <c:v>0.6382532403837089</c:v>
                </c:pt>
                <c:pt idx="51">
                  <c:v>0.63716407365118366</c:v>
                </c:pt>
                <c:pt idx="52">
                  <c:v>0.63609931224406346</c:v>
                </c:pt>
                <c:pt idx="53">
                  <c:v>0.63505791763723884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FA-43AE-843A-E1B31A19F291}"/>
            </c:ext>
          </c:extLst>
        </c:ser>
        <c:ser>
          <c:idx val="1"/>
          <c:order val="1"/>
          <c:tx>
            <c:strRef>
              <c:f>'[7]CCS.A1R'!$C$4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'[7]CCS.A1R'!$AW$12:$AW$500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</c:numCache>
            </c:numRef>
          </c:xVal>
          <c:yVal>
            <c:numRef>
              <c:f>'[7]CCS.A1R'!$AX$12:$AX$500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0.86140082566097964</c:v>
                </c:pt>
                <c:pt idx="7">
                  <c:v>0.84312944513019161</c:v>
                </c:pt>
                <c:pt idx="8">
                  <c:v>0.83037524563966758</c:v>
                </c:pt>
                <c:pt idx="9">
                  <c:v>0.82060039828799203</c:v>
                </c:pt>
                <c:pt idx="10">
                  <c:v>0.81268951717764759</c:v>
                </c:pt>
                <c:pt idx="11">
                  <c:v>0.80605364680405533</c:v>
                </c:pt>
                <c:pt idx="12">
                  <c:v>0.80034412770038521</c:v>
                </c:pt>
                <c:pt idx="13">
                  <c:v>0.79533763206212804</c:v>
                </c:pt>
                <c:pt idx="14">
                  <c:v>0.7908825932679906</c:v>
                </c:pt>
                <c:pt idx="15">
                  <c:v>0.7868714813317651</c:v>
                </c:pt>
                <c:pt idx="16">
                  <c:v>0.78322527941712272</c:v>
                </c:pt>
                <c:pt idx="17">
                  <c:v>0.77988424109220278</c:v>
                </c:pt>
                <c:pt idx="18">
                  <c:v>0.77680210841815189</c:v>
                </c:pt>
                <c:pt idx="19">
                  <c:v>0.7739423449403211</c:v>
                </c:pt>
                <c:pt idx="20">
                  <c:v>0.77127559637676146</c:v>
                </c:pt>
                <c:pt idx="21">
                  <c:v>0.76877792855892113</c:v>
                </c:pt>
                <c:pt idx="22">
                  <c:v>0.76642957380855414</c:v>
                </c:pt>
                <c:pt idx="23">
                  <c:v>0.76421401944273937</c:v>
                </c:pt>
                <c:pt idx="24">
                  <c:v>0.76211733225307243</c:v>
                </c:pt>
                <c:pt idx="25">
                  <c:v>0.76012764932233212</c:v>
                </c:pt>
                <c:pt idx="26">
                  <c:v>0.75823478837986491</c:v>
                </c:pt>
                <c:pt idx="27">
                  <c:v>0.7564299455611817</c:v>
                </c:pt>
                <c:pt idx="28">
                  <c:v>0.75470545807713274</c:v>
                </c:pt>
                <c:pt idx="29">
                  <c:v>0.753054615770132</c:v>
                </c:pt>
                <c:pt idx="30">
                  <c:v>0.75147150996378831</c:v>
                </c:pt>
                <c:pt idx="31">
                  <c:v>0.74995091109585765</c:v>
                </c:pt>
                <c:pt idx="32">
                  <c:v>0.74848816880544866</c:v>
                </c:pt>
                <c:pt idx="33">
                  <c:v>0.74707912971047963</c:v>
                </c:pt>
                <c:pt idx="34">
                  <c:v>0.7457200692494631</c:v>
                </c:pt>
                <c:pt idx="35">
                  <c:v>0.74440763479947447</c:v>
                </c:pt>
                <c:pt idx="36">
                  <c:v>0.74313879790589243</c:v>
                </c:pt>
                <c:pt idx="37">
                  <c:v>0.74191081392879399</c:v>
                </c:pt>
                <c:pt idx="38">
                  <c:v>0.74072118776744578</c:v>
                </c:pt>
                <c:pt idx="39">
                  <c:v>0.73956764459772639</c:v>
                </c:pt>
                <c:pt idx="40">
                  <c:v>0.73844810476873624</c:v>
                </c:pt>
                <c:pt idx="41">
                  <c:v>0.73736066216966289</c:v>
                </c:pt>
                <c:pt idx="42">
                  <c:v>0.73630356550742437</c:v>
                </c:pt>
                <c:pt idx="43">
                  <c:v>0.73527520203799446</c:v>
                </c:pt>
                <c:pt idx="44">
                  <c:v>0.73427408337586009</c:v>
                </c:pt>
                <c:pt idx="45">
                  <c:v>0.73329883307139365</c:v>
                </c:pt>
                <c:pt idx="46">
                  <c:v>0.73234817569858868</c:v>
                </c:pt>
                <c:pt idx="47">
                  <c:v>0.73142092723830965</c:v>
                </c:pt>
                <c:pt idx="48">
                  <c:v>0.73051598657700434</c:v>
                </c:pt>
                <c:pt idx="49">
                  <c:v>0.72963232796933453</c:v>
                </c:pt>
                <c:pt idx="50">
                  <c:v>0.72876899433664943</c:v>
                </c:pt>
                <c:pt idx="51">
                  <c:v>0.72792509129262895</c:v>
                </c:pt>
                <c:pt idx="52">
                  <c:v>0.72709978180354873</c:v>
                </c:pt>
                <c:pt idx="53">
                  <c:v>0.72629228140405644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FA-43AE-843A-E1B31A19F291}"/>
            </c:ext>
          </c:extLst>
        </c:ser>
        <c:ser>
          <c:idx val="2"/>
          <c:order val="2"/>
          <c:tx>
            <c:strRef>
              <c:f>'[7]CCS.A1R'!$D$4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'[7]CCS.A1R'!$AY$12:$AY$500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</c:numCache>
            </c:numRef>
          </c:xVal>
          <c:yVal>
            <c:numRef>
              <c:f>'[7]CCS.A1R'!$AZ$12:$AZ$500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0.89653999484841951</c:v>
                </c:pt>
                <c:pt idx="7">
                  <c:v>0.88164787556926605</c:v>
                </c:pt>
                <c:pt idx="8">
                  <c:v>0.87122004144563236</c:v>
                </c:pt>
                <c:pt idx="9">
                  <c:v>0.86320972508788918</c:v>
                </c:pt>
                <c:pt idx="10">
                  <c:v>0.85671505370008183</c:v>
                </c:pt>
                <c:pt idx="11">
                  <c:v>0.85125888329753219</c:v>
                </c:pt>
                <c:pt idx="12">
                  <c:v>0.84655829875200173</c:v>
                </c:pt>
                <c:pt idx="13">
                  <c:v>0.84243184117115588</c:v>
                </c:pt>
                <c:pt idx="14">
                  <c:v>0.83875621642717813</c:v>
                </c:pt>
                <c:pt idx="15">
                  <c:v>0.83544386306000495</c:v>
                </c:pt>
                <c:pt idx="16">
                  <c:v>0.83243037877266823</c:v>
                </c:pt>
                <c:pt idx="17">
                  <c:v>0.82966702703615525</c:v>
                </c:pt>
                <c:pt idx="18">
                  <c:v>0.82711604551068563</c:v>
                </c:pt>
                <c:pt idx="19">
                  <c:v>0.82474758703450779</c:v>
                </c:pt>
                <c:pt idx="20">
                  <c:v>0.82253765609869056</c:v>
                </c:pt>
                <c:pt idx="21">
                  <c:v>0.82046667599808187</c:v>
                </c:pt>
                <c:pt idx="22">
                  <c:v>0.818518468800984</c:v>
                </c:pt>
                <c:pt idx="23">
                  <c:v>0.81667951327163202</c:v>
                </c:pt>
                <c:pt idx="24">
                  <c:v>0.81493839461078654</c:v>
                </c:pt>
                <c:pt idx="25">
                  <c:v>0.81328538947944362</c:v>
                </c:pt>
                <c:pt idx="26">
                  <c:v>0.81171214829223626</c:v>
                </c:pt>
                <c:pt idx="27">
                  <c:v>0.81021144866582695</c:v>
                </c:pt>
                <c:pt idx="28">
                  <c:v>0.80877700173318234</c:v>
                </c:pt>
                <c:pt idx="29">
                  <c:v>0.80740329829103363</c:v>
                </c:pt>
                <c:pt idx="30">
                  <c:v>0.80608548534633229</c:v>
                </c:pt>
                <c:pt idx="31">
                  <c:v>0.80481926613397026</c:v>
                </c:pt>
                <c:pt idx="32">
                  <c:v>0.80360081845154996</c:v>
                </c:pt>
                <c:pt idx="33">
                  <c:v>0.80242672743011578</c:v>
                </c:pt>
                <c:pt idx="34">
                  <c:v>0.80129392978588543</c:v>
                </c:pt>
                <c:pt idx="35">
                  <c:v>0.8001996672799977</c:v>
                </c:pt>
                <c:pt idx="36">
                  <c:v>0.79914144762121353</c:v>
                </c:pt>
                <c:pt idx="37">
                  <c:v>0.79811701142877378</c:v>
                </c:pt>
                <c:pt idx="38">
                  <c:v>0.79712430416315261</c:v>
                </c:pt>
                <c:pt idx="39">
                  <c:v>0.79616145215527911</c:v>
                </c:pt>
                <c:pt idx="40">
                  <c:v>0.79522674203717258</c:v>
                </c:pt>
                <c:pt idx="41">
                  <c:v>0.79431860301134483</c:v>
                </c:pt>
                <c:pt idx="42">
                  <c:v>0.79343559150192255</c:v>
                </c:pt>
                <c:pt idx="43">
                  <c:v>0.79257637781399293</c:v>
                </c:pt>
                <c:pt idx="44">
                  <c:v>0.79173973449421875</c:v>
                </c:pt>
                <c:pt idx="45">
                  <c:v>0.79092452613911268</c:v>
                </c:pt>
                <c:pt idx="46">
                  <c:v>0.79012970044036679</c:v>
                </c:pt>
                <c:pt idx="47">
                  <c:v>0.78935428029150811</c:v>
                </c:pt>
                <c:pt idx="48">
                  <c:v>0.7885973568085789</c:v>
                </c:pt>
                <c:pt idx="49">
                  <c:v>0.78785808314083727</c:v>
                </c:pt>
                <c:pt idx="50">
                  <c:v>0.78713566896665477</c:v>
                </c:pt>
                <c:pt idx="51">
                  <c:v>0.78642937558564729</c:v>
                </c:pt>
                <c:pt idx="52">
                  <c:v>0.78573851153126029</c:v>
                </c:pt>
                <c:pt idx="53">
                  <c:v>0.78506242863902254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CFA-43AE-843A-E1B31A19F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564045800324894"/>
          <c:y val="0.73279552012256677"/>
          <c:w val="0.46462243000874892"/>
          <c:h val="0.143014787455128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[7]EE.A1R!$B$4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[7]EE.A1R!$AU$12:$AU$500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</c:numCache>
            </c:numRef>
          </c:xVal>
          <c:yVal>
            <c:numRef>
              <c:f>[7]EE.A1R!$AV$12:$AV$500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0.87660572131603509</c:v>
                </c:pt>
                <c:pt idx="4">
                  <c:v>0.81160920049870744</c:v>
                </c:pt>
                <c:pt idx="5">
                  <c:v>0.76843759064400619</c:v>
                </c:pt>
                <c:pt idx="6">
                  <c:v>0.43740136803706231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AA-4385-8E15-6EE125A56013}"/>
            </c:ext>
          </c:extLst>
        </c:ser>
        <c:ser>
          <c:idx val="1"/>
          <c:order val="1"/>
          <c:tx>
            <c:strRef>
              <c:f>[7]EE.A1R!$C$4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[7]EE.A1R!$AW$12:$AW$500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[7]EE.A1R!$AX$12:$AX$500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0.93627224743449222</c:v>
                </c:pt>
                <c:pt idx="3">
                  <c:v>0.90089355669729787</c:v>
                </c:pt>
                <c:pt idx="4">
                  <c:v>0.87660572131603509</c:v>
                </c:pt>
                <c:pt idx="5">
                  <c:v>0.858218455569289</c:v>
                </c:pt>
                <c:pt idx="6">
                  <c:v>0.65928833315891111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AA-4385-8E15-6EE125A56013}"/>
            </c:ext>
          </c:extLst>
        </c:ser>
        <c:ser>
          <c:idx val="2"/>
          <c:order val="2"/>
          <c:tx>
            <c:strRef>
              <c:f>[7]EE.A1R!$D$4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[7]EE.A1R!$AY$12:$AY$500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xVal>
          <c:yVal>
            <c:numRef>
              <c:f>[7]EE.A1R!$AZ$12:$AZ$500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0.96593632892484549</c:v>
                </c:pt>
                <c:pt idx="2">
                  <c:v>0.94655082264015911</c:v>
                </c:pt>
                <c:pt idx="3">
                  <c:v>0.93303299153680741</c:v>
                </c:pt>
                <c:pt idx="4">
                  <c:v>0.92268083459058836</c:v>
                </c:pt>
                <c:pt idx="5">
                  <c:v>0.91430782676182798</c:v>
                </c:pt>
                <c:pt idx="6">
                  <c:v>0.77884505806969317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9AA-4385-8E15-6EE125A56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"</a:t>
                </a: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4244953450583711"/>
          <c:y val="0.70480363311672889"/>
          <c:w val="0.38542827996189011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'[7]CCS.A2BR'!$B$4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'[7]CCS.A2BR'!$AU$12:$AU$59</c:f>
              <c:numCache>
                <c:formatCode>General</c:formatCode>
                <c:ptCount val="4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</c:numCache>
            </c:numRef>
          </c:xVal>
          <c:yVal>
            <c:numRef>
              <c:f>'[7]CCS.A2BR'!$AV$12:$AV$59</c:f>
              <c:numCache>
                <c:formatCode>General</c:formatCode>
                <c:ptCount val="4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0.82115987953950509</c:v>
                </c:pt>
                <c:pt idx="7">
                  <c:v>0.79993105161956701</c:v>
                </c:pt>
                <c:pt idx="8">
                  <c:v>0.78515349832812453</c:v>
                </c:pt>
                <c:pt idx="9">
                  <c:v>0.77385107861227698</c:v>
                </c:pt>
                <c:pt idx="10">
                  <c:v>0.76471874653882888</c:v>
                </c:pt>
                <c:pt idx="11">
                  <c:v>0.75706859427589512</c:v>
                </c:pt>
                <c:pt idx="12">
                  <c:v>0.7504939558578464</c:v>
                </c:pt>
                <c:pt idx="13">
                  <c:v>0.74473465788438731</c:v>
                </c:pt>
                <c:pt idx="14">
                  <c:v>0.73961430944576778</c:v>
                </c:pt>
                <c:pt idx="15">
                  <c:v>0.73500788261916683</c:v>
                </c:pt>
                <c:pt idx="16">
                  <c:v>0.73082357733930681</c:v>
                </c:pt>
                <c:pt idx="17">
                  <c:v>0.72699203273924262</c:v>
                </c:pt>
                <c:pt idx="18">
                  <c:v>0.72345958328212456</c:v>
                </c:pt>
                <c:pt idx="19">
                  <c:v>0.72018386805045487</c:v>
                </c:pt>
                <c:pt idx="20">
                  <c:v>0.71713087287550747</c:v>
                </c:pt>
                <c:pt idx="21">
                  <c:v>0.71427287903642045</c:v>
                </c:pt>
                <c:pt idx="22">
                  <c:v>0.71158700465008862</c:v>
                </c:pt>
                <c:pt idx="23">
                  <c:v>0.70905414467261507</c:v>
                </c:pt>
                <c:pt idx="24">
                  <c:v>0.70665818569632877</c:v>
                </c:pt>
                <c:pt idx="25">
                  <c:v>0.7043854143588576</c:v>
                </c:pt>
                <c:pt idx="26">
                  <c:v>0.70222406483048783</c:v>
                </c:pt>
                <c:pt idx="27">
                  <c:v>0.7001639679502053</c:v>
                </c:pt>
                <c:pt idx="28">
                  <c:v>0.69819627581985311</c:v>
                </c:pt>
                <c:pt idx="29">
                  <c:v>0.69631324320858312</c:v>
                </c:pt>
                <c:pt idx="30">
                  <c:v>0.69450805227933488</c:v>
                </c:pt>
                <c:pt idx="31">
                  <c:v>0.6927746707400525</c:v>
                </c:pt>
                <c:pt idx="32">
                  <c:v>0.69110773606137521</c:v>
                </c:pt>
                <c:pt idx="33">
                  <c:v>0.68950246022390471</c:v>
                </c:pt>
                <c:pt idx="34">
                  <c:v>0.68795455078218615</c:v>
                </c:pt>
                <c:pt idx="35">
                  <c:v>0.686460145006899</c:v>
                </c:pt>
                <c:pt idx="36">
                  <c:v>0.6850157545919654</c:v>
                </c:pt>
                <c:pt idx="37">
                  <c:v>0.68361821895877295</c:v>
                </c:pt>
                <c:pt idx="38">
                  <c:v>0.68226466560404131</c:v>
                </c:pt>
                <c:pt idx="39">
                  <c:v>0.68095247625547417</c:v>
                </c:pt>
                <c:pt idx="40">
                  <c:v>0.67967925784488892</c:v>
                </c:pt>
                <c:pt idx="41">
                  <c:v>0.67844281749988988</c:v>
                </c:pt>
                <c:pt idx="42">
                  <c:v>0.67724114090541798</c:v>
                </c:pt>
                <c:pt idx="43">
                  <c:v>0.67607237350535299</c:v>
                </c:pt>
                <c:pt idx="44">
                  <c:v>0.67493480410894502</c:v>
                </c:pt>
                <c:pt idx="45">
                  <c:v>0.67382685054265379</c:v>
                </c:pt>
                <c:pt idx="46">
                  <c:v>0.67274704704905441</c:v>
                </c:pt>
                <c:pt idx="47">
                  <c:v>0.67169403318398357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ED-4F34-A6E3-A40D9823DB23}"/>
            </c:ext>
          </c:extLst>
        </c:ser>
        <c:ser>
          <c:idx val="1"/>
          <c:order val="1"/>
          <c:tx>
            <c:strRef>
              <c:f>'[7]CCS.A2BR'!$C$4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'[7]CCS.A2BR'!$AW$12:$AW$59</c:f>
              <c:numCache>
                <c:formatCode>General</c:formatCode>
                <c:ptCount val="48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</c:numCache>
            </c:numRef>
          </c:xVal>
          <c:yVal>
            <c:numRef>
              <c:f>'[7]CCS.A2BR'!$AX$12:$AX$59</c:f>
              <c:numCache>
                <c:formatCode>General</c:formatCode>
                <c:ptCount val="48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0.86610874617952771</c:v>
                </c:pt>
                <c:pt idx="7">
                  <c:v>0.85046087674862914</c:v>
                </c:pt>
                <c:pt idx="8">
                  <c:v>0.83951144549283818</c:v>
                </c:pt>
                <c:pt idx="9">
                  <c:v>0.83110475276925766</c:v>
                </c:pt>
                <c:pt idx="10">
                  <c:v>0.82429146787441321</c:v>
                </c:pt>
                <c:pt idx="11">
                  <c:v>0.81856955635422024</c:v>
                </c:pt>
                <c:pt idx="12">
                  <c:v>0.81364144939211736</c:v>
                </c:pt>
                <c:pt idx="13">
                  <c:v>0.80931634607371461</c:v>
                </c:pt>
                <c:pt idx="14">
                  <c:v>0.80546463812315183</c:v>
                </c:pt>
                <c:pt idx="15">
                  <c:v>0.80199430081259826</c:v>
                </c:pt>
                <c:pt idx="16">
                  <c:v>0.79883766286205204</c:v>
                </c:pt>
                <c:pt idx="17">
                  <c:v>0.79594352339090479</c:v>
                </c:pt>
                <c:pt idx="18">
                  <c:v>0.79327221731328101</c:v>
                </c:pt>
                <c:pt idx="19">
                  <c:v>0.79079239842317084</c:v>
                </c:pt>
                <c:pt idx="20">
                  <c:v>0.78847886969521452</c:v>
                </c:pt>
                <c:pt idx="21">
                  <c:v>0.78631107693221192</c:v>
                </c:pt>
                <c:pt idx="22">
                  <c:v>0.78427203655450106</c:v>
                </c:pt>
                <c:pt idx="23">
                  <c:v>0.78234755566032821</c:v>
                </c:pt>
                <c:pt idx="24">
                  <c:v>0.78052565376039906</c:v>
                </c:pt>
                <c:pt idx="25">
                  <c:v>0.77879612673009313</c:v>
                </c:pt>
                <c:pt idx="26">
                  <c:v>0.77715021300609943</c:v>
                </c:pt>
                <c:pt idx="27">
                  <c:v>0.7755803345693546</c:v>
                </c:pt>
                <c:pt idx="28">
                  <c:v>0.77407989348631123</c:v>
                </c:pt>
                <c:pt idx="29">
                  <c:v>0.77264311030813204</c:v>
                </c:pt>
                <c:pt idx="30">
                  <c:v>0.77126489441119883</c:v>
                </c:pt>
                <c:pt idx="31">
                  <c:v>0.76994073899759918</c:v>
                </c:pt>
                <c:pt idx="32">
                  <c:v>0.76866663533874546</c:v>
                </c:pt>
                <c:pt idx="33">
                  <c:v>0.76743900218361727</c:v>
                </c:pt>
                <c:pt idx="34">
                  <c:v>0.76625462722659343</c:v>
                </c:pt>
                <c:pt idx="35">
                  <c:v>0.76511061824663185</c:v>
                </c:pt>
                <c:pt idx="36">
                  <c:v>0.7640043620633663</c:v>
                </c:pt>
                <c:pt idx="37">
                  <c:v>0.76293348985741083</c:v>
                </c:pt>
                <c:pt idx="38">
                  <c:v>0.7618958477074671</c:v>
                </c:pt>
                <c:pt idx="39">
                  <c:v>0.76088947143096952</c:v>
                </c:pt>
                <c:pt idx="40">
                  <c:v>0.75991256499611337</c:v>
                </c:pt>
                <c:pt idx="41">
                  <c:v>0.75896348191432916</c:v>
                </c:pt>
                <c:pt idx="42">
                  <c:v>0.75804070913319566</c:v>
                </c:pt>
                <c:pt idx="43">
                  <c:v>0.75714285303756013</c:v>
                </c:pt>
                <c:pt idx="44">
                  <c:v>0.75626862723652966</c:v>
                </c:pt>
                <c:pt idx="45">
                  <c:v>0.75541684187003355</c:v>
                </c:pt>
                <c:pt idx="46">
                  <c:v>0.75458639421381946</c:v>
                </c:pt>
                <c:pt idx="47">
                  <c:v>0.75377626039838064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ED-4F34-A6E3-A40D9823DB23}"/>
            </c:ext>
          </c:extLst>
        </c:ser>
        <c:ser>
          <c:idx val="2"/>
          <c:order val="2"/>
          <c:tx>
            <c:strRef>
              <c:f>'[7]CCS.A2BR'!$D$4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'[7]CCS.A2BR'!$AY$12:$AY$59</c:f>
              <c:numCache>
                <c:formatCode>General</c:formatCode>
                <c:ptCount val="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</c:numCache>
            </c:numRef>
          </c:xVal>
          <c:yVal>
            <c:numRef>
              <c:f>'[7]CCS.A2BR'!$AZ$12:$AZ$59</c:f>
              <c:numCache>
                <c:formatCode>General</c:formatCode>
                <c:ptCount val="48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0.90059919975251779</c:v>
                </c:pt>
                <c:pt idx="7">
                  <c:v>0.88799091257768625</c:v>
                </c:pt>
                <c:pt idx="8">
                  <c:v>0.87914388439705282</c:v>
                </c:pt>
                <c:pt idx="9">
                  <c:v>0.87233746412659763</c:v>
                </c:pt>
                <c:pt idx="10">
                  <c:v>0.86681217924861542</c:v>
                </c:pt>
                <c:pt idx="11">
                  <c:v>0.86216570136468118</c:v>
                </c:pt>
                <c:pt idx="12">
                  <c:v>0.85815922413657864</c:v>
                </c:pt>
                <c:pt idx="13">
                  <c:v>0.85463944300566108</c:v>
                </c:pt>
                <c:pt idx="14">
                  <c:v>0.8515021130851147</c:v>
                </c:pt>
                <c:pt idx="15">
                  <c:v>0.84867315083305994</c:v>
                </c:pt>
                <c:pt idx="16">
                  <c:v>0.84609803376556958</c:v>
                </c:pt>
                <c:pt idx="17">
                  <c:v>0.84373547905221868</c:v>
                </c:pt>
                <c:pt idx="18">
                  <c:v>0.84155348346711256</c:v>
                </c:pt>
                <c:pt idx="19">
                  <c:v>0.8395267400155082</c:v>
                </c:pt>
                <c:pt idx="20">
                  <c:v>0.83763489443310679</c:v>
                </c:pt>
                <c:pt idx="21">
                  <c:v>0.83586133402046281</c:v>
                </c:pt>
                <c:pt idx="22">
                  <c:v>0.83419232507442709</c:v>
                </c:pt>
                <c:pt idx="23">
                  <c:v>0.83261638512511027</c:v>
                </c:pt>
                <c:pt idx="24">
                  <c:v>0.83112381727498752</c:v>
                </c:pt>
                <c:pt idx="25">
                  <c:v>0.82970635890348243</c:v>
                </c:pt>
                <c:pt idx="26">
                  <c:v>0.8283569126284912</c:v>
                </c:pt>
                <c:pt idx="27">
                  <c:v>0.82706933745957267</c:v>
                </c:pt>
                <c:pt idx="28">
                  <c:v>0.82583828468492804</c:v>
                </c:pt>
                <c:pt idx="29">
                  <c:v>0.82465906747376616</c:v>
                </c:pt>
                <c:pt idx="30">
                  <c:v>0.82352755621577867</c:v>
                </c:pt>
                <c:pt idx="31">
                  <c:v>0.82244009373753957</c:v>
                </c:pt>
                <c:pt idx="32">
                  <c:v>0.82139342603476317</c:v>
                </c:pt>
                <c:pt idx="33">
                  <c:v>0.82038464523576649</c:v>
                </c:pt>
                <c:pt idx="34">
                  <c:v>0.81941114229470025</c:v>
                </c:pt>
                <c:pt idx="35">
                  <c:v>0.81847056748998848</c:v>
                </c:pt>
                <c:pt idx="36">
                  <c:v>0.81756079723315078</c:v>
                </c:pt>
                <c:pt idx="37">
                  <c:v>0.81667990601668472</c:v>
                </c:pt>
                <c:pt idx="38">
                  <c:v>0.8158261425755915</c:v>
                </c:pt>
                <c:pt idx="39">
                  <c:v>0.81499790952579088</c:v>
                </c:pt>
                <c:pt idx="40">
                  <c:v>0.81419374588861737</c:v>
                </c:pt>
                <c:pt idx="41">
                  <c:v>0.81341231202443431</c:v>
                </c:pt>
                <c:pt idx="42">
                  <c:v>0.81265237658784395</c:v>
                </c:pt>
                <c:pt idx="43">
                  <c:v>0.8119128051877601</c:v>
                </c:pt>
                <c:pt idx="44">
                  <c:v>0.81119255049199701</c:v>
                </c:pt>
                <c:pt idx="45">
                  <c:v>0.8104906435612379</c:v>
                </c:pt>
                <c:pt idx="46">
                  <c:v>0.80980618623369571</c:v>
                </c:pt>
                <c:pt idx="47">
                  <c:v>0.80913834441135057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ED-4F34-A6E3-A40D9823D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  <c:max val="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526159995004063"/>
          <c:y val="0.70480363311672889"/>
          <c:w val="0.3934418429066559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'[7]CCS.BR'!$B$4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'[7]CCS.BR'!$AU$12:$AU$52</c:f>
              <c:numCache>
                <c:formatCode>General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</c:numCache>
            </c:numRef>
          </c:xVal>
          <c:yVal>
            <c:numRef>
              <c:f>'[7]CCS.BR'!$AV$12:$AV$52</c:f>
              <c:numCache>
                <c:formatCode>General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0.81120343448169108</c:v>
                </c:pt>
                <c:pt idx="7">
                  <c:v>0.78454523516173869</c:v>
                </c:pt>
                <c:pt idx="8">
                  <c:v>0.76608459175491461</c:v>
                </c:pt>
                <c:pt idx="9">
                  <c:v>0.75201923520499592</c:v>
                </c:pt>
                <c:pt idx="10">
                  <c:v>0.74068897812329881</c:v>
                </c:pt>
                <c:pt idx="11">
                  <c:v>0.73122155327966176</c:v>
                </c:pt>
                <c:pt idx="12">
                  <c:v>0.72310266774561893</c:v>
                </c:pt>
                <c:pt idx="13">
                  <c:v>0.71600402408266539</c:v>
                </c:pt>
                <c:pt idx="14">
                  <c:v>0.70970347464013017</c:v>
                </c:pt>
                <c:pt idx="15">
                  <c:v>0.70404382704241575</c:v>
                </c:pt>
                <c:pt idx="16">
                  <c:v>0.69890984121649913</c:v>
                </c:pt>
                <c:pt idx="17">
                  <c:v>0.69421456638023049</c:v>
                </c:pt>
                <c:pt idx="18">
                  <c:v>0.68989081256682527</c:v>
                </c:pt>
                <c:pt idx="19">
                  <c:v>0.68588560518942443</c:v>
                </c:pt>
                <c:pt idx="20">
                  <c:v>0.68215645370532685</c:v>
                </c:pt>
                <c:pt idx="21">
                  <c:v>0.67866876675238708</c:v>
                </c:pt>
                <c:pt idx="22">
                  <c:v>0.67539401601742355</c:v>
                </c:pt>
                <c:pt idx="23">
                  <c:v>0.67230840315993268</c:v>
                </c:pt>
                <c:pt idx="24">
                  <c:v>0.66939187320990989</c:v>
                </c:pt>
                <c:pt idx="25">
                  <c:v>0.66662737186627807</c:v>
                </c:pt>
                <c:pt idx="26">
                  <c:v>0.66400027785278892</c:v>
                </c:pt>
                <c:pt idx="27">
                  <c:v>0.66149796311871656</c:v>
                </c:pt>
                <c:pt idx="28">
                  <c:v>0.65910944787360204</c:v>
                </c:pt>
                <c:pt idx="29">
                  <c:v>0.65682512696936934</c:v>
                </c:pt>
                <c:pt idx="30">
                  <c:v>0.65463655065331272</c:v>
                </c:pt>
                <c:pt idx="31">
                  <c:v>0.6525362472433669</c:v>
                </c:pt>
                <c:pt idx="32">
                  <c:v>0.65051757847647573</c:v>
                </c:pt>
                <c:pt idx="33">
                  <c:v>0.64857462057453152</c:v>
                </c:pt>
                <c:pt idx="34">
                  <c:v>0.64670206573871769</c:v>
                </c:pt>
                <c:pt idx="35">
                  <c:v>0.64489514000866288</c:v>
                </c:pt>
                <c:pt idx="36">
                  <c:v>0.64314953433450439</c:v>
                </c:pt>
                <c:pt idx="37">
                  <c:v>0.64146134639533736</c:v>
                </c:pt>
                <c:pt idx="38">
                  <c:v>0.63982703121785189</c:v>
                </c:pt>
                <c:pt idx="39">
                  <c:v>0.63824335904762675</c:v>
                </c:pt>
                <c:pt idx="40">
                  <c:v>0.63670737923360343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D1-4877-A7A4-7494427CFCA3}"/>
            </c:ext>
          </c:extLst>
        </c:ser>
        <c:ser>
          <c:idx val="1"/>
          <c:order val="1"/>
          <c:tx>
            <c:strRef>
              <c:f>'[7]CCS.BR'!$C$4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'[7]CCS.BR'!$AW$12:$AW$52</c:f>
              <c:numCache>
                <c:formatCode>General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</c:numCache>
            </c:numRef>
          </c:xVal>
          <c:yVal>
            <c:numRef>
              <c:f>'[7]CCS.BR'!$AX$12:$AX$52</c:f>
              <c:numCache>
                <c:formatCode>General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0.85939012769208767</c:v>
                </c:pt>
                <c:pt idx="7">
                  <c:v>0.84000462140740129</c:v>
                </c:pt>
                <c:pt idx="8">
                  <c:v>0.82648679030404959</c:v>
                </c:pt>
                <c:pt idx="9">
                  <c:v>0.81613463335783054</c:v>
                </c:pt>
                <c:pt idx="10">
                  <c:v>0.80776162552907016</c:v>
                </c:pt>
                <c:pt idx="11">
                  <c:v>0.80074165495900473</c:v>
                </c:pt>
                <c:pt idx="12">
                  <c:v>0.79470426137807237</c:v>
                </c:pt>
                <c:pt idx="13">
                  <c:v>0.78941225860800446</c:v>
                </c:pt>
                <c:pt idx="14">
                  <c:v>0.78470473690098763</c:v>
                </c:pt>
                <c:pt idx="15">
                  <c:v>0.78046757667419897</c:v>
                </c:pt>
                <c:pt idx="16">
                  <c:v>0.77661694445681595</c:v>
                </c:pt>
                <c:pt idx="17">
                  <c:v>0.77308946940657108</c:v>
                </c:pt>
                <c:pt idx="18">
                  <c:v>0.7698360998552064</c:v>
                </c:pt>
                <c:pt idx="19">
                  <c:v>0.76681810178327225</c:v>
                </c:pt>
                <c:pt idx="20">
                  <c:v>0.7640043620633663</c:v>
                </c:pt>
                <c:pt idx="21">
                  <c:v>0.76136951755855375</c:v>
                </c:pt>
                <c:pt idx="22">
                  <c:v>0.75889262433498661</c:v>
                </c:pt>
                <c:pt idx="23">
                  <c:v>0.75655619024648446</c:v>
                </c:pt>
                <c:pt idx="24">
                  <c:v>0.75434545809897702</c:v>
                </c:pt>
                <c:pt idx="25">
                  <c:v>0.75224786541698141</c:v>
                </c:pt>
                <c:pt idx="26">
                  <c:v>0.7502526311044464</c:v>
                </c:pt>
                <c:pt idx="27">
                  <c:v>0.74835043487358033</c:v>
                </c:pt>
                <c:pt idx="28">
                  <c:v>0.74653316555634763</c:v>
                </c:pt>
                <c:pt idx="29">
                  <c:v>0.74479372128802679</c:v>
                </c:pt>
                <c:pt idx="30">
                  <c:v>0.74312584925593994</c:v>
                </c:pt>
                <c:pt idx="31">
                  <c:v>0.74152401598092565</c:v>
                </c:pt>
                <c:pt idx="32">
                  <c:v>0.73998330141485902</c:v>
                </c:pt>
                <c:pt idx="33">
                  <c:v>0.73849931179906536</c:v>
                </c:pt>
                <c:pt idx="34">
                  <c:v>0.7370681074365526</c:v>
                </c:pt>
                <c:pt idx="35">
                  <c:v>0.73568614242019548</c:v>
                </c:pt>
                <c:pt idx="36">
                  <c:v>0.73435021402095679</c:v>
                </c:pt>
                <c:pt idx="37">
                  <c:v>0.73305741993822771</c:v>
                </c:pt>
                <c:pt idx="38">
                  <c:v>0.73180512199269021</c:v>
                </c:pt>
                <c:pt idx="39">
                  <c:v>0.73059091513216323</c:v>
                </c:pt>
                <c:pt idx="40">
                  <c:v>0.72941260084517912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D1-4877-A7A4-7494427CFCA3}"/>
            </c:ext>
          </c:extLst>
        </c:ser>
        <c:ser>
          <c:idx val="2"/>
          <c:order val="2"/>
          <c:tx>
            <c:strRef>
              <c:f>'[7]CCS.BR'!$D$4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'[7]CCS.BR'!$AY$12:$AY$52</c:f>
              <c:numCache>
                <c:formatCode>General</c:formatCode>
                <c:ptCount val="4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xVal>
          <c:yVal>
            <c:numRef>
              <c:f>'[7]CCS.BR'!$AZ$12:$AZ$52</c:f>
              <c:numCache>
                <c:formatCode>General</c:formatCode>
                <c:ptCount val="41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0.89519067371746397</c:v>
                </c:pt>
                <c:pt idx="7">
                  <c:v>0.87954280428656539</c:v>
                </c:pt>
                <c:pt idx="8">
                  <c:v>0.86859337303077444</c:v>
                </c:pt>
                <c:pt idx="9">
                  <c:v>0.86018668030719392</c:v>
                </c:pt>
                <c:pt idx="10">
                  <c:v>0.85337339541234947</c:v>
                </c:pt>
                <c:pt idx="11">
                  <c:v>0.8476514838921565</c:v>
                </c:pt>
                <c:pt idx="12">
                  <c:v>0.84272337693005361</c:v>
                </c:pt>
                <c:pt idx="13">
                  <c:v>0.83839827361165087</c:v>
                </c:pt>
                <c:pt idx="14">
                  <c:v>0.83454656566108809</c:v>
                </c:pt>
                <c:pt idx="15">
                  <c:v>0.83107622835053452</c:v>
                </c:pt>
                <c:pt idx="16">
                  <c:v>0.8279195903999883</c:v>
                </c:pt>
                <c:pt idx="17">
                  <c:v>0.82502545092884105</c:v>
                </c:pt>
                <c:pt idx="18">
                  <c:v>0.82235414485121727</c:v>
                </c:pt>
                <c:pt idx="19">
                  <c:v>0.8198743259611071</c:v>
                </c:pt>
                <c:pt idx="20">
                  <c:v>0.81756079723315078</c:v>
                </c:pt>
                <c:pt idx="21">
                  <c:v>0.81539300447014817</c:v>
                </c:pt>
                <c:pt idx="22">
                  <c:v>0.81335396409243732</c:v>
                </c:pt>
                <c:pt idx="23">
                  <c:v>0.81142948319826447</c:v>
                </c:pt>
                <c:pt idx="24">
                  <c:v>0.80960758129833532</c:v>
                </c:pt>
                <c:pt idx="25">
                  <c:v>0.80787805426802939</c:v>
                </c:pt>
                <c:pt idx="26">
                  <c:v>0.80623214054403569</c:v>
                </c:pt>
                <c:pt idx="27">
                  <c:v>0.80466226210729086</c:v>
                </c:pt>
                <c:pt idx="28">
                  <c:v>0.80316182102424749</c:v>
                </c:pt>
                <c:pt idx="29">
                  <c:v>0.8017250378460683</c:v>
                </c:pt>
                <c:pt idx="30">
                  <c:v>0.80034682194913509</c:v>
                </c:pt>
                <c:pt idx="31">
                  <c:v>0.79902266653553544</c:v>
                </c:pt>
                <c:pt idx="32">
                  <c:v>0.79774856287668172</c:v>
                </c:pt>
                <c:pt idx="33">
                  <c:v>0.79652092972155353</c:v>
                </c:pt>
                <c:pt idx="34">
                  <c:v>0.79533655476452969</c:v>
                </c:pt>
                <c:pt idx="35">
                  <c:v>0.7941925457845681</c:v>
                </c:pt>
                <c:pt idx="36">
                  <c:v>0.79308628960130256</c:v>
                </c:pt>
                <c:pt idx="37">
                  <c:v>0.79201541739534709</c:v>
                </c:pt>
                <c:pt idx="38">
                  <c:v>0.79097777524540336</c:v>
                </c:pt>
                <c:pt idx="39">
                  <c:v>0.78997139896890578</c:v>
                </c:pt>
                <c:pt idx="40">
                  <c:v>0.78899449253404963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6D1-4877-A7A4-7494427CF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  <c:max val="4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526159995004063"/>
          <c:y val="0.70480363311672889"/>
          <c:w val="0.3902968499710483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'[7]CCU.CR'!$B$4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'[7]CCU.CR'!$BA$12:$BA$500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</c:numCache>
            </c:numRef>
          </c:xVal>
          <c:yVal>
            <c:numRef>
              <c:f>'[7]CCU.CR'!$BB$12:$BB$500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0.82359101726757311</c:v>
                </c:pt>
                <c:pt idx="4">
                  <c:v>0.73520093158250088</c:v>
                </c:pt>
                <c:pt idx="5">
                  <c:v>0.678302163723836</c:v>
                </c:pt>
                <c:pt idx="6">
                  <c:v>0.6372185335276308</c:v>
                </c:pt>
                <c:pt idx="7">
                  <c:v>0.60550488313809936</c:v>
                </c:pt>
                <c:pt idx="8">
                  <c:v>0.57992595827600368</c:v>
                </c:pt>
                <c:pt idx="9">
                  <c:v>0.55864356903611001</c:v>
                </c:pt>
                <c:pt idx="10">
                  <c:v>0.54052040979977711</c:v>
                </c:pt>
                <c:pt idx="11">
                  <c:v>0.52480746024977254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89-4845-A244-8383DA13168E}"/>
            </c:ext>
          </c:extLst>
        </c:ser>
        <c:ser>
          <c:idx val="1"/>
          <c:order val="1"/>
          <c:tx>
            <c:strRef>
              <c:f>'[7]CCU.CR'!$C$4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'[7]CCU.CR'!$BC$12:$BC$500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</c:numCache>
            </c:numRef>
          </c:xVal>
          <c:yVal>
            <c:numRef>
              <c:f>'[7]CCU.CR'!$BD$12:$BD$500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0.84089641525371461</c:v>
                </c:pt>
                <c:pt idx="3">
                  <c:v>0.75983568565159243</c:v>
                </c:pt>
                <c:pt idx="4">
                  <c:v>0.70710678118654757</c:v>
                </c:pt>
                <c:pt idx="5">
                  <c:v>0.66874030497642201</c:v>
                </c:pt>
                <c:pt idx="6">
                  <c:v>0.63894310424627243</c:v>
                </c:pt>
                <c:pt idx="7">
                  <c:v>0.61478815295126443</c:v>
                </c:pt>
                <c:pt idx="8">
                  <c:v>0.59460355750136051</c:v>
                </c:pt>
                <c:pt idx="9">
                  <c:v>0.57735026918962573</c:v>
                </c:pt>
                <c:pt idx="10">
                  <c:v>0.56234132519034907</c:v>
                </c:pt>
                <c:pt idx="11">
                  <c:v>0.54910048677611245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89-4845-A244-8383DA13168E}"/>
            </c:ext>
          </c:extLst>
        </c:ser>
        <c:ser>
          <c:idx val="2"/>
          <c:order val="2"/>
          <c:tx>
            <c:strRef>
              <c:f>'[7]CCU.CR'!$D$4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'[7]CCU.CR'!$BE$12:$BE$500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'[7]CCU.CR'!$BF$12:$BF$500</c:f>
              <c:numCache>
                <c:formatCode>General</c:formatCode>
                <c:ptCount val="489"/>
                <c:pt idx="0">
                  <c:v>1</c:v>
                </c:pt>
                <c:pt idx="1">
                  <c:v>0.87660572131603509</c:v>
                </c:pt>
                <c:pt idx="2">
                  <c:v>0.81160920049870744</c:v>
                </c:pt>
                <c:pt idx="3">
                  <c:v>0.76843759064400619</c:v>
                </c:pt>
                <c:pt idx="4">
                  <c:v>0.73653891747973599</c:v>
                </c:pt>
                <c:pt idx="5">
                  <c:v>0.7114612686299</c:v>
                </c:pt>
                <c:pt idx="6">
                  <c:v>0.69092574007426866</c:v>
                </c:pt>
                <c:pt idx="7">
                  <c:v>0.67361678843284511</c:v>
                </c:pt>
                <c:pt idx="8">
                  <c:v>0.65870949433415094</c:v>
                </c:pt>
                <c:pt idx="9">
                  <c:v>0.64565422903465541</c:v>
                </c:pt>
                <c:pt idx="10">
                  <c:v>0.63406734877710347</c:v>
                </c:pt>
                <c:pt idx="11">
                  <c:v>0.62367101857573493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089-4845-A244-8383DA131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289555403694252"/>
          <c:y val="0.7060565036799068"/>
          <c:w val="0.3902968499710483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'[7]CCU.CR'!$B$4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'[7]CCU.CR'!$BO$12:$BO$500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</c:numCache>
            </c:numRef>
          </c:xVal>
          <c:yVal>
            <c:numRef>
              <c:f>'[7]CCU.CR'!$BP$12:$BP$500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0.77239688666715434</c:v>
                </c:pt>
                <c:pt idx="7">
                  <c:v>0.72547588401600704</c:v>
                </c:pt>
                <c:pt idx="8">
                  <c:v>0.6936533558661232</c:v>
                </c:pt>
                <c:pt idx="9">
                  <c:v>0.66977656417342668</c:v>
                </c:pt>
                <c:pt idx="10">
                  <c:v>0.65077546796720764</c:v>
                </c:pt>
                <c:pt idx="11">
                  <c:v>0.63505791763723884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03-489C-A1B3-EEFFB5F43052}"/>
            </c:ext>
          </c:extLst>
        </c:ser>
        <c:ser>
          <c:idx val="1"/>
          <c:order val="1"/>
          <c:tx>
            <c:strRef>
              <c:f>'[7]CCU.CR'!$C$4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'[7]CCU.CR'!$BQ$12:$BQ$500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</c:numCache>
            </c:numRef>
          </c:xVal>
          <c:yVal>
            <c:numRef>
              <c:f>'[7]CCU.CR'!$BR$12:$BR$500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0.83297654798125409</c:v>
                </c:pt>
                <c:pt idx="7">
                  <c:v>0.79930963570297908</c:v>
                </c:pt>
                <c:pt idx="8">
                  <c:v>0.77615679505789714</c:v>
                </c:pt>
                <c:pt idx="9">
                  <c:v>0.75860636356048328</c:v>
                </c:pt>
                <c:pt idx="10">
                  <c:v>0.74452596507666524</c:v>
                </c:pt>
                <c:pt idx="11">
                  <c:v>0.73280009119754963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03-489C-A1B3-EEFFB5F43052}"/>
            </c:ext>
          </c:extLst>
        </c:ser>
        <c:ser>
          <c:idx val="2"/>
          <c:order val="2"/>
          <c:tx>
            <c:strRef>
              <c:f>'[7]CCU.CR'!$D$4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'[7]CCU.CR'!$BS$12:$BS$500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'[7]CCU.CR'!$BT$12:$BT$500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0.87187784725569772</c:v>
                </c:pt>
                <c:pt idx="7">
                  <c:v>0.84344300568442387</c:v>
                </c:pt>
                <c:pt idx="8">
                  <c:v>0.82378618891600863</c:v>
                </c:pt>
                <c:pt idx="9">
                  <c:v>0.80882858435592708</c:v>
                </c:pt>
                <c:pt idx="10">
                  <c:v>0.79679179610984363</c:v>
                </c:pt>
                <c:pt idx="11">
                  <c:v>0.7867424621699447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703-489C-A1B3-EEFFB5F43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25387916306554"/>
          <c:y val="0.70508286796303576"/>
          <c:w val="0.39365165405049007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'[7]CCU.CR'!$B$4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'[7]CCU.CR'!$CC$12:$CC$500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</c:numCache>
            </c:numRef>
          </c:xVal>
          <c:yVal>
            <c:numRef>
              <c:f>'[7]CCU.CR'!$CD$12:$CD$500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0.84674531236252726</c:v>
                </c:pt>
                <c:pt idx="4">
                  <c:v>0.7682293563943734</c:v>
                </c:pt>
                <c:pt idx="5">
                  <c:v>0.71697762400791376</c:v>
                </c:pt>
                <c:pt idx="6">
                  <c:v>0.54056864127548687</c:v>
                </c:pt>
                <c:pt idx="7">
                  <c:v>0.45217855559041464</c:v>
                </c:pt>
                <c:pt idx="8">
                  <c:v>0.39527978773174977</c:v>
                </c:pt>
                <c:pt idx="9">
                  <c:v>0.35419615753554456</c:v>
                </c:pt>
                <c:pt idx="10">
                  <c:v>0.32248250714601312</c:v>
                </c:pt>
                <c:pt idx="11">
                  <c:v>0.29690358228391744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C6-4FAD-BA7F-DC4C7C2BF96E}"/>
            </c:ext>
          </c:extLst>
        </c:ser>
        <c:ser>
          <c:idx val="1"/>
          <c:order val="1"/>
          <c:tx>
            <c:strRef>
              <c:f>'[7]CCU.CR'!$C$4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'[7]CCU.CR'!$CE$12:$CE$500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</c:numCache>
            </c:numRef>
          </c:xVal>
          <c:yVal>
            <c:numRef>
              <c:f>'[7]CCU.CR'!$CF$12:$CF$500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0.89813237288393433</c:v>
                </c:pt>
                <c:pt idx="3">
                  <c:v>0.84342448672534898</c:v>
                </c:pt>
                <c:pt idx="4">
                  <c:v>0.80664175922212633</c:v>
                </c:pt>
                <c:pt idx="5">
                  <c:v>0.77921920769324515</c:v>
                </c:pt>
                <c:pt idx="6">
                  <c:v>0.64675789484531321</c:v>
                </c:pt>
                <c:pt idx="7">
                  <c:v>0.57756334943797838</c:v>
                </c:pt>
                <c:pt idx="8">
                  <c:v>0.53184258139877882</c:v>
                </c:pt>
                <c:pt idx="9">
                  <c:v>0.4981898365766656</c:v>
                </c:pt>
                <c:pt idx="10">
                  <c:v>0.47181363631801543</c:v>
                </c:pt>
                <c:pt idx="11">
                  <c:v>0.45026924029418558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C6-4FAD-BA7F-DC4C7C2BF96E}"/>
            </c:ext>
          </c:extLst>
        </c:ser>
        <c:ser>
          <c:idx val="2"/>
          <c:order val="2"/>
          <c:tx>
            <c:strRef>
              <c:f>'[7]CCU.CR'!$D$4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'[7]CCU.CR'!$CG$12:$CG$500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'[7]CCU.CR'!$CH$12:$CH$500</c:f>
              <c:numCache>
                <c:formatCode>General</c:formatCode>
                <c:ptCount val="489"/>
                <c:pt idx="0">
                  <c:v>1</c:v>
                </c:pt>
                <c:pt idx="1">
                  <c:v>0.93627224743449222</c:v>
                </c:pt>
                <c:pt idx="2">
                  <c:v>0.90089355669729787</c:v>
                </c:pt>
                <c:pt idx="3">
                  <c:v>0.87660572131603509</c:v>
                </c:pt>
                <c:pt idx="4">
                  <c:v>0.858218455569289</c:v>
                </c:pt>
                <c:pt idx="5">
                  <c:v>0.84348163502823226</c:v>
                </c:pt>
                <c:pt idx="6">
                  <c:v>0.75100079034539313</c:v>
                </c:pt>
                <c:pt idx="7">
                  <c:v>0.70092022267314391</c:v>
                </c:pt>
                <c:pt idx="8">
                  <c:v>0.66707265229580537</c:v>
                </c:pt>
                <c:pt idx="9">
                  <c:v>0.64174132555984786</c:v>
                </c:pt>
                <c:pt idx="10">
                  <c:v>0.62162357782408195</c:v>
                </c:pt>
                <c:pt idx="11">
                  <c:v>0.60501033328983012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2C6-4FAD-BA7F-DC4C7C2BF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572955399674387"/>
          <c:y val="0.70477245814361855"/>
          <c:w val="0.39700645812993191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'[6]CCS.BR'!$B$4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'[6]CCS.BR'!$AU$12:$AU$500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</c:numCache>
            </c:numRef>
          </c:xVal>
          <c:yVal>
            <c:numRef>
              <c:f>'[6]CCS.BR'!$AV$12:$AV$500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0.92738534022936459</c:v>
                </c:pt>
                <c:pt idx="4">
                  <c:v>0.88737805968043426</c:v>
                </c:pt>
                <c:pt idx="5">
                  <c:v>0.86004356927233427</c:v>
                </c:pt>
                <c:pt idx="6">
                  <c:v>0.81650508732144544</c:v>
                </c:pt>
                <c:pt idx="7">
                  <c:v>0.79192083079395037</c:v>
                </c:pt>
                <c:pt idx="8">
                  <c:v>0.77486220478114431</c:v>
                </c:pt>
                <c:pt idx="9">
                  <c:v>0.76184584823878521</c:v>
                </c:pt>
                <c:pt idx="10">
                  <c:v>0.75134830946274755</c:v>
                </c:pt>
                <c:pt idx="11">
                  <c:v>0.74256815922437924</c:v>
                </c:pt>
                <c:pt idx="12">
                  <c:v>0.73503239013070709</c:v>
                </c:pt>
                <c:pt idx="13">
                  <c:v>0.72843879981336057</c:v>
                </c:pt>
                <c:pt idx="14">
                  <c:v>0.72258274599273375</c:v>
                </c:pt>
                <c:pt idx="15">
                  <c:v>0.71731932792177078</c:v>
                </c:pt>
                <c:pt idx="16">
                  <c:v>0.71254225411922556</c:v>
                </c:pt>
                <c:pt idx="17">
                  <c:v>0.70817128287345676</c:v>
                </c:pt>
                <c:pt idx="18">
                  <c:v>0.70414437829353649</c:v>
                </c:pt>
                <c:pt idx="19">
                  <c:v>0.70041260742954303</c:v>
                </c:pt>
                <c:pt idx="20">
                  <c:v>0.69693670514653516</c:v>
                </c:pt>
                <c:pt idx="21">
                  <c:v>0.69368469345175965</c:v>
                </c:pt>
                <c:pt idx="22">
                  <c:v>0.69063018974221213</c:v>
                </c:pt>
                <c:pt idx="23">
                  <c:v>0.68775117809903696</c:v>
                </c:pt>
                <c:pt idx="24">
                  <c:v>0.68502909961515801</c:v>
                </c:pt>
                <c:pt idx="25">
                  <c:v>0.68244816738233305</c:v>
                </c:pt>
                <c:pt idx="26">
                  <c:v>0.67999484277687761</c:v>
                </c:pt>
                <c:pt idx="27">
                  <c:v>0.67765742957763975</c:v>
                </c:pt>
                <c:pt idx="28">
                  <c:v>0.67542575551586259</c:v>
                </c:pt>
                <c:pt idx="29">
                  <c:v>0.67329091962141874</c:v>
                </c:pt>
                <c:pt idx="30">
                  <c:v>0.67124508972278552</c:v>
                </c:pt>
                <c:pt idx="31">
                  <c:v>0.6692813386273383</c:v>
                </c:pt>
                <c:pt idx="32">
                  <c:v>0.66739351045523598</c:v>
                </c:pt>
                <c:pt idx="33">
                  <c:v>0.66557611071316169</c:v>
                </c:pt>
                <c:pt idx="34">
                  <c:v>0.66382421522964952</c:v>
                </c:pt>
                <c:pt idx="35">
                  <c:v>0.66213339420327844</c:v>
                </c:pt>
                <c:pt idx="36">
                  <c:v>0.66049964845545339</c:v>
                </c:pt>
                <c:pt idx="37">
                  <c:v>0.658919355611437</c:v>
                </c:pt>
                <c:pt idx="38">
                  <c:v>0.65738922441315495</c:v>
                </c:pt>
                <c:pt idx="39">
                  <c:v>0.65590625573502104</c:v>
                </c:pt>
                <c:pt idx="40">
                  <c:v>0.65446770915823449</c:v>
                </c:pt>
                <c:pt idx="41">
                  <c:v>0.6530710741804473</c:v>
                </c:pt>
                <c:pt idx="42">
                  <c:v>0.65171404531152211</c:v>
                </c:pt>
                <c:pt idx="43">
                  <c:v>0.65039450044353775</c:v>
                </c:pt>
                <c:pt idx="44">
                  <c:v>0.64911048199258248</c:v>
                </c:pt>
                <c:pt idx="45">
                  <c:v>0.64786018039748083</c:v>
                </c:pt>
                <c:pt idx="46">
                  <c:v>0.64664191963119277</c:v>
                </c:pt>
                <c:pt idx="47">
                  <c:v>0.64545414443782456</c:v>
                </c:pt>
                <c:pt idx="48">
                  <c:v>0.64429540905479166</c:v>
                </c:pt>
                <c:pt idx="49">
                  <c:v>0.64316436721782844</c:v>
                </c:pt>
                <c:pt idx="50">
                  <c:v>0.64205976327794057</c:v>
                </c:pt>
                <c:pt idx="51">
                  <c:v>0.6409804242853494</c:v>
                </c:pt>
                <c:pt idx="52">
                  <c:v>0.6399252529170224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2A-4CFB-AE52-0AD01A37AEF9}"/>
            </c:ext>
          </c:extLst>
        </c:ser>
        <c:ser>
          <c:idx val="1"/>
          <c:order val="1"/>
          <c:tx>
            <c:strRef>
              <c:f>'[6]CCS.BR'!$C$4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'[6]CCS.BR'!$AW$12:$AW$500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</c:numCache>
            </c:numRef>
          </c:xVal>
          <c:yVal>
            <c:numRef>
              <c:f>'[6]CCS.BR'!$AX$12:$AX$500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0.95111179626475473</c:v>
                </c:pt>
                <c:pt idx="3">
                  <c:v>0.92362961959517653</c:v>
                </c:pt>
                <c:pt idx="4">
                  <c:v>0.90461364899396812</c:v>
                </c:pt>
                <c:pt idx="5">
                  <c:v>0.8901337468496997</c:v>
                </c:pt>
                <c:pt idx="6">
                  <c:v>0.85936394827737139</c:v>
                </c:pt>
                <c:pt idx="7">
                  <c:v>0.84180555970332582</c:v>
                </c:pt>
                <c:pt idx="8">
                  <c:v>0.82954093020922448</c:v>
                </c:pt>
                <c:pt idx="9">
                  <c:v>0.82013669847322357</c:v>
                </c:pt>
                <c:pt idx="10">
                  <c:v>0.81252280971485713</c:v>
                </c:pt>
                <c:pt idx="11">
                  <c:v>0.80613401051637568</c:v>
                </c:pt>
                <c:pt idx="12">
                  <c:v>0.80063556039985362</c:v>
                </c:pt>
                <c:pt idx="13">
                  <c:v>0.7958129862298069</c:v>
                </c:pt>
                <c:pt idx="14">
                  <c:v>0.79152069498009681</c:v>
                </c:pt>
                <c:pt idx="15">
                  <c:v>0.78765537221496218</c:v>
                </c:pt>
                <c:pt idx="16">
                  <c:v>0.78414108404517746</c:v>
                </c:pt>
                <c:pt idx="17">
                  <c:v>0.78092040499205817</c:v>
                </c:pt>
                <c:pt idx="18">
                  <c:v>0.77794886691115228</c:v>
                </c:pt>
                <c:pt idx="19">
                  <c:v>0.77519134178048199</c:v>
                </c:pt>
                <c:pt idx="20">
                  <c:v>0.77261960299717558</c:v>
                </c:pt>
                <c:pt idx="21">
                  <c:v>0.7702106328946039</c:v>
                </c:pt>
                <c:pt idx="22">
                  <c:v>0.7679454184629414</c:v>
                </c:pt>
                <c:pt idx="23">
                  <c:v>0.76580807562481723</c:v>
                </c:pt>
                <c:pt idx="24">
                  <c:v>0.76378520015039886</c:v>
                </c:pt>
                <c:pt idx="25">
                  <c:v>0.76186537834776469</c:v>
                </c:pt>
                <c:pt idx="26">
                  <c:v>0.76003881258816419</c:v>
                </c:pt>
                <c:pt idx="27">
                  <c:v>0.75829703080452537</c:v>
                </c:pt>
                <c:pt idx="28">
                  <c:v>0.75663265835748883</c:v>
                </c:pt>
                <c:pt idx="29">
                  <c:v>0.75503923687816643</c:v>
                </c:pt>
                <c:pt idx="30">
                  <c:v>0.75351107895010017</c:v>
                </c:pt>
                <c:pt idx="31">
                  <c:v>0.75204315045445946</c:v>
                </c:pt>
                <c:pt idx="32">
                  <c:v>0.7506309744973938</c:v>
                </c:pt>
                <c:pt idx="33">
                  <c:v>0.7492705523418608</c:v>
                </c:pt>
                <c:pt idx="34">
                  <c:v>0.74795829785955226</c:v>
                </c:pt>
                <c:pt idx="35">
                  <c:v>0.74669098282341895</c:v>
                </c:pt>
                <c:pt idx="36">
                  <c:v>0.7454656909605889</c:v>
                </c:pt>
                <c:pt idx="37">
                  <c:v>0.74427977913639198</c:v>
                </c:pt>
                <c:pt idx="38">
                  <c:v>0.74313084438284005</c:v>
                </c:pt>
                <c:pt idx="39">
                  <c:v>0.7420166957476344</c:v>
                </c:pt>
                <c:pt idx="40">
                  <c:v>0.74093533014296298</c:v>
                </c:pt>
                <c:pt idx="41">
                  <c:v>0.73988491153175084</c:v>
                </c:pt>
                <c:pt idx="42">
                  <c:v>0.73886375291344797</c:v>
                </c:pt>
                <c:pt idx="43">
                  <c:v>0.73787030066986126</c:v>
                </c:pt>
                <c:pt idx="44">
                  <c:v>0.73690312090991417</c:v>
                </c:pt>
                <c:pt idx="45">
                  <c:v>0.73596088751502664</c:v>
                </c:pt>
                <c:pt idx="46">
                  <c:v>0.7350423716374419</c:v>
                </c:pt>
                <c:pt idx="47">
                  <c:v>0.73414643244487887</c:v>
                </c:pt>
                <c:pt idx="48">
                  <c:v>0.73327200893834343</c:v>
                </c:pt>
                <c:pt idx="49">
                  <c:v>0.73241811269734747</c:v>
                </c:pt>
                <c:pt idx="50">
                  <c:v>0.73158382142934419</c:v>
                </c:pt>
                <c:pt idx="51">
                  <c:v>0.73076827321885429</c:v>
                </c:pt>
                <c:pt idx="52">
                  <c:v>0.72997066138725242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2A-4CFB-AE52-0AD01A37AEF9}"/>
            </c:ext>
          </c:extLst>
        </c:ser>
        <c:ser>
          <c:idx val="2"/>
          <c:order val="2"/>
          <c:tx>
            <c:strRef>
              <c:f>'[6]CCS.BR'!$D$4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'[6]CCS.BR'!$AY$12:$AY$500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xVal>
          <c:yVal>
            <c:numRef>
              <c:f>'[6]CCS.BR'!$AZ$12:$AZ$500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0.96827467195845973</c:v>
                </c:pt>
                <c:pt idx="2">
                  <c:v>0.95018519931907119</c:v>
                </c:pt>
                <c:pt idx="3">
                  <c:v>0.9375558403562626</c:v>
                </c:pt>
                <c:pt idx="4">
                  <c:v>0.92787546331125048</c:v>
                </c:pt>
                <c:pt idx="5">
                  <c:v>0.9200402621704572</c:v>
                </c:pt>
                <c:pt idx="6">
                  <c:v>0.89551635241983707</c:v>
                </c:pt>
                <c:pt idx="7">
                  <c:v>0.88145054142164281</c:v>
                </c:pt>
                <c:pt idx="8">
                  <c:v>0.87159386481867329</c:v>
                </c:pt>
                <c:pt idx="9">
                  <c:v>0.86401807709250955</c:v>
                </c:pt>
                <c:pt idx="10">
                  <c:v>0.85787300249996812</c:v>
                </c:pt>
                <c:pt idx="11">
                  <c:v>0.85270863554047671</c:v>
                </c:pt>
                <c:pt idx="12">
                  <c:v>0.84825805014445099</c:v>
                </c:pt>
                <c:pt idx="13">
                  <c:v>0.84434998722030008</c:v>
                </c:pt>
                <c:pt idx="14">
                  <c:v>0.84086805035277346</c:v>
                </c:pt>
                <c:pt idx="15">
                  <c:v>0.83772955623977108</c:v>
                </c:pt>
                <c:pt idx="16">
                  <c:v>0.83487367701495052</c:v>
                </c:pt>
                <c:pt idx="17">
                  <c:v>0.83225437184509576</c:v>
                </c:pt>
                <c:pt idx="18">
                  <c:v>0.82983596052469266</c:v>
                </c:pt>
                <c:pt idx="19">
                  <c:v>0.8275902368215915</c:v>
                </c:pt>
                <c:pt idx="20">
                  <c:v>0.82549452088325637</c:v>
                </c:pt>
                <c:pt idx="21">
                  <c:v>0.82353030667133698</c:v>
                </c:pt>
                <c:pt idx="22">
                  <c:v>0.8216822989415572</c:v>
                </c:pt>
                <c:pt idx="23">
                  <c:v>0.81993771254423964</c:v>
                </c:pt>
                <c:pt idx="24">
                  <c:v>0.81828575277952698</c:v>
                </c:pt>
                <c:pt idx="25">
                  <c:v>0.81671722346087683</c:v>
                </c:pt>
                <c:pt idx="26">
                  <c:v>0.81522422681290485</c:v>
                </c:pt>
                <c:pt idx="27">
                  <c:v>0.81379993055577704</c:v>
                </c:pt>
                <c:pt idx="28">
                  <c:v>0.81243838491245246</c:v>
                </c:pt>
                <c:pt idx="29">
                  <c:v>0.81113437723546966</c:v>
                </c:pt>
                <c:pt idx="30">
                  <c:v>0.80988331534619262</c:v>
                </c:pt>
                <c:pt idx="31">
                  <c:v>0.80868113304521327</c:v>
                </c:pt>
                <c:pt idx="32">
                  <c:v>0.80752421292675092</c:v>
                </c:pt>
                <c:pt idx="33">
                  <c:v>0.80640932283178823</c:v>
                </c:pt>
                <c:pt idx="34">
                  <c:v>0.80533356314906956</c:v>
                </c:pt>
                <c:pt idx="35">
                  <c:v>0.80429432281701985</c:v>
                </c:pt>
                <c:pt idx="36">
                  <c:v>0.80328924235926902</c:v>
                </c:pt>
                <c:pt idx="37">
                  <c:v>0.80231618264745974</c:v>
                </c:pt>
                <c:pt idx="38">
                  <c:v>0.80137319835941356</c:v>
                </c:pt>
                <c:pt idx="39">
                  <c:v>0.80045851531119305</c:v>
                </c:pt>
                <c:pt idx="40">
                  <c:v>0.79957051100441723</c:v>
                </c:pt>
                <c:pt idx="41">
                  <c:v>0.7987076978571519</c:v>
                </c:pt>
                <c:pt idx="42">
                  <c:v>0.79786870868645976</c:v>
                </c:pt>
                <c:pt idx="43">
                  <c:v>0.79705228408962314</c:v>
                </c:pt>
                <c:pt idx="44">
                  <c:v>0.79625726143392872</c:v>
                </c:pt>
                <c:pt idx="45">
                  <c:v>0.79548256521530347</c:v>
                </c:pt>
                <c:pt idx="46">
                  <c:v>0.79472719858673013</c:v>
                </c:pt>
                <c:pt idx="47">
                  <c:v>0.79399023589032203</c:v>
                </c:pt>
                <c:pt idx="48">
                  <c:v>0.793270816053811</c:v>
                </c:pt>
                <c:pt idx="49">
                  <c:v>0.79256813673421078</c:v>
                </c:pt>
                <c:pt idx="50">
                  <c:v>0.79188144910955127</c:v>
                </c:pt>
                <c:pt idx="51">
                  <c:v>0.79121005323456961</c:v>
                </c:pt>
                <c:pt idx="52">
                  <c:v>0.79055329388870477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2A-4CFB-AE52-0AD01A37A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526159995004063"/>
          <c:y val="0.70480363311672889"/>
          <c:w val="0.3902968499710483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'[7]CCS.CR'!$B$4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'[7]CCS.CR'!$AU$12:$AU$500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2">
                  <c:v>20</c:v>
                </c:pt>
                <c:pt idx="23">
                  <c:v>21</c:v>
                </c:pt>
                <c:pt idx="24">
                  <c:v>22</c:v>
                </c:pt>
                <c:pt idx="25">
                  <c:v>23</c:v>
                </c:pt>
                <c:pt idx="26">
                  <c:v>24</c:v>
                </c:pt>
                <c:pt idx="27">
                  <c:v>25</c:v>
                </c:pt>
              </c:numCache>
            </c:numRef>
          </c:xVal>
          <c:yVal>
            <c:numRef>
              <c:f>'[7]CCS.CR'!$AV$12:$AV$500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0.79808818565176565</c:v>
                </c:pt>
                <c:pt idx="7">
                  <c:v>0.76442127337349064</c:v>
                </c:pt>
                <c:pt idx="8">
                  <c:v>0.7412684327284087</c:v>
                </c:pt>
                <c:pt idx="9">
                  <c:v>0.72371800123099483</c:v>
                </c:pt>
                <c:pt idx="10">
                  <c:v>0.7096376027471768</c:v>
                </c:pt>
                <c:pt idx="11">
                  <c:v>0.69791172886806119</c:v>
                </c:pt>
                <c:pt idx="12">
                  <c:v>0.68788498225219541</c:v>
                </c:pt>
                <c:pt idx="13">
                  <c:v>0.67914023374829802</c:v>
                </c:pt>
                <c:pt idx="14">
                  <c:v>0.67139595260185292</c:v>
                </c:pt>
                <c:pt idx="15">
                  <c:v>0.66445337953848838</c:v>
                </c:pt>
                <c:pt idx="16">
                  <c:v>0.65816709790830763</c:v>
                </c:pt>
                <c:pt idx="17">
                  <c:v>0.65242759060219235</c:v>
                </c:pt>
                <c:pt idx="18">
                  <c:v>0.64715037264446407</c:v>
                </c:pt>
                <c:pt idx="19">
                  <c:v>0.64226893709563437</c:v>
                </c:pt>
                <c:pt idx="20">
                  <c:v>0.63773001609825353</c:v>
                </c:pt>
                <c:pt idx="22">
                  <c:v>0.63349030279435736</c:v>
                </c:pt>
                <c:pt idx="23">
                  <c:v>0.62951412594268674</c:v>
                </c:pt>
                <c:pt idx="24">
                  <c:v>0.62577176378314459</c:v>
                </c:pt>
                <c:pt idx="25">
                  <c:v>0.62223819762929244</c:v>
                </c:pt>
                <c:pt idx="26">
                  <c:v>0.61889217464611768</c:v>
                </c:pt>
                <c:pt idx="27">
                  <c:v>0.61571549229818112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E0-4352-A640-77FE5A1C7F25}"/>
            </c:ext>
          </c:extLst>
        </c:ser>
        <c:ser>
          <c:idx val="1"/>
          <c:order val="1"/>
          <c:tx>
            <c:strRef>
              <c:f>'[7]CCS.CR'!$C$4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'[7]CCS.CR'!$AW$12:$AW$500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</c:numCache>
            </c:numRef>
          </c:xVal>
          <c:yVal>
            <c:numRef>
              <c:f>'[7]CCS.CR'!$AX$12:$AX$500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0.94934212095051929</c:v>
                </c:pt>
                <c:pt idx="3">
                  <c:v>0.92090727937924544</c:v>
                </c:pt>
                <c:pt idx="4">
                  <c:v>0.90125046261083019</c:v>
                </c:pt>
                <c:pt idx="5">
                  <c:v>0.88629285805074864</c:v>
                </c:pt>
                <c:pt idx="6">
                  <c:v>0.84555697737601299</c:v>
                </c:pt>
                <c:pt idx="7">
                  <c:v>0.82250167035191302</c:v>
                </c:pt>
                <c:pt idx="8">
                  <c:v>0.80648050867562382</c:v>
                </c:pt>
                <c:pt idx="9">
                  <c:v>0.79424257951922872</c:v>
                </c:pt>
                <c:pt idx="10">
                  <c:v>0.78436437988737706</c:v>
                </c:pt>
                <c:pt idx="11">
                  <c:v>0.77609637425088318</c:v>
                </c:pt>
                <c:pt idx="12">
                  <c:v>0.76899585434140361</c:v>
                </c:pt>
                <c:pt idx="13">
                  <c:v>0.76277979828110565</c:v>
                </c:pt>
                <c:pt idx="14">
                  <c:v>0.75725644800682923</c:v>
                </c:pt>
                <c:pt idx="15">
                  <c:v>0.75228996046445484</c:v>
                </c:pt>
                <c:pt idx="16">
                  <c:v>0.74778064553646184</c:v>
                </c:pt>
                <c:pt idx="17">
                  <c:v>0.74365321568114551</c:v>
                </c:pt>
                <c:pt idx="18">
                  <c:v>0.7398494443909942</c:v>
                </c:pt>
                <c:pt idx="19">
                  <c:v>0.73632338841592759</c:v>
                </c:pt>
                <c:pt idx="20">
                  <c:v>0.7330381704132759</c:v>
                </c:pt>
                <c:pt idx="22">
                  <c:v>0.7299637485128847</c:v>
                </c:pt>
                <c:pt idx="23">
                  <c:v>0.7270753308709178</c:v>
                </c:pt>
                <c:pt idx="24">
                  <c:v>0.7243522238640101</c:v>
                </c:pt>
                <c:pt idx="25">
                  <c:v>0.72177697913433903</c:v>
                </c:pt>
                <c:pt idx="26">
                  <c:v>0.71933475113387657</c:v>
                </c:pt>
                <c:pt idx="27">
                  <c:v>0.71701280583586313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E0-4352-A640-77FE5A1C7F25}"/>
            </c:ext>
          </c:extLst>
        </c:ser>
        <c:ser>
          <c:idx val="2"/>
          <c:order val="2"/>
          <c:tx>
            <c:strRef>
              <c:f>'[7]CCS.CR'!$D$4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'[7]CCS.CR'!$AY$12:$AY$500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</c:numCache>
            </c:numRef>
          </c:xVal>
          <c:yVal>
            <c:numRef>
              <c:f>'[7]CCS.CR'!$AZ$12:$AZ$500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0.88847205523002393</c:v>
                </c:pt>
                <c:pt idx="7">
                  <c:v>0.86908654894533754</c:v>
                </c:pt>
                <c:pt idx="8">
                  <c:v>0.85556871784198585</c:v>
                </c:pt>
                <c:pt idx="9">
                  <c:v>0.8452165608957668</c:v>
                </c:pt>
                <c:pt idx="10">
                  <c:v>0.83684355306700642</c:v>
                </c:pt>
                <c:pt idx="11">
                  <c:v>0.82982358249694099</c:v>
                </c:pt>
                <c:pt idx="12">
                  <c:v>0.82378618891600863</c:v>
                </c:pt>
                <c:pt idx="13">
                  <c:v>0.81849418614594072</c:v>
                </c:pt>
                <c:pt idx="14">
                  <c:v>0.81378666443892389</c:v>
                </c:pt>
                <c:pt idx="15">
                  <c:v>0.80954950421213523</c:v>
                </c:pt>
                <c:pt idx="16">
                  <c:v>0.80569887199475221</c:v>
                </c:pt>
                <c:pt idx="17">
                  <c:v>0.80217139694450734</c:v>
                </c:pt>
                <c:pt idx="18">
                  <c:v>0.79891802739314266</c:v>
                </c:pt>
                <c:pt idx="19">
                  <c:v>0.79590002932120851</c:v>
                </c:pt>
                <c:pt idx="20">
                  <c:v>0.79308628960130256</c:v>
                </c:pt>
                <c:pt idx="22">
                  <c:v>0.79045144509649001</c:v>
                </c:pt>
                <c:pt idx="23">
                  <c:v>0.78797455187292287</c:v>
                </c:pt>
                <c:pt idx="24">
                  <c:v>0.78563811778442072</c:v>
                </c:pt>
                <c:pt idx="25">
                  <c:v>0.78342738563691328</c:v>
                </c:pt>
                <c:pt idx="26">
                  <c:v>0.78132979295491767</c:v>
                </c:pt>
                <c:pt idx="27">
                  <c:v>0.77933455864238266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EE0-4352-A640-77FE5A1C7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57179307655078"/>
          <c:y val="0.70169342344941354"/>
          <c:w val="0.38694204589160652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'[7]CCS.DR'!$B$4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'[7]CCS.DR'!$AU$12:$AU$500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60</c:v>
                </c:pt>
                <c:pt idx="64">
                  <c:v>61</c:v>
                </c:pt>
                <c:pt idx="65">
                  <c:v>62</c:v>
                </c:pt>
              </c:numCache>
            </c:numRef>
          </c:xVal>
          <c:yVal>
            <c:numRef>
              <c:f>'[7]CCS.DR'!$AV$12:$AV$500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0.81451075403149598</c:v>
                </c:pt>
                <c:pt idx="7">
                  <c:v>0.78964569483562852</c:v>
                </c:pt>
                <c:pt idx="8">
                  <c:v>0.77239688666715434</c:v>
                </c:pt>
                <c:pt idx="9">
                  <c:v>0.75923803385352562</c:v>
                </c:pt>
                <c:pt idx="10">
                  <c:v>0.74862724975717365</c:v>
                </c:pt>
                <c:pt idx="11">
                  <c:v>0.73975354416475048</c:v>
                </c:pt>
                <c:pt idx="12">
                  <c:v>0.73213833235444803</c:v>
                </c:pt>
                <c:pt idx="13">
                  <c:v>0.72547588401600704</c:v>
                </c:pt>
                <c:pt idx="14">
                  <c:v>0.71955918862235435</c:v>
                </c:pt>
                <c:pt idx="15">
                  <c:v>0.71424168153109557</c:v>
                </c:pt>
                <c:pt idx="16">
                  <c:v>0.70941585924944861</c:v>
                </c:pt>
                <c:pt idx="17">
                  <c:v>0.70500057092888047</c:v>
                </c:pt>
                <c:pt idx="18">
                  <c:v>0.70093308193866621</c:v>
                </c:pt>
                <c:pt idx="19">
                  <c:v>0.69716391117151566</c:v>
                </c:pt>
                <c:pt idx="20">
                  <c:v>0.6936533558661232</c:v>
                </c:pt>
                <c:pt idx="21">
                  <c:v>0.69036908331453317</c:v>
                </c:pt>
                <c:pt idx="22">
                  <c:v>0.68728441957328024</c:v>
                </c:pt>
                <c:pt idx="23">
                  <c:v>0.68437710663029294</c:v>
                </c:pt>
                <c:pt idx="24">
                  <c:v>0.68162838231608958</c:v>
                </c:pt>
                <c:pt idx="25">
                  <c:v>0.67902228747734017</c:v>
                </c:pt>
                <c:pt idx="26">
                  <c:v>0.67654513631092905</c:v>
                </c:pt>
                <c:pt idx="27">
                  <c:v>0.67418510588552771</c:v>
                </c:pt>
                <c:pt idx="28">
                  <c:v>0.67193191409724917</c:v>
                </c:pt>
                <c:pt idx="29">
                  <c:v>0.66977656417342668</c:v>
                </c:pt>
                <c:pt idx="30">
                  <c:v>0.66771113990137587</c:v>
                </c:pt>
                <c:pt idx="31">
                  <c:v>0.66572863997673115</c:v>
                </c:pt>
                <c:pt idx="32">
                  <c:v>0.66382284284681636</c:v>
                </c:pt>
                <c:pt idx="33">
                  <c:v>0.66198819556194777</c:v>
                </c:pt>
                <c:pt idx="34">
                  <c:v>0.66021972170074739</c:v>
                </c:pt>
                <c:pt idx="35">
                  <c:v>0.6585129445780914</c:v>
                </c:pt>
                <c:pt idx="36">
                  <c:v>0.65686382279440358</c:v>
                </c:pt>
                <c:pt idx="37">
                  <c:v>0.65526869582418568</c:v>
                </c:pt>
                <c:pt idx="38">
                  <c:v>0.65372423782700961</c:v>
                </c:pt>
                <c:pt idx="39">
                  <c:v>0.65222741823611685</c:v>
                </c:pt>
                <c:pt idx="40">
                  <c:v>0.65077546796720764</c:v>
                </c:pt>
                <c:pt idx="41">
                  <c:v>0.64936585031395555</c:v>
                </c:pt>
                <c:pt idx="42">
                  <c:v>0.64799623577257937</c:v>
                </c:pt>
                <c:pt idx="43">
                  <c:v>0.6466644801767919</c:v>
                </c:pt>
                <c:pt idx="44">
                  <c:v>0.64536860563506049</c:v>
                </c:pt>
                <c:pt idx="45">
                  <c:v>0.64410678385070508</c:v>
                </c:pt>
                <c:pt idx="46">
                  <c:v>0.64287732147675269</c:v>
                </c:pt>
                <c:pt idx="47">
                  <c:v>0.64167864721529788</c:v>
                </c:pt>
                <c:pt idx="48">
                  <c:v>0.64050930041825027</c:v>
                </c:pt>
                <c:pt idx="51">
                  <c:v>0.63936792098492845</c:v>
                </c:pt>
                <c:pt idx="52">
                  <c:v>0.6382532403837089</c:v>
                </c:pt>
                <c:pt idx="53">
                  <c:v>0.63716407365118366</c:v>
                </c:pt>
                <c:pt idx="54">
                  <c:v>0.63609931224406346</c:v>
                </c:pt>
                <c:pt idx="55">
                  <c:v>0.63505791763723884</c:v>
                </c:pt>
                <c:pt idx="56">
                  <c:v>0.6340389155766093</c:v>
                </c:pt>
                <c:pt idx="57">
                  <c:v>0.6330413909080802</c:v>
                </c:pt>
                <c:pt idx="58">
                  <c:v>0.63206448291489781</c:v>
                </c:pt>
                <c:pt idx="59">
                  <c:v>0.6311073811046255</c:v>
                </c:pt>
                <c:pt idx="60">
                  <c:v>0.63016932139480375</c:v>
                </c:pt>
                <c:pt idx="61">
                  <c:v>0.6292495826529485</c:v>
                </c:pt>
                <c:pt idx="62">
                  <c:v>0.62834748355217807</c:v>
                </c:pt>
                <c:pt idx="63">
                  <c:v>0.62746237970860363</c:v>
                </c:pt>
                <c:pt idx="64">
                  <c:v>0.62659366107077208</c:v>
                </c:pt>
                <c:pt idx="65">
                  <c:v>0.62574074953504188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A9-4E05-8A33-7F853AAF4713}"/>
            </c:ext>
          </c:extLst>
        </c:ser>
        <c:ser>
          <c:idx val="1"/>
          <c:order val="1"/>
          <c:tx>
            <c:strRef>
              <c:f>'[7]CCS.DR'!$C$4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'[7]CCS.DR'!$AW$12:$AW$500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51">
                  <c:v>49</c:v>
                </c:pt>
                <c:pt idx="52">
                  <c:v>50</c:v>
                </c:pt>
                <c:pt idx="53">
                  <c:v>51</c:v>
                </c:pt>
                <c:pt idx="54">
                  <c:v>52</c:v>
                </c:pt>
                <c:pt idx="55">
                  <c:v>53</c:v>
                </c:pt>
                <c:pt idx="56">
                  <c:v>54</c:v>
                </c:pt>
                <c:pt idx="57">
                  <c:v>55</c:v>
                </c:pt>
                <c:pt idx="58">
                  <c:v>56</c:v>
                </c:pt>
                <c:pt idx="59">
                  <c:v>57</c:v>
                </c:pt>
                <c:pt idx="60">
                  <c:v>58</c:v>
                </c:pt>
                <c:pt idx="61">
                  <c:v>59</c:v>
                </c:pt>
                <c:pt idx="62">
                  <c:v>60</c:v>
                </c:pt>
                <c:pt idx="63">
                  <c:v>61</c:v>
                </c:pt>
                <c:pt idx="64">
                  <c:v>62</c:v>
                </c:pt>
                <c:pt idx="65">
                  <c:v>63</c:v>
                </c:pt>
              </c:numCache>
            </c:numRef>
          </c:xVal>
          <c:yVal>
            <c:numRef>
              <c:f>'[7]CCS.DR'!$AX$12:$AX$500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0.86140082566097964</c:v>
                </c:pt>
                <c:pt idx="7">
                  <c:v>0.84312944513019161</c:v>
                </c:pt>
                <c:pt idx="8">
                  <c:v>0.83037524563966758</c:v>
                </c:pt>
                <c:pt idx="9">
                  <c:v>0.82060039828799203</c:v>
                </c:pt>
                <c:pt idx="10">
                  <c:v>0.81268951717764759</c:v>
                </c:pt>
                <c:pt idx="11">
                  <c:v>0.80605364680405533</c:v>
                </c:pt>
                <c:pt idx="12">
                  <c:v>0.80034412770038521</c:v>
                </c:pt>
                <c:pt idx="13">
                  <c:v>0.79533763206212804</c:v>
                </c:pt>
                <c:pt idx="14">
                  <c:v>0.7908825932679906</c:v>
                </c:pt>
                <c:pt idx="15">
                  <c:v>0.7868714813317651</c:v>
                </c:pt>
                <c:pt idx="16">
                  <c:v>0.78322527941712272</c:v>
                </c:pt>
                <c:pt idx="17">
                  <c:v>0.77988424109220278</c:v>
                </c:pt>
                <c:pt idx="18">
                  <c:v>0.77680210841815189</c:v>
                </c:pt>
                <c:pt idx="19">
                  <c:v>0.7739423449403211</c:v>
                </c:pt>
                <c:pt idx="20">
                  <c:v>0.77127559637676146</c:v>
                </c:pt>
                <c:pt idx="21">
                  <c:v>0.76877792855892113</c:v>
                </c:pt>
                <c:pt idx="22">
                  <c:v>0.76642957380855414</c:v>
                </c:pt>
                <c:pt idx="23">
                  <c:v>0.76421401944273937</c:v>
                </c:pt>
                <c:pt idx="24">
                  <c:v>0.76211733225307243</c:v>
                </c:pt>
                <c:pt idx="25">
                  <c:v>0.76012764932233212</c:v>
                </c:pt>
                <c:pt idx="26">
                  <c:v>0.75823478837986491</c:v>
                </c:pt>
                <c:pt idx="27">
                  <c:v>0.7564299455611817</c:v>
                </c:pt>
                <c:pt idx="28">
                  <c:v>0.75470545807713274</c:v>
                </c:pt>
                <c:pt idx="29">
                  <c:v>0.753054615770132</c:v>
                </c:pt>
                <c:pt idx="30">
                  <c:v>0.75147150996378831</c:v>
                </c:pt>
                <c:pt idx="31">
                  <c:v>0.74995091109585765</c:v>
                </c:pt>
                <c:pt idx="32">
                  <c:v>0.74848816880544866</c:v>
                </c:pt>
                <c:pt idx="33">
                  <c:v>0.74707912971047963</c:v>
                </c:pt>
                <c:pt idx="34">
                  <c:v>0.7457200692494631</c:v>
                </c:pt>
                <c:pt idx="35">
                  <c:v>0.74440763479947447</c:v>
                </c:pt>
                <c:pt idx="36">
                  <c:v>0.74313879790589243</c:v>
                </c:pt>
                <c:pt idx="37">
                  <c:v>0.74191081392879399</c:v>
                </c:pt>
                <c:pt idx="38">
                  <c:v>0.74072118776744578</c:v>
                </c:pt>
                <c:pt idx="39">
                  <c:v>0.73956764459772639</c:v>
                </c:pt>
                <c:pt idx="40">
                  <c:v>0.73844810476873624</c:v>
                </c:pt>
                <c:pt idx="41">
                  <c:v>0.73736066216966289</c:v>
                </c:pt>
                <c:pt idx="42">
                  <c:v>0.73630356550742437</c:v>
                </c:pt>
                <c:pt idx="43">
                  <c:v>0.73527520203799446</c:v>
                </c:pt>
                <c:pt idx="44">
                  <c:v>0.73427408337586009</c:v>
                </c:pt>
                <c:pt idx="45">
                  <c:v>0.73329883307139365</c:v>
                </c:pt>
                <c:pt idx="46">
                  <c:v>0.73234817569858868</c:v>
                </c:pt>
                <c:pt idx="47">
                  <c:v>0.73142092723830965</c:v>
                </c:pt>
                <c:pt idx="48">
                  <c:v>0.73051598657700434</c:v>
                </c:pt>
                <c:pt idx="51">
                  <c:v>0.72963232796933453</c:v>
                </c:pt>
                <c:pt idx="52">
                  <c:v>0.72876899433664943</c:v>
                </c:pt>
                <c:pt idx="53">
                  <c:v>0.72792509129262895</c:v>
                </c:pt>
                <c:pt idx="54">
                  <c:v>0.72709978180354873</c:v>
                </c:pt>
                <c:pt idx="55">
                  <c:v>0.72629228140405644</c:v>
                </c:pt>
                <c:pt idx="56">
                  <c:v>0.72550185390061694</c:v>
                </c:pt>
                <c:pt idx="57">
                  <c:v>0.72472780750424126</c:v>
                </c:pt>
                <c:pt idx="58">
                  <c:v>0.72396949134210831</c:v>
                </c:pt>
                <c:pt idx="59">
                  <c:v>0.72322629230444768</c:v>
                </c:pt>
                <c:pt idx="60">
                  <c:v>0.72249763218879692</c:v>
                </c:pt>
                <c:pt idx="61">
                  <c:v>0.72178296510864837</c:v>
                </c:pt>
                <c:pt idx="62">
                  <c:v>0.7210817751376839</c:v>
                </c:pt>
                <c:pt idx="63">
                  <c:v>0.72039357416438954</c:v>
                </c:pt>
                <c:pt idx="64">
                  <c:v>0.71971789993493152</c:v>
                </c:pt>
                <c:pt idx="65">
                  <c:v>0.71905431426483557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A9-4E05-8A33-7F853AAF4713}"/>
            </c:ext>
          </c:extLst>
        </c:ser>
        <c:ser>
          <c:idx val="2"/>
          <c:order val="2"/>
          <c:tx>
            <c:strRef>
              <c:f>'[7]CCS.DR'!$D$4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'[7]CCS.DR'!$AY$12:$AY$500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</c:numCache>
            </c:numRef>
          </c:xVal>
          <c:yVal>
            <c:numRef>
              <c:f>'[7]CCS.DR'!$AZ$12:$AZ$500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0.8972153571967274</c:v>
                </c:pt>
                <c:pt idx="7">
                  <c:v>0.88270214697438154</c:v>
                </c:pt>
                <c:pt idx="8">
                  <c:v>0.87253610918006452</c:v>
                </c:pt>
                <c:pt idx="9">
                  <c:v>0.8647249004480434</c:v>
                </c:pt>
                <c:pt idx="10">
                  <c:v>0.85839037879749691</c:v>
                </c:pt>
                <c:pt idx="11">
                  <c:v>0.85306785459137058</c:v>
                </c:pt>
                <c:pt idx="12">
                  <c:v>0.84848174883250249</c:v>
                </c:pt>
                <c:pt idx="13">
                  <c:v>0.84445528168588746</c:v>
                </c:pt>
                <c:pt idx="14">
                  <c:v>0.84086832278875934</c:v>
                </c:pt>
                <c:pt idx="15">
                  <c:v>0.83763554783073979</c:v>
                </c:pt>
                <c:pt idx="16">
                  <c:v>0.83469419356453023</c:v>
                </c:pt>
                <c:pt idx="17">
                  <c:v>0.83199675942863105</c:v>
                </c:pt>
                <c:pt idx="18">
                  <c:v>0.8295064376358916</c:v>
                </c:pt>
                <c:pt idx="19">
                  <c:v>0.82719413323520552</c:v>
                </c:pt>
                <c:pt idx="20">
                  <c:v>0.82503645376760848</c:v>
                </c:pt>
                <c:pt idx="21">
                  <c:v>0.82301431324253371</c:v>
                </c:pt>
                <c:pt idx="22">
                  <c:v>0.82111193825534878</c:v>
                </c:pt>
                <c:pt idx="23">
                  <c:v>0.81931614488650106</c:v>
                </c:pt>
                <c:pt idx="24">
                  <c:v>0.81761580248147281</c:v>
                </c:pt>
                <c:pt idx="25">
                  <c:v>0.8160014292394272</c:v>
                </c:pt>
                <c:pt idx="26">
                  <c:v>0.81446488257863503</c:v>
                </c:pt>
                <c:pt idx="27">
                  <c:v>0.81299911883688425</c:v>
                </c:pt>
                <c:pt idx="28">
                  <c:v>0.81159800448812447</c:v>
                </c:pt>
                <c:pt idx="29">
                  <c:v>0.81025616617719243</c:v>
                </c:pt>
                <c:pt idx="30">
                  <c:v>0.80896887038019205</c:v>
                </c:pt>
                <c:pt idx="31">
                  <c:v>0.80773192594001686</c:v>
                </c:pt>
                <c:pt idx="32">
                  <c:v>0.80654160445444356</c:v>
                </c:pt>
                <c:pt idx="33">
                  <c:v>0.80539457473468379</c:v>
                </c:pt>
                <c:pt idx="34">
                  <c:v>0.80428784845467383</c:v>
                </c:pt>
                <c:pt idx="35">
                  <c:v>0.80321873477591454</c:v>
                </c:pt>
                <c:pt idx="36">
                  <c:v>0.80218480222761412</c:v>
                </c:pt>
                <c:pt idx="37">
                  <c:v>0.80118384649440333</c:v>
                </c:pt>
                <c:pt idx="38">
                  <c:v>0.80021386304702324</c:v>
                </c:pt>
                <c:pt idx="39">
                  <c:v>0.79927302376854814</c:v>
                </c:pt>
                <c:pt idx="40">
                  <c:v>0.79835965689669652</c:v>
                </c:pt>
                <c:pt idx="41">
                  <c:v>0.79747222973378451</c:v>
                </c:pt>
                <c:pt idx="42">
                  <c:v>0.79660933367879072</c:v>
                </c:pt>
                <c:pt idx="43">
                  <c:v>0.79576967121743947</c:v>
                </c:pt>
                <c:pt idx="44">
                  <c:v>0.79495204457106849</c:v>
                </c:pt>
                <c:pt idx="45">
                  <c:v>0.79415534575704205</c:v>
                </c:pt>
                <c:pt idx="46">
                  <c:v>0.7933785478553903</c:v>
                </c:pt>
                <c:pt idx="47">
                  <c:v>0.79262069731035067</c:v>
                </c:pt>
                <c:pt idx="48">
                  <c:v>0.79188090712320169</c:v>
                </c:pt>
                <c:pt idx="51">
                  <c:v>0.7911583508154858</c:v>
                </c:pt>
                <c:pt idx="52">
                  <c:v>0.790452257060418</c:v>
                </c:pt>
                <c:pt idx="53">
                  <c:v>0.78976190489573994</c:v>
                </c:pt>
                <c:pt idx="54">
                  <c:v>0.78908661944413183</c:v>
                </c:pt>
                <c:pt idx="55">
                  <c:v>0.78842576807800868</c:v>
                </c:pt>
                <c:pt idx="56">
                  <c:v>0.78777875697451627</c:v>
                </c:pt>
                <c:pt idx="57">
                  <c:v>0.78714502801408059</c:v>
                </c:pt>
                <c:pt idx="58">
                  <c:v>0.78652405598224784</c:v>
                </c:pt>
                <c:pt idx="59">
                  <c:v>0.78591534603994351</c:v>
                </c:pt>
                <c:pt idx="60">
                  <c:v>0.78531843143186453</c:v>
                </c:pt>
                <c:pt idx="61">
                  <c:v>0.78473287140663039</c:v>
                </c:pt>
                <c:pt idx="62">
                  <c:v>0.78415824932566358</c:v>
                </c:pt>
                <c:pt idx="63">
                  <c:v>0.78359417094063666</c:v>
                </c:pt>
                <c:pt idx="64">
                  <c:v>0.78304026282178663</c:v>
                </c:pt>
                <c:pt idx="65">
                  <c:v>0.78249617092153601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A9-4E05-8A33-7F853AAF4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  <c:max val="7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308821309680951"/>
          <c:y val="0.70791384278404423"/>
          <c:w val="0.38694204589160652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[7]BIO.CR!$B$4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[7]BIO.CR!$AU$12:$AU$500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2">
                  <c:v>20</c:v>
                </c:pt>
                <c:pt idx="23">
                  <c:v>21</c:v>
                </c:pt>
                <c:pt idx="24">
                  <c:v>22</c:v>
                </c:pt>
                <c:pt idx="25">
                  <c:v>23</c:v>
                </c:pt>
                <c:pt idx="26">
                  <c:v>24</c:v>
                </c:pt>
                <c:pt idx="27">
                  <c:v>25</c:v>
                </c:pt>
              </c:numCache>
            </c:numRef>
          </c:xVal>
          <c:yVal>
            <c:numRef>
              <c:f>[7]BIO.CR!$AV$12:$AV$500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0.87660572131603509</c:v>
                </c:pt>
                <c:pt idx="4">
                  <c:v>0.81160920049870744</c:v>
                </c:pt>
                <c:pt idx="5">
                  <c:v>0.76843759064400619</c:v>
                </c:pt>
                <c:pt idx="6">
                  <c:v>0.67595674596116706</c:v>
                </c:pt>
                <c:pt idx="7">
                  <c:v>0.62587617828891784</c:v>
                </c:pt>
                <c:pt idx="8">
                  <c:v>0.5920286079115793</c:v>
                </c:pt>
                <c:pt idx="9">
                  <c:v>0.56669728117562179</c:v>
                </c:pt>
                <c:pt idx="10">
                  <c:v>0.54657953343985588</c:v>
                </c:pt>
                <c:pt idx="11">
                  <c:v>0.52996628890560404</c:v>
                </c:pt>
                <c:pt idx="12">
                  <c:v>0.51586221496147544</c:v>
                </c:pt>
                <c:pt idx="13">
                  <c:v>0.50363852222650707</c:v>
                </c:pt>
                <c:pt idx="14">
                  <c:v>0.49287355071899619</c:v>
                </c:pt>
                <c:pt idx="15">
                  <c:v>0.4832712996234555</c:v>
                </c:pt>
                <c:pt idx="16">
                  <c:v>0.4746163092869502</c:v>
                </c:pt>
                <c:pt idx="17">
                  <c:v>0.46674705901762448</c:v>
                </c:pt>
                <c:pt idx="18">
                  <c:v>0.45953947164014852</c:v>
                </c:pt>
                <c:pt idx="19">
                  <c:v>0.4528962522672989</c:v>
                </c:pt>
                <c:pt idx="20">
                  <c:v>0.44673975436784219</c:v>
                </c:pt>
                <c:pt idx="22">
                  <c:v>0.44100706303715886</c:v>
                </c:pt>
                <c:pt idx="23">
                  <c:v>0.43564651906214713</c:v>
                </c:pt>
                <c:pt idx="24">
                  <c:v>0.43061520653381935</c:v>
                </c:pt>
                <c:pt idx="25">
                  <c:v>0.42587710121263755</c:v>
                </c:pt>
                <c:pt idx="26">
                  <c:v>0.42140168213249862</c:v>
                </c:pt>
                <c:pt idx="27">
                  <c:v>0.41716287440926914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23-4E25-A991-38B8EE95559C}"/>
            </c:ext>
          </c:extLst>
        </c:ser>
        <c:ser>
          <c:idx val="1"/>
          <c:order val="1"/>
          <c:tx>
            <c:strRef>
              <c:f>[7]BIO.CR!$C$4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[7]BIO.CR!$AW$12:$AW$500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</c:numCache>
            </c:numRef>
          </c:xVal>
          <c:yVal>
            <c:numRef>
              <c:f>[7]BIO.CR!$AX$12:$AX$500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0.93627224743449222</c:v>
                </c:pt>
                <c:pt idx="3">
                  <c:v>0.90089355669729787</c:v>
                </c:pt>
                <c:pt idx="4">
                  <c:v>0.87660572131603509</c:v>
                </c:pt>
                <c:pt idx="5">
                  <c:v>0.858218455569289</c:v>
                </c:pt>
                <c:pt idx="6">
                  <c:v>0.80756057651980828</c:v>
                </c:pt>
                <c:pt idx="7">
                  <c:v>0.77912573494853443</c:v>
                </c:pt>
                <c:pt idx="8">
                  <c:v>0.75946891818011919</c:v>
                </c:pt>
                <c:pt idx="9">
                  <c:v>0.74451131362003764</c:v>
                </c:pt>
                <c:pt idx="10">
                  <c:v>0.73247452537395419</c:v>
                </c:pt>
                <c:pt idx="11">
                  <c:v>0.72242519143405526</c:v>
                </c:pt>
                <c:pt idx="12">
                  <c:v>0.71381348125189115</c:v>
                </c:pt>
                <c:pt idx="13">
                  <c:v>0.70628867278297247</c:v>
                </c:pt>
                <c:pt idx="14">
                  <c:v>0.69961359721448402</c:v>
                </c:pt>
                <c:pt idx="15">
                  <c:v>0.6936205285828636</c:v>
                </c:pt>
                <c:pt idx="16">
                  <c:v>0.68818656713151505</c:v>
                </c:pt>
                <c:pt idx="17">
                  <c:v>0.68321902551070457</c:v>
                </c:pt>
                <c:pt idx="18">
                  <c:v>0.67864631113487139</c:v>
                </c:pt>
                <c:pt idx="19">
                  <c:v>0.67441200021005965</c:v>
                </c:pt>
                <c:pt idx="20">
                  <c:v>0.67047085192552447</c:v>
                </c:pt>
                <c:pt idx="22">
                  <c:v>0.66678604831607202</c:v>
                </c:pt>
                <c:pt idx="23">
                  <c:v>0.66332723429389484</c:v>
                </c:pt>
                <c:pt idx="24">
                  <c:v>0.66006909511695422</c:v>
                </c:pt>
                <c:pt idx="25">
                  <c:v>0.65699030389620094</c:v>
                </c:pt>
                <c:pt idx="26">
                  <c:v>0.65407272951572903</c:v>
                </c:pt>
                <c:pt idx="27">
                  <c:v>0.65130083141045647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23-4E25-A991-38B8EE95559C}"/>
            </c:ext>
          </c:extLst>
        </c:ser>
        <c:ser>
          <c:idx val="2"/>
          <c:order val="2"/>
          <c:tx>
            <c:strRef>
              <c:f>[7]BIO.CR!$D$4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[7]BIO.CR!$AY$12:$AY$500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</c:numCache>
            </c:numRef>
          </c:xVal>
          <c:yVal>
            <c:numRef>
              <c:f>[7]BIO.CR!$AZ$12:$AZ$500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0.96259444310175135</c:v>
                </c:pt>
                <c:pt idx="2">
                  <c:v>0.94136561518181328</c:v>
                </c:pt>
                <c:pt idx="3">
                  <c:v>0.9265880618903708</c:v>
                </c:pt>
                <c:pt idx="4">
                  <c:v>0.91528564217452324</c:v>
                </c:pt>
                <c:pt idx="5">
                  <c:v>0.90615331010107514</c:v>
                </c:pt>
                <c:pt idx="6">
                  <c:v>0.87544312703614002</c:v>
                </c:pt>
                <c:pt idx="7">
                  <c:v>0.85791790123468992</c:v>
                </c:pt>
                <c:pt idx="8">
                  <c:v>0.84567605931508705</c:v>
                </c:pt>
                <c:pt idx="9">
                  <c:v>0.83628908771273158</c:v>
                </c:pt>
                <c:pt idx="10">
                  <c:v>0.82868903640625358</c:v>
                </c:pt>
                <c:pt idx="11">
                  <c:v>0.82231175296470305</c:v>
                </c:pt>
                <c:pt idx="12">
                  <c:v>0.81682314369305353</c:v>
                </c:pt>
                <c:pt idx="13">
                  <c:v>0.81200914703681204</c:v>
                </c:pt>
                <c:pt idx="14">
                  <c:v>0.80772444770703211</c:v>
                </c:pt>
                <c:pt idx="15">
                  <c:v>0.80386592731258266</c:v>
                </c:pt>
                <c:pt idx="16">
                  <c:v>0.80035779536747875</c:v>
                </c:pt>
                <c:pt idx="17">
                  <c:v>0.79714273437301264</c:v>
                </c:pt>
                <c:pt idx="18">
                  <c:v>0.79417635946787535</c:v>
                </c:pt>
                <c:pt idx="19">
                  <c:v>0.79142360817838031</c:v>
                </c:pt>
                <c:pt idx="20">
                  <c:v>0.7888563063917301</c:v>
                </c:pt>
                <c:pt idx="22">
                  <c:v>0.78645147910780633</c:v>
                </c:pt>
                <c:pt idx="23">
                  <c:v>0.78419014845407553</c:v>
                </c:pt>
                <c:pt idx="24">
                  <c:v>0.7820564596246915</c:v>
                </c:pt>
                <c:pt idx="25">
                  <c:v>0.78003703302509142</c:v>
                </c:pt>
                <c:pt idx="26">
                  <c:v>0.77812047588678523</c:v>
                </c:pt>
                <c:pt idx="27">
                  <c:v>0.7762970084983154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523-4E25-A991-38B8EE955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607704555873947"/>
          <c:y val="0.70791384278404423"/>
          <c:w val="0.37352282957383948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[7]BH.A1R!$B$4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[7]BH.A1R!$AX$12:$AX$500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50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</c:numCache>
            </c:numRef>
          </c:xVal>
          <c:yVal>
            <c:numRef>
              <c:f>[7]BH.A1R!$AY$12:$AY$500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0.92980494261316182</c:v>
                </c:pt>
                <c:pt idx="4">
                  <c:v>0.89105039745550485</c:v>
                </c:pt>
                <c:pt idx="5">
                  <c:v>0.86453723130786519</c:v>
                </c:pt>
                <c:pt idx="6">
                  <c:v>0.81915824544758209</c:v>
                </c:pt>
                <c:pt idx="7">
                  <c:v>0.79357394316600871</c:v>
                </c:pt>
                <c:pt idx="8">
                  <c:v>0.77583851194500675</c:v>
                </c:pt>
                <c:pt idx="9">
                  <c:v>0.76231533647844218</c:v>
                </c:pt>
                <c:pt idx="10">
                  <c:v>0.75141519935491419</c:v>
                </c:pt>
                <c:pt idx="11">
                  <c:v>0.74230257797640709</c:v>
                </c:pt>
                <c:pt idx="12">
                  <c:v>0.73448458401651595</c:v>
                </c:pt>
                <c:pt idx="13">
                  <c:v>0.72764644328805628</c:v>
                </c:pt>
                <c:pt idx="14">
                  <c:v>0.72157507653823472</c:v>
                </c:pt>
                <c:pt idx="15">
                  <c:v>0.71611965675203171</c:v>
                </c:pt>
                <c:pt idx="16">
                  <c:v>0.71116957658311042</c:v>
                </c:pt>
                <c:pt idx="17">
                  <c:v>0.7066413576048316</c:v>
                </c:pt>
                <c:pt idx="18">
                  <c:v>0.70247047672128893</c:v>
                </c:pt>
                <c:pt idx="19">
                  <c:v>0.69860605011377253</c:v>
                </c:pt>
                <c:pt idx="20">
                  <c:v>0.69500725539875929</c:v>
                </c:pt>
                <c:pt idx="21">
                  <c:v>0.69164085255190133</c:v>
                </c:pt>
                <c:pt idx="22">
                  <c:v>0.68847942256172712</c:v>
                </c:pt>
                <c:pt idx="23">
                  <c:v>0.68550008840496501</c:v>
                </c:pt>
                <c:pt idx="24">
                  <c:v>0.6826835682777983</c:v>
                </c:pt>
                <c:pt idx="25">
                  <c:v>0.68001346275983077</c:v>
                </c:pt>
                <c:pt idx="26">
                  <c:v>0.67747570990893513</c:v>
                </c:pt>
                <c:pt idx="27">
                  <c:v>0.67505816301553201</c:v>
                </c:pt>
                <c:pt idx="28">
                  <c:v>0.67275025935800659</c:v>
                </c:pt>
                <c:pt idx="29">
                  <c:v>0.6705427574315368</c:v>
                </c:pt>
                <c:pt idx="30">
                  <c:v>0.66842752636471536</c:v>
                </c:pt>
                <c:pt idx="31">
                  <c:v>0.66639737558041534</c:v>
                </c:pt>
                <c:pt idx="32">
                  <c:v>0.66444591582581192</c:v>
                </c:pt>
                <c:pt idx="33">
                  <c:v>0.66256744489655994</c:v>
                </c:pt>
                <c:pt idx="34">
                  <c:v>0.66075685297867615</c:v>
                </c:pt>
                <c:pt idx="35">
                  <c:v>0.65900954370753273</c:v>
                </c:pt>
                <c:pt idx="36">
                  <c:v>0.65732136791814966</c:v>
                </c:pt>
                <c:pt idx="37">
                  <c:v>0.65568856771869621</c:v>
                </c:pt>
                <c:pt idx="38">
                  <c:v>0.65410772901847924</c:v>
                </c:pt>
                <c:pt idx="39">
                  <c:v>0.65257574102434335</c:v>
                </c:pt>
                <c:pt idx="40">
                  <c:v>0.65108976151512743</c:v>
                </c:pt>
                <c:pt idx="41">
                  <c:v>0.64964718693419987</c:v>
                </c:pt>
                <c:pt idx="42">
                  <c:v>0.6482456265209382</c:v>
                </c:pt>
                <c:pt idx="43">
                  <c:v>0.64688287984497361</c:v>
                </c:pt>
                <c:pt idx="44">
                  <c:v>0.64555691722079722</c:v>
                </c:pt>
                <c:pt idx="45">
                  <c:v>0.64426586257144303</c:v>
                </c:pt>
                <c:pt idx="46">
                  <c:v>0.64300797838337509</c:v>
                </c:pt>
                <c:pt idx="47">
                  <c:v>0.6417816524541925</c:v>
                </c:pt>
                <c:pt idx="50">
                  <c:v>0.64058538618321714</c:v>
                </c:pt>
                <c:pt idx="51">
                  <c:v>0.63941778419471107</c:v>
                </c:pt>
                <c:pt idx="52">
                  <c:v>0.63827754511610624</c:v>
                </c:pt>
                <c:pt idx="53">
                  <c:v>0.63716345336061975</c:v>
                </c:pt>
                <c:pt idx="54">
                  <c:v>0.63607437178602266</c:v>
                </c:pt>
                <c:pt idx="55">
                  <c:v>0.63500923512001084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85-48BB-BE08-28726DF6A7A6}"/>
            </c:ext>
          </c:extLst>
        </c:ser>
        <c:ser>
          <c:idx val="1"/>
          <c:order val="1"/>
          <c:tx>
            <c:strRef>
              <c:f>[7]BH.A1R!$C$4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[7]BH.A1R!$AZ$12:$AZ$500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50">
                  <c:v>48</c:v>
                </c:pt>
                <c:pt idx="51">
                  <c:v>49</c:v>
                </c:pt>
                <c:pt idx="52">
                  <c:v>50</c:v>
                </c:pt>
                <c:pt idx="53">
                  <c:v>51</c:v>
                </c:pt>
                <c:pt idx="54">
                  <c:v>52</c:v>
                </c:pt>
                <c:pt idx="55">
                  <c:v>53</c:v>
                </c:pt>
              </c:numCache>
            </c:numRef>
          </c:xVal>
          <c:yVal>
            <c:numRef>
              <c:f>[7]BH.A1R!$BA$12:$BA$500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0.86140082566097964</c:v>
                </c:pt>
                <c:pt idx="7">
                  <c:v>0.84312944513019161</c:v>
                </c:pt>
                <c:pt idx="8">
                  <c:v>0.83037524563966758</c:v>
                </c:pt>
                <c:pt idx="9">
                  <c:v>0.82060039828799203</c:v>
                </c:pt>
                <c:pt idx="10">
                  <c:v>0.81268951717764759</c:v>
                </c:pt>
                <c:pt idx="11">
                  <c:v>0.80605364680405533</c:v>
                </c:pt>
                <c:pt idx="12">
                  <c:v>0.80034412770038521</c:v>
                </c:pt>
                <c:pt idx="13">
                  <c:v>0.79533763206212804</c:v>
                </c:pt>
                <c:pt idx="14">
                  <c:v>0.7908825932679906</c:v>
                </c:pt>
                <c:pt idx="15">
                  <c:v>0.7868714813317651</c:v>
                </c:pt>
                <c:pt idx="16">
                  <c:v>0.78322527941712272</c:v>
                </c:pt>
                <c:pt idx="17">
                  <c:v>0.77988424109220278</c:v>
                </c:pt>
                <c:pt idx="18">
                  <c:v>0.77680210841815189</c:v>
                </c:pt>
                <c:pt idx="19">
                  <c:v>0.7739423449403211</c:v>
                </c:pt>
                <c:pt idx="20">
                  <c:v>0.77127559637676146</c:v>
                </c:pt>
                <c:pt idx="21">
                  <c:v>0.76877792855892113</c:v>
                </c:pt>
                <c:pt idx="22">
                  <c:v>0.76642957380855414</c:v>
                </c:pt>
                <c:pt idx="23">
                  <c:v>0.76421401944273937</c:v>
                </c:pt>
                <c:pt idx="24">
                  <c:v>0.76211733225307243</c:v>
                </c:pt>
                <c:pt idx="25">
                  <c:v>0.76012764932233212</c:v>
                </c:pt>
                <c:pt idx="26">
                  <c:v>0.75823478837986491</c:v>
                </c:pt>
                <c:pt idx="27">
                  <c:v>0.7564299455611817</c:v>
                </c:pt>
                <c:pt idx="28">
                  <c:v>0.75470545807713274</c:v>
                </c:pt>
                <c:pt idx="29">
                  <c:v>0.753054615770132</c:v>
                </c:pt>
                <c:pt idx="30">
                  <c:v>0.75147150996378831</c:v>
                </c:pt>
                <c:pt idx="31">
                  <c:v>0.74995091109585765</c:v>
                </c:pt>
                <c:pt idx="32">
                  <c:v>0.74848816880544866</c:v>
                </c:pt>
                <c:pt idx="33">
                  <c:v>0.74707912971047963</c:v>
                </c:pt>
                <c:pt idx="34">
                  <c:v>0.7457200692494631</c:v>
                </c:pt>
                <c:pt idx="35">
                  <c:v>0.74440763479947447</c:v>
                </c:pt>
                <c:pt idx="36">
                  <c:v>0.74313879790589243</c:v>
                </c:pt>
                <c:pt idx="37">
                  <c:v>0.74191081392879399</c:v>
                </c:pt>
                <c:pt idx="38">
                  <c:v>0.74072118776744578</c:v>
                </c:pt>
                <c:pt idx="39">
                  <c:v>0.73956764459772639</c:v>
                </c:pt>
                <c:pt idx="40">
                  <c:v>0.73844810476873624</c:v>
                </c:pt>
                <c:pt idx="41">
                  <c:v>0.73736066216966289</c:v>
                </c:pt>
                <c:pt idx="42">
                  <c:v>0.73630356550742437</c:v>
                </c:pt>
                <c:pt idx="43">
                  <c:v>0.73527520203799446</c:v>
                </c:pt>
                <c:pt idx="44">
                  <c:v>0.73427408337586009</c:v>
                </c:pt>
                <c:pt idx="45">
                  <c:v>0.73329883307139365</c:v>
                </c:pt>
                <c:pt idx="46">
                  <c:v>0.73234817569858868</c:v>
                </c:pt>
                <c:pt idx="47">
                  <c:v>0.73142092723830965</c:v>
                </c:pt>
                <c:pt idx="50">
                  <c:v>0.73051598657700434</c:v>
                </c:pt>
                <c:pt idx="51">
                  <c:v>0.72963232796933453</c:v>
                </c:pt>
                <c:pt idx="52">
                  <c:v>0.72876899433664943</c:v>
                </c:pt>
                <c:pt idx="53">
                  <c:v>0.72792509129262895</c:v>
                </c:pt>
                <c:pt idx="54">
                  <c:v>0.72709978180354873</c:v>
                </c:pt>
                <c:pt idx="55">
                  <c:v>0.72629228140405644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85-48BB-BE08-28726DF6A7A6}"/>
            </c:ext>
          </c:extLst>
        </c:ser>
        <c:ser>
          <c:idx val="2"/>
          <c:order val="2"/>
          <c:tx>
            <c:strRef>
              <c:f>[7]BH.A1R!$D$4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[7]BH.A1R!$BB$12:$BB$500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</c:numCache>
            </c:numRef>
          </c:xVal>
          <c:yVal>
            <c:numRef>
              <c:f>[7]BH.A1R!$BC$12:$BC$500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0.89653999484841951</c:v>
                </c:pt>
                <c:pt idx="7">
                  <c:v>0.88164787556926605</c:v>
                </c:pt>
                <c:pt idx="8">
                  <c:v>0.87122004144563236</c:v>
                </c:pt>
                <c:pt idx="9">
                  <c:v>0.86320972508788918</c:v>
                </c:pt>
                <c:pt idx="10">
                  <c:v>0.85671505370008183</c:v>
                </c:pt>
                <c:pt idx="11">
                  <c:v>0.85125888329753219</c:v>
                </c:pt>
                <c:pt idx="12">
                  <c:v>0.84655829875200173</c:v>
                </c:pt>
                <c:pt idx="13">
                  <c:v>0.84243184117115588</c:v>
                </c:pt>
                <c:pt idx="14">
                  <c:v>0.83875621642717813</c:v>
                </c:pt>
                <c:pt idx="15">
                  <c:v>0.83544386306000495</c:v>
                </c:pt>
                <c:pt idx="16">
                  <c:v>0.83243037877266823</c:v>
                </c:pt>
                <c:pt idx="17">
                  <c:v>0.82966702703615525</c:v>
                </c:pt>
                <c:pt idx="18">
                  <c:v>0.82711604551068563</c:v>
                </c:pt>
                <c:pt idx="19">
                  <c:v>0.82474758703450779</c:v>
                </c:pt>
                <c:pt idx="20">
                  <c:v>0.82253765609869056</c:v>
                </c:pt>
                <c:pt idx="21">
                  <c:v>0.82046667599808187</c:v>
                </c:pt>
                <c:pt idx="22">
                  <c:v>0.818518468800984</c:v>
                </c:pt>
                <c:pt idx="23">
                  <c:v>0.81667951327163202</c:v>
                </c:pt>
                <c:pt idx="24">
                  <c:v>0.81493839461078654</c:v>
                </c:pt>
                <c:pt idx="25">
                  <c:v>0.81328538947944362</c:v>
                </c:pt>
                <c:pt idx="26">
                  <c:v>0.81171214829223626</c:v>
                </c:pt>
                <c:pt idx="27">
                  <c:v>0.81021144866582695</c:v>
                </c:pt>
                <c:pt idx="28">
                  <c:v>0.80877700173318234</c:v>
                </c:pt>
                <c:pt idx="29">
                  <c:v>0.80740329829103363</c:v>
                </c:pt>
                <c:pt idx="30">
                  <c:v>0.80608548534633229</c:v>
                </c:pt>
                <c:pt idx="31">
                  <c:v>0.80481926613397026</c:v>
                </c:pt>
                <c:pt idx="32">
                  <c:v>0.80360081845154996</c:v>
                </c:pt>
                <c:pt idx="33">
                  <c:v>0.80242672743011578</c:v>
                </c:pt>
                <c:pt idx="34">
                  <c:v>0.80129392978588543</c:v>
                </c:pt>
                <c:pt idx="35">
                  <c:v>0.8001996672799977</c:v>
                </c:pt>
                <c:pt idx="36">
                  <c:v>0.79914144762121353</c:v>
                </c:pt>
                <c:pt idx="37">
                  <c:v>0.79811701142877378</c:v>
                </c:pt>
                <c:pt idx="38">
                  <c:v>0.79712430416315261</c:v>
                </c:pt>
                <c:pt idx="39">
                  <c:v>0.79616145215527911</c:v>
                </c:pt>
                <c:pt idx="40">
                  <c:v>0.79522674203717258</c:v>
                </c:pt>
                <c:pt idx="41">
                  <c:v>0.79431860301134483</c:v>
                </c:pt>
                <c:pt idx="42">
                  <c:v>0.79343559150192255</c:v>
                </c:pt>
                <c:pt idx="43">
                  <c:v>0.79257637781399293</c:v>
                </c:pt>
                <c:pt idx="44">
                  <c:v>0.79173973449421875</c:v>
                </c:pt>
                <c:pt idx="45">
                  <c:v>0.79092452613911268</c:v>
                </c:pt>
                <c:pt idx="46">
                  <c:v>0.79012970044036679</c:v>
                </c:pt>
                <c:pt idx="47">
                  <c:v>0.78935428029150811</c:v>
                </c:pt>
                <c:pt idx="50">
                  <c:v>0.7885973568085789</c:v>
                </c:pt>
                <c:pt idx="51">
                  <c:v>0.78785808314083727</c:v>
                </c:pt>
                <c:pt idx="52">
                  <c:v>0.78713566896665477</c:v>
                </c:pt>
                <c:pt idx="53">
                  <c:v>0.78642937558564729</c:v>
                </c:pt>
                <c:pt idx="54">
                  <c:v>0.78573851153126029</c:v>
                </c:pt>
                <c:pt idx="55">
                  <c:v>0.78506242863902254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485-48BB-BE08-28726DF6A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748392676242251"/>
          <c:y val="0.7029401220394681"/>
          <c:w val="0.37687763365328125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[7]BH.A1R!$B$4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[7]BH.A1R!$AX$12:$AX$500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50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</c:numCache>
            </c:numRef>
          </c:xVal>
          <c:yVal>
            <c:numRef>
              <c:f>[7]BH.A1R!$AY$12:$AY$500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0.92980494261316182</c:v>
                </c:pt>
                <c:pt idx="4">
                  <c:v>0.89105039745550485</c:v>
                </c:pt>
                <c:pt idx="5">
                  <c:v>0.86453723130786519</c:v>
                </c:pt>
                <c:pt idx="6">
                  <c:v>0.81915824544758209</c:v>
                </c:pt>
                <c:pt idx="7">
                  <c:v>0.79357394316600871</c:v>
                </c:pt>
                <c:pt idx="8">
                  <c:v>0.77583851194500675</c:v>
                </c:pt>
                <c:pt idx="9">
                  <c:v>0.76231533647844218</c:v>
                </c:pt>
                <c:pt idx="10">
                  <c:v>0.75141519935491419</c:v>
                </c:pt>
                <c:pt idx="11">
                  <c:v>0.74230257797640709</c:v>
                </c:pt>
                <c:pt idx="12">
                  <c:v>0.73448458401651595</c:v>
                </c:pt>
                <c:pt idx="13">
                  <c:v>0.72764644328805628</c:v>
                </c:pt>
                <c:pt idx="14">
                  <c:v>0.72157507653823472</c:v>
                </c:pt>
                <c:pt idx="15">
                  <c:v>0.71611965675203171</c:v>
                </c:pt>
                <c:pt idx="16">
                  <c:v>0.71116957658311042</c:v>
                </c:pt>
                <c:pt idx="17">
                  <c:v>0.7066413576048316</c:v>
                </c:pt>
                <c:pt idx="18">
                  <c:v>0.70247047672128893</c:v>
                </c:pt>
                <c:pt idx="19">
                  <c:v>0.69860605011377253</c:v>
                </c:pt>
                <c:pt idx="20">
                  <c:v>0.69500725539875929</c:v>
                </c:pt>
                <c:pt idx="21">
                  <c:v>0.69164085255190133</c:v>
                </c:pt>
                <c:pt idx="22">
                  <c:v>0.68847942256172712</c:v>
                </c:pt>
                <c:pt idx="23">
                  <c:v>0.68550008840496501</c:v>
                </c:pt>
                <c:pt idx="24">
                  <c:v>0.6826835682777983</c:v>
                </c:pt>
                <c:pt idx="25">
                  <c:v>0.68001346275983077</c:v>
                </c:pt>
                <c:pt idx="26">
                  <c:v>0.67747570990893513</c:v>
                </c:pt>
                <c:pt idx="27">
                  <c:v>0.67505816301553201</c:v>
                </c:pt>
                <c:pt idx="28">
                  <c:v>0.67275025935800659</c:v>
                </c:pt>
                <c:pt idx="29">
                  <c:v>0.6705427574315368</c:v>
                </c:pt>
                <c:pt idx="30">
                  <c:v>0.66842752636471536</c:v>
                </c:pt>
                <c:pt idx="31">
                  <c:v>0.66639737558041534</c:v>
                </c:pt>
                <c:pt idx="32">
                  <c:v>0.66444591582581192</c:v>
                </c:pt>
                <c:pt idx="33">
                  <c:v>0.66256744489655994</c:v>
                </c:pt>
                <c:pt idx="34">
                  <c:v>0.66075685297867615</c:v>
                </c:pt>
                <c:pt idx="35">
                  <c:v>0.65900954370753273</c:v>
                </c:pt>
                <c:pt idx="36">
                  <c:v>0.65732136791814966</c:v>
                </c:pt>
                <c:pt idx="37">
                  <c:v>0.65568856771869621</c:v>
                </c:pt>
                <c:pt idx="38">
                  <c:v>0.65410772901847924</c:v>
                </c:pt>
                <c:pt idx="39">
                  <c:v>0.65257574102434335</c:v>
                </c:pt>
                <c:pt idx="40">
                  <c:v>0.65108976151512743</c:v>
                </c:pt>
                <c:pt idx="41">
                  <c:v>0.64964718693419987</c:v>
                </c:pt>
                <c:pt idx="42">
                  <c:v>0.6482456265209382</c:v>
                </c:pt>
                <c:pt idx="43">
                  <c:v>0.64688287984497361</c:v>
                </c:pt>
                <c:pt idx="44">
                  <c:v>0.64555691722079722</c:v>
                </c:pt>
                <c:pt idx="45">
                  <c:v>0.64426586257144303</c:v>
                </c:pt>
                <c:pt idx="46">
                  <c:v>0.64300797838337509</c:v>
                </c:pt>
                <c:pt idx="47">
                  <c:v>0.6417816524541925</c:v>
                </c:pt>
                <c:pt idx="50">
                  <c:v>0.64058538618321714</c:v>
                </c:pt>
                <c:pt idx="51">
                  <c:v>0.63941778419471107</c:v>
                </c:pt>
                <c:pt idx="52">
                  <c:v>0.63827754511610624</c:v>
                </c:pt>
                <c:pt idx="53">
                  <c:v>0.63716345336061975</c:v>
                </c:pt>
                <c:pt idx="54">
                  <c:v>0.63607437178602266</c:v>
                </c:pt>
                <c:pt idx="55">
                  <c:v>0.63500923512001084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7E-47FB-ABE5-507DC4F80D01}"/>
            </c:ext>
          </c:extLst>
        </c:ser>
        <c:ser>
          <c:idx val="1"/>
          <c:order val="1"/>
          <c:tx>
            <c:strRef>
              <c:f>[7]BH.A1R!$C$4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[7]BH.A1R!$AZ$12:$AZ$500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50">
                  <c:v>48</c:v>
                </c:pt>
                <c:pt idx="51">
                  <c:v>49</c:v>
                </c:pt>
                <c:pt idx="52">
                  <c:v>50</c:v>
                </c:pt>
                <c:pt idx="53">
                  <c:v>51</c:v>
                </c:pt>
                <c:pt idx="54">
                  <c:v>52</c:v>
                </c:pt>
                <c:pt idx="55">
                  <c:v>53</c:v>
                </c:pt>
              </c:numCache>
            </c:numRef>
          </c:xVal>
          <c:yVal>
            <c:numRef>
              <c:f>[7]BH.A1R!$BA$12:$BA$500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0.86140082566097964</c:v>
                </c:pt>
                <c:pt idx="7">
                  <c:v>0.84312944513019161</c:v>
                </c:pt>
                <c:pt idx="8">
                  <c:v>0.83037524563966758</c:v>
                </c:pt>
                <c:pt idx="9">
                  <c:v>0.82060039828799203</c:v>
                </c:pt>
                <c:pt idx="10">
                  <c:v>0.81268951717764759</c:v>
                </c:pt>
                <c:pt idx="11">
                  <c:v>0.80605364680405533</c:v>
                </c:pt>
                <c:pt idx="12">
                  <c:v>0.80034412770038521</c:v>
                </c:pt>
                <c:pt idx="13">
                  <c:v>0.79533763206212804</c:v>
                </c:pt>
                <c:pt idx="14">
                  <c:v>0.7908825932679906</c:v>
                </c:pt>
                <c:pt idx="15">
                  <c:v>0.7868714813317651</c:v>
                </c:pt>
                <c:pt idx="16">
                  <c:v>0.78322527941712272</c:v>
                </c:pt>
                <c:pt idx="17">
                  <c:v>0.77988424109220278</c:v>
                </c:pt>
                <c:pt idx="18">
                  <c:v>0.77680210841815189</c:v>
                </c:pt>
                <c:pt idx="19">
                  <c:v>0.7739423449403211</c:v>
                </c:pt>
                <c:pt idx="20">
                  <c:v>0.77127559637676146</c:v>
                </c:pt>
                <c:pt idx="21">
                  <c:v>0.76877792855892113</c:v>
                </c:pt>
                <c:pt idx="22">
                  <c:v>0.76642957380855414</c:v>
                </c:pt>
                <c:pt idx="23">
                  <c:v>0.76421401944273937</c:v>
                </c:pt>
                <c:pt idx="24">
                  <c:v>0.76211733225307243</c:v>
                </c:pt>
                <c:pt idx="25">
                  <c:v>0.76012764932233212</c:v>
                </c:pt>
                <c:pt idx="26">
                  <c:v>0.75823478837986491</c:v>
                </c:pt>
                <c:pt idx="27">
                  <c:v>0.7564299455611817</c:v>
                </c:pt>
                <c:pt idx="28">
                  <c:v>0.75470545807713274</c:v>
                </c:pt>
                <c:pt idx="29">
                  <c:v>0.753054615770132</c:v>
                </c:pt>
                <c:pt idx="30">
                  <c:v>0.75147150996378831</c:v>
                </c:pt>
                <c:pt idx="31">
                  <c:v>0.74995091109585765</c:v>
                </c:pt>
                <c:pt idx="32">
                  <c:v>0.74848816880544866</c:v>
                </c:pt>
                <c:pt idx="33">
                  <c:v>0.74707912971047963</c:v>
                </c:pt>
                <c:pt idx="34">
                  <c:v>0.7457200692494631</c:v>
                </c:pt>
                <c:pt idx="35">
                  <c:v>0.74440763479947447</c:v>
                </c:pt>
                <c:pt idx="36">
                  <c:v>0.74313879790589243</c:v>
                </c:pt>
                <c:pt idx="37">
                  <c:v>0.74191081392879399</c:v>
                </c:pt>
                <c:pt idx="38">
                  <c:v>0.74072118776744578</c:v>
                </c:pt>
                <c:pt idx="39">
                  <c:v>0.73956764459772639</c:v>
                </c:pt>
                <c:pt idx="40">
                  <c:v>0.73844810476873624</c:v>
                </c:pt>
                <c:pt idx="41">
                  <c:v>0.73736066216966289</c:v>
                </c:pt>
                <c:pt idx="42">
                  <c:v>0.73630356550742437</c:v>
                </c:pt>
                <c:pt idx="43">
                  <c:v>0.73527520203799446</c:v>
                </c:pt>
                <c:pt idx="44">
                  <c:v>0.73427408337586009</c:v>
                </c:pt>
                <c:pt idx="45">
                  <c:v>0.73329883307139365</c:v>
                </c:pt>
                <c:pt idx="46">
                  <c:v>0.73234817569858868</c:v>
                </c:pt>
                <c:pt idx="47">
                  <c:v>0.73142092723830965</c:v>
                </c:pt>
                <c:pt idx="50">
                  <c:v>0.73051598657700434</c:v>
                </c:pt>
                <c:pt idx="51">
                  <c:v>0.72963232796933453</c:v>
                </c:pt>
                <c:pt idx="52">
                  <c:v>0.72876899433664943</c:v>
                </c:pt>
                <c:pt idx="53">
                  <c:v>0.72792509129262895</c:v>
                </c:pt>
                <c:pt idx="54">
                  <c:v>0.72709978180354873</c:v>
                </c:pt>
                <c:pt idx="55">
                  <c:v>0.72629228140405644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7E-47FB-ABE5-507DC4F80D01}"/>
            </c:ext>
          </c:extLst>
        </c:ser>
        <c:ser>
          <c:idx val="2"/>
          <c:order val="2"/>
          <c:tx>
            <c:strRef>
              <c:f>[7]BH.A1R!$D$4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[7]BH.A1R!$BB$12:$BB$500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</c:numCache>
            </c:numRef>
          </c:xVal>
          <c:yVal>
            <c:numRef>
              <c:f>[7]BH.A1R!$BC$12:$BC$500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0.89653999484841951</c:v>
                </c:pt>
                <c:pt idx="7">
                  <c:v>0.88164787556926605</c:v>
                </c:pt>
                <c:pt idx="8">
                  <c:v>0.87122004144563236</c:v>
                </c:pt>
                <c:pt idx="9">
                  <c:v>0.86320972508788918</c:v>
                </c:pt>
                <c:pt idx="10">
                  <c:v>0.85671505370008183</c:v>
                </c:pt>
                <c:pt idx="11">
                  <c:v>0.85125888329753219</c:v>
                </c:pt>
                <c:pt idx="12">
                  <c:v>0.84655829875200173</c:v>
                </c:pt>
                <c:pt idx="13">
                  <c:v>0.84243184117115588</c:v>
                </c:pt>
                <c:pt idx="14">
                  <c:v>0.83875621642717813</c:v>
                </c:pt>
                <c:pt idx="15">
                  <c:v>0.83544386306000495</c:v>
                </c:pt>
                <c:pt idx="16">
                  <c:v>0.83243037877266823</c:v>
                </c:pt>
                <c:pt idx="17">
                  <c:v>0.82966702703615525</c:v>
                </c:pt>
                <c:pt idx="18">
                  <c:v>0.82711604551068563</c:v>
                </c:pt>
                <c:pt idx="19">
                  <c:v>0.82474758703450779</c:v>
                </c:pt>
                <c:pt idx="20">
                  <c:v>0.82253765609869056</c:v>
                </c:pt>
                <c:pt idx="21">
                  <c:v>0.82046667599808187</c:v>
                </c:pt>
                <c:pt idx="22">
                  <c:v>0.818518468800984</c:v>
                </c:pt>
                <c:pt idx="23">
                  <c:v>0.81667951327163202</c:v>
                </c:pt>
                <c:pt idx="24">
                  <c:v>0.81493839461078654</c:v>
                </c:pt>
                <c:pt idx="25">
                  <c:v>0.81328538947944362</c:v>
                </c:pt>
                <c:pt idx="26">
                  <c:v>0.81171214829223626</c:v>
                </c:pt>
                <c:pt idx="27">
                  <c:v>0.81021144866582695</c:v>
                </c:pt>
                <c:pt idx="28">
                  <c:v>0.80877700173318234</c:v>
                </c:pt>
                <c:pt idx="29">
                  <c:v>0.80740329829103363</c:v>
                </c:pt>
                <c:pt idx="30">
                  <c:v>0.80608548534633229</c:v>
                </c:pt>
                <c:pt idx="31">
                  <c:v>0.80481926613397026</c:v>
                </c:pt>
                <c:pt idx="32">
                  <c:v>0.80360081845154996</c:v>
                </c:pt>
                <c:pt idx="33">
                  <c:v>0.80242672743011578</c:v>
                </c:pt>
                <c:pt idx="34">
                  <c:v>0.80129392978588543</c:v>
                </c:pt>
                <c:pt idx="35">
                  <c:v>0.8001996672799977</c:v>
                </c:pt>
                <c:pt idx="36">
                  <c:v>0.79914144762121353</c:v>
                </c:pt>
                <c:pt idx="37">
                  <c:v>0.79811701142877378</c:v>
                </c:pt>
                <c:pt idx="38">
                  <c:v>0.79712430416315261</c:v>
                </c:pt>
                <c:pt idx="39">
                  <c:v>0.79616145215527911</c:v>
                </c:pt>
                <c:pt idx="40">
                  <c:v>0.79522674203717258</c:v>
                </c:pt>
                <c:pt idx="41">
                  <c:v>0.79431860301134483</c:v>
                </c:pt>
                <c:pt idx="42">
                  <c:v>0.79343559150192255</c:v>
                </c:pt>
                <c:pt idx="43">
                  <c:v>0.79257637781399293</c:v>
                </c:pt>
                <c:pt idx="44">
                  <c:v>0.79173973449421875</c:v>
                </c:pt>
                <c:pt idx="45">
                  <c:v>0.79092452613911268</c:v>
                </c:pt>
                <c:pt idx="46">
                  <c:v>0.79012970044036679</c:v>
                </c:pt>
                <c:pt idx="47">
                  <c:v>0.78935428029150811</c:v>
                </c:pt>
                <c:pt idx="50">
                  <c:v>0.7885973568085789</c:v>
                </c:pt>
                <c:pt idx="51">
                  <c:v>0.78785808314083727</c:v>
                </c:pt>
                <c:pt idx="52">
                  <c:v>0.78713566896665477</c:v>
                </c:pt>
                <c:pt idx="53">
                  <c:v>0.78642937558564729</c:v>
                </c:pt>
                <c:pt idx="54">
                  <c:v>0.78573851153126029</c:v>
                </c:pt>
                <c:pt idx="55">
                  <c:v>0.78506242863902254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7E-47FB-ABE5-507DC4F80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748392676242251"/>
          <c:y val="0.7029401220394681"/>
          <c:w val="0.37687763365328125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[7]BH.A1R!$B$4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[7]BH.A1R!$BL$12:$BL$500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50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</c:numCache>
            </c:numRef>
          </c:xVal>
          <c:yVal>
            <c:numRef>
              <c:f>[7]BH.A1R!$BM$12:$BM$500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0.88884268116657017</c:v>
                </c:pt>
                <c:pt idx="4">
                  <c:v>0.82963943430840048</c:v>
                </c:pt>
                <c:pt idx="5">
                  <c:v>0.79004131186337712</c:v>
                </c:pt>
                <c:pt idx="6">
                  <c:v>0.72113613169360624</c:v>
                </c:pt>
                <c:pt idx="7">
                  <c:v>0.68305169963272483</c:v>
                </c:pt>
                <c:pt idx="8">
                  <c:v>0.65697887537806388</c:v>
                </c:pt>
                <c:pt idx="9">
                  <c:v>0.63728060566848177</c:v>
                </c:pt>
                <c:pt idx="10">
                  <c:v>0.62151865797000105</c:v>
                </c:pt>
                <c:pt idx="11">
                  <c:v>0.60842111317571179</c:v>
                </c:pt>
                <c:pt idx="12">
                  <c:v>0.59724238636814209</c:v>
                </c:pt>
                <c:pt idx="13">
                  <c:v>0.58750886452733797</c:v>
                </c:pt>
                <c:pt idx="14">
                  <c:v>0.57890142948193157</c:v>
                </c:pt>
                <c:pt idx="15">
                  <c:v>0.57119511843690607</c:v>
                </c:pt>
                <c:pt idx="16">
                  <c:v>0.56422556162944093</c:v>
                </c:pt>
                <c:pt idx="17">
                  <c:v>0.55786911639871217</c:v>
                </c:pt>
                <c:pt idx="18">
                  <c:v>0.55203050551898403</c:v>
                </c:pt>
                <c:pt idx="19">
                  <c:v>0.54663480215770199</c:v>
                </c:pt>
                <c:pt idx="20">
                  <c:v>0.54162205089615856</c:v>
                </c:pt>
                <c:pt idx="21">
                  <c:v>0.53694355046146403</c:v>
                </c:pt>
                <c:pt idx="22">
                  <c:v>0.53255921913148152</c:v>
                </c:pt>
                <c:pt idx="23">
                  <c:v>0.52843568597042612</c:v>
                </c:pt>
                <c:pt idx="24">
                  <c:v>0.52454488094867824</c:v>
                </c:pt>
                <c:pt idx="25">
                  <c:v>0.52086297557590688</c:v>
                </c:pt>
                <c:pt idx="26">
                  <c:v>0.51736957465465461</c:v>
                </c:pt>
                <c:pt idx="27">
                  <c:v>0.5140470911119831</c:v>
                </c:pt>
                <c:pt idx="28">
                  <c:v>0.51088025641471146</c:v>
                </c:pt>
                <c:pt idx="29">
                  <c:v>0.50785573283074958</c:v>
                </c:pt>
                <c:pt idx="30">
                  <c:v>0.50496180318784534</c:v>
                </c:pt>
                <c:pt idx="31">
                  <c:v>0.50218812030129356</c:v>
                </c:pt>
                <c:pt idx="32">
                  <c:v>0.4995255028427259</c:v>
                </c:pt>
                <c:pt idx="33">
                  <c:v>0.49696576771572365</c:v>
                </c:pt>
                <c:pt idx="34">
                  <c:v>0.49450159139369565</c:v>
                </c:pt>
                <c:pt idx="35">
                  <c:v>0.49212639443081208</c:v>
                </c:pt>
                <c:pt idx="36">
                  <c:v>0.48983424466097503</c:v>
                </c:pt>
                <c:pt idx="37">
                  <c:v>0.48761977557910641</c:v>
                </c:pt>
                <c:pt idx="38">
                  <c:v>0.48547811714165767</c:v>
                </c:pt>
                <c:pt idx="39">
                  <c:v>0.4834048367916014</c:v>
                </c:pt>
                <c:pt idx="40">
                  <c:v>0.48139588895189145</c:v>
                </c:pt>
                <c:pt idx="41">
                  <c:v>0.47944757157279927</c:v>
                </c:pt>
                <c:pt idx="42">
                  <c:v>0.47755648858623467</c:v>
                </c:pt>
                <c:pt idx="43">
                  <c:v>0.4757195173315637</c:v>
                </c:pt>
                <c:pt idx="44">
                  <c:v>0.4739337801855158</c:v>
                </c:pt>
                <c:pt idx="45">
                  <c:v>0.47219661976324157</c:v>
                </c:pt>
                <c:pt idx="46">
                  <c:v>0.47050557716582331</c:v>
                </c:pt>
                <c:pt idx="47">
                  <c:v>0.46885837283715981</c:v>
                </c:pt>
                <c:pt idx="50">
                  <c:v>0.46725288966445522</c:v>
                </c:pt>
                <c:pt idx="51">
                  <c:v>0.46568715801487648</c:v>
                </c:pt>
                <c:pt idx="52">
                  <c:v>0.46415934244890245</c:v>
                </c:pt>
                <c:pt idx="53">
                  <c:v>0.46266772989048699</c:v>
                </c:pt>
                <c:pt idx="54">
                  <c:v>0.46121071906701416</c:v>
                </c:pt>
                <c:pt idx="55">
                  <c:v>0.45978681105939356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6B-4BA9-931D-402293D3AB8A}"/>
            </c:ext>
          </c:extLst>
        </c:ser>
        <c:ser>
          <c:idx val="1"/>
          <c:order val="1"/>
          <c:tx>
            <c:strRef>
              <c:f>[7]BH.A1R!$C$4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[7]BH.A1R!$BN$12:$BN$500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50">
                  <c:v>48</c:v>
                </c:pt>
                <c:pt idx="51">
                  <c:v>49</c:v>
                </c:pt>
                <c:pt idx="52">
                  <c:v>50</c:v>
                </c:pt>
                <c:pt idx="53">
                  <c:v>51</c:v>
                </c:pt>
                <c:pt idx="54">
                  <c:v>52</c:v>
                </c:pt>
                <c:pt idx="55">
                  <c:v>53</c:v>
                </c:pt>
              </c:numCache>
            </c:numRef>
          </c:xVal>
          <c:yVal>
            <c:numRef>
              <c:f>[7]BH.A1R!$BO$12:$BO$500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0.9265880618903708</c:v>
                </c:pt>
                <c:pt idx="3">
                  <c:v>0.88616922144663357</c:v>
                </c:pt>
                <c:pt idx="4">
                  <c:v>0.85856543643775374</c:v>
                </c:pt>
                <c:pt idx="5">
                  <c:v>0.83774780677082938</c:v>
                </c:pt>
                <c:pt idx="6">
                  <c:v>0.78840690800064772</c:v>
                </c:pt>
                <c:pt idx="7">
                  <c:v>0.76068075086296316</c:v>
                </c:pt>
                <c:pt idx="8">
                  <c:v>0.74150053352191525</c:v>
                </c:pt>
                <c:pt idx="9">
                  <c:v>0.72689812791833286</c:v>
                </c:pt>
                <c:pt idx="10">
                  <c:v>0.7151424098968473</c:v>
                </c:pt>
                <c:pt idx="11">
                  <c:v>0.70532443320281712</c:v>
                </c:pt>
                <c:pt idx="12">
                  <c:v>0.6969085617180143</c:v>
                </c:pt>
                <c:pt idx="13">
                  <c:v>0.68955302606140301</c:v>
                </c:pt>
                <c:pt idx="14">
                  <c:v>0.68302665193111922</c:v>
                </c:pt>
                <c:pt idx="15">
                  <c:v>0.67716591548368577</c:v>
                </c:pt>
                <c:pt idx="16">
                  <c:v>0.67185097160250262</c:v>
                </c:pt>
                <c:pt idx="17">
                  <c:v>0.66699141996191447</c:v>
                </c:pt>
                <c:pt idx="18">
                  <c:v>0.66251742270266067</c:v>
                </c:pt>
                <c:pt idx="19">
                  <c:v>0.65837393040796099</c:v>
                </c:pt>
                <c:pt idx="20">
                  <c:v>0.65451679788085226</c:v>
                </c:pt>
                <c:pt idx="21">
                  <c:v>0.65091009395988719</c:v>
                </c:pt>
                <c:pt idx="22">
                  <c:v>0.64752419096447433</c:v>
                </c:pt>
                <c:pt idx="23">
                  <c:v>0.64433437785061409</c:v>
                </c:pt>
                <c:pt idx="24">
                  <c:v>0.64131983399948922</c:v>
                </c:pt>
                <c:pt idx="25">
                  <c:v>0.63846285682922499</c:v>
                </c:pt>
                <c:pt idx="26">
                  <c:v>0.63574827155582736</c:v>
                </c:pt>
                <c:pt idx="27">
                  <c:v>0.63316297395716103</c:v>
                </c:pt>
                <c:pt idx="28">
                  <c:v>0.6306955717826549</c:v>
                </c:pt>
                <c:pt idx="29">
                  <c:v>0.62833610036753795</c:v>
                </c:pt>
                <c:pt idx="30">
                  <c:v>0.62607579478763353</c:v>
                </c:pt>
                <c:pt idx="31">
                  <c:v>0.62390690560372408</c:v>
                </c:pt>
                <c:pt idx="32">
                  <c:v>0.62182254857424646</c:v>
                </c:pt>
                <c:pt idx="33">
                  <c:v>0.61981658110188043</c:v>
                </c:pt>
                <c:pt idx="34">
                  <c:v>0.61788349991341462</c:v>
                </c:pt>
                <c:pt idx="35">
                  <c:v>0.61601835574732322</c:v>
                </c:pt>
                <c:pt idx="36">
                  <c:v>0.61421668177186917</c:v>
                </c:pt>
                <c:pt idx="37">
                  <c:v>0.61247443316943684</c:v>
                </c:pt>
                <c:pt idx="38">
                  <c:v>0.61078793586396252</c:v>
                </c:pt>
                <c:pt idx="39">
                  <c:v>0.60915384278289886</c:v>
                </c:pt>
                <c:pt idx="40">
                  <c:v>0.60756909636549195</c:v>
                </c:pt>
                <c:pt idx="41">
                  <c:v>0.60603089627865891</c:v>
                </c:pt>
                <c:pt idx="42">
                  <c:v>0.60453667149757861</c:v>
                </c:pt>
                <c:pt idx="43">
                  <c:v>0.60308405606287618</c:v>
                </c:pt>
                <c:pt idx="44">
                  <c:v>0.60167086794945013</c:v>
                </c:pt>
                <c:pt idx="45">
                  <c:v>0.60029509058059638</c:v>
                </c:pt>
                <c:pt idx="46">
                  <c:v>0.59895485660053283</c:v>
                </c:pt>
                <c:pt idx="47">
                  <c:v>0.5976484335827853</c:v>
                </c:pt>
                <c:pt idx="50">
                  <c:v>0.5963742114043129</c:v>
                </c:pt>
                <c:pt idx="51">
                  <c:v>0.59513069105816241</c:v>
                </c:pt>
                <c:pt idx="52">
                  <c:v>0.59391647471275311</c:v>
                </c:pt>
                <c:pt idx="53">
                  <c:v>0.59273025685505576</c:v>
                </c:pt>
                <c:pt idx="54">
                  <c:v>0.59157081637916453</c:v>
                </c:pt>
                <c:pt idx="55">
                  <c:v>0.59043700950193811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6B-4BA9-931D-402293D3AB8A}"/>
            </c:ext>
          </c:extLst>
        </c:ser>
        <c:ser>
          <c:idx val="2"/>
          <c:order val="2"/>
          <c:tx>
            <c:strRef>
              <c:f>[7]BH.A1R!$D$4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[7]BH.A1R!$BP$12:$BP$500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</c:numCache>
            </c:numRef>
          </c:xVal>
          <c:yVal>
            <c:numRef>
              <c:f>[7]BH.A1R!$BQ$12:$BQ$500</c:f>
              <c:numCache>
                <c:formatCode>General</c:formatCode>
                <c:ptCount val="489"/>
                <c:pt idx="0">
                  <c:v>1</c:v>
                </c:pt>
                <c:pt idx="1">
                  <c:v>0.95263799804393734</c:v>
                </c:pt>
                <c:pt idx="2">
                  <c:v>0.92597979872398495</c:v>
                </c:pt>
                <c:pt idx="3">
                  <c:v>0.90751915531716087</c:v>
                </c:pt>
                <c:pt idx="4">
                  <c:v>0.89345379876724218</c:v>
                </c:pt>
                <c:pt idx="5">
                  <c:v>0.88212354168554508</c:v>
                </c:pt>
                <c:pt idx="6">
                  <c:v>0.84672172626968345</c:v>
                </c:pt>
                <c:pt idx="7">
                  <c:v>0.82659686279902111</c:v>
                </c:pt>
                <c:pt idx="8">
                  <c:v>0.81257319938856043</c:v>
                </c:pt>
                <c:pt idx="9">
                  <c:v>0.80183915614156376</c:v>
                </c:pt>
                <c:pt idx="10">
                  <c:v>0.79316079261975603</c:v>
                </c:pt>
                <c:pt idx="11">
                  <c:v>0.78588725868869269</c:v>
                </c:pt>
                <c:pt idx="12">
                  <c:v>0.77963359235280649</c:v>
                </c:pt>
                <c:pt idx="13">
                  <c:v>0.77415339598066446</c:v>
                </c:pt>
                <c:pt idx="14">
                  <c:v>0.76927955372350587</c:v>
                </c:pt>
                <c:pt idx="15">
                  <c:v>0.76489357149980053</c:v>
                </c:pt>
                <c:pt idx="16">
                  <c:v>0.76090842002520898</c:v>
                </c:pt>
                <c:pt idx="17">
                  <c:v>0.75725832484729416</c:v>
                </c:pt>
                <c:pt idx="18">
                  <c:v>0.75389238239979417</c:v>
                </c:pt>
                <c:pt idx="19">
                  <c:v>0.75077040255074257</c:v>
                </c:pt>
                <c:pt idx="20">
                  <c:v>0.74786010720520357</c:v>
                </c:pt>
                <c:pt idx="21">
                  <c:v>0.74513518709283566</c:v>
                </c:pt>
                <c:pt idx="22">
                  <c:v>0.74257391973347053</c:v>
                </c:pt>
                <c:pt idx="23">
                  <c:v>0.74015816489562025</c:v>
                </c:pt>
                <c:pt idx="24">
                  <c:v>0.73787262034026613</c:v>
                </c:pt>
                <c:pt idx="25">
                  <c:v>0.73570426098536768</c:v>
                </c:pt>
                <c:pt idx="26">
                  <c:v>0.7336419098496616</c:v>
                </c:pt>
                <c:pt idx="27">
                  <c:v>0.7316759053255788</c:v>
                </c:pt>
                <c:pt idx="28">
                  <c:v>0.72979783997197778</c:v>
                </c:pt>
                <c:pt idx="29">
                  <c:v>0.7280003531597572</c:v>
                </c:pt>
                <c:pt idx="30">
                  <c:v>0.72627696478980175</c:v>
                </c:pt>
                <c:pt idx="31">
                  <c:v>0.72462194070402663</c:v>
                </c:pt>
                <c:pt idx="32">
                  <c:v>0.72303018281552867</c:v>
                </c:pt>
                <c:pt idx="33">
                  <c:v>0.72149713870946097</c:v>
                </c:pt>
                <c:pt idx="34">
                  <c:v>0.72001872672082501</c:v>
                </c:pt>
                <c:pt idx="35">
                  <c:v>0.71859127341871942</c:v>
                </c:pt>
                <c:pt idx="36">
                  <c:v>0.71721146111391454</c:v>
                </c:pt>
                <c:pt idx="37">
                  <c:v>0.7158762835236574</c:v>
                </c:pt>
                <c:pt idx="38">
                  <c:v>0.71458300812038766</c:v>
                </c:pt>
                <c:pt idx="39">
                  <c:v>0.71332914399215042</c:v>
                </c:pt>
                <c:pt idx="40">
                  <c:v>0.71211241427530958</c:v>
                </c:pt>
                <c:pt idx="41">
                  <c:v>0.71093073240163274</c:v>
                </c:pt>
                <c:pt idx="42">
                  <c:v>0.70978218154431882</c:v>
                </c:pt>
                <c:pt idx="43">
                  <c:v>0.70866499676024386</c:v>
                </c:pt>
                <c:pt idx="44">
                  <c:v>0.70757754941543793</c:v>
                </c:pt>
                <c:pt idx="45">
                  <c:v>0.70651833355269544</c:v>
                </c:pt>
                <c:pt idx="46">
                  <c:v>0.70548595391817703</c:v>
                </c:pt>
                <c:pt idx="47">
                  <c:v>0.70447911541082486</c:v>
                </c:pt>
                <c:pt idx="50">
                  <c:v>0.7034966137566997</c:v>
                </c:pt>
                <c:pt idx="51">
                  <c:v>0.7025373272416936</c:v>
                </c:pt>
                <c:pt idx="52">
                  <c:v>0.70160020936188527</c:v>
                </c:pt>
                <c:pt idx="53">
                  <c:v>0.70068428227213897</c:v>
                </c:pt>
                <c:pt idx="54">
                  <c:v>0.6997886309312713</c:v>
                </c:pt>
                <c:pt idx="55">
                  <c:v>0.69891239785689063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26B-4BA9-931D-402293D3A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748392676242251"/>
          <c:y val="0.70016065230307389"/>
          <c:w val="0.38023243773272303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[7]GH.DR!$B$4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[7]GH.DR!$BL$12:$BL$500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[7]GH.DR!$BM$12:$BM$500</c:f>
              <c:numCache>
                <c:formatCode>General</c:formatCode>
                <c:ptCount val="489"/>
                <c:pt idx="0">
                  <c:v>1</c:v>
                </c:pt>
                <c:pt idx="1">
                  <c:v>0.84674531236252726</c:v>
                </c:pt>
                <c:pt idx="2">
                  <c:v>0.7682293563943734</c:v>
                </c:pt>
                <c:pt idx="3">
                  <c:v>0.71697762400791376</c:v>
                </c:pt>
                <c:pt idx="4">
                  <c:v>0.59662669993034945</c:v>
                </c:pt>
                <c:pt idx="5">
                  <c:v>0.53305731079995733</c:v>
                </c:pt>
                <c:pt idx="6">
                  <c:v>0.49076012077910869</c:v>
                </c:pt>
                <c:pt idx="7">
                  <c:v>0.45946752199657837</c:v>
                </c:pt>
                <c:pt idx="8">
                  <c:v>0.43484136637360549</c:v>
                </c:pt>
                <c:pt idx="9">
                  <c:v>0.41465857040322485</c:v>
                </c:pt>
                <c:pt idx="10">
                  <c:v>0.39763468225765053</c:v>
                </c:pt>
                <c:pt idx="11">
                  <c:v>0.38296367920251351</c:v>
                </c:pt>
                <c:pt idx="12">
                  <c:v>0.37010817665538609</c:v>
                </c:pt>
                <c:pt idx="13">
                  <c:v>0.35869286376686438</c:v>
                </c:pt>
                <c:pt idx="14">
                  <c:v>0.34844580161811589</c:v>
                </c:pt>
                <c:pt idx="15">
                  <c:v>0.33916397519776675</c:v>
                </c:pt>
                <c:pt idx="16">
                  <c:v>0.33069202379323948</c:v>
                </c:pt>
                <c:pt idx="17">
                  <c:v>0.32290854740475949</c:v>
                </c:pt>
                <c:pt idx="18">
                  <c:v>0.31571697631737805</c:v>
                </c:pt>
                <c:pt idx="19">
                  <c:v>0.30903929908542938</c:v>
                </c:pt>
                <c:pt idx="20">
                  <c:v>0.30281164203707167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21-4C3D-8A73-875BAC7F13B1}"/>
            </c:ext>
          </c:extLst>
        </c:ser>
        <c:ser>
          <c:idx val="1"/>
          <c:order val="1"/>
          <c:tx>
            <c:strRef>
              <c:f>[7]GH.DR!$C$4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[7]GH.DR!$BN$12:$BN$500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[7]GH.DR!$BO$12:$BO$500</c:f>
              <c:numCache>
                <c:formatCode>General</c:formatCode>
                <c:ptCount val="489"/>
                <c:pt idx="0">
                  <c:v>1</c:v>
                </c:pt>
                <c:pt idx="1">
                  <c:v>0.89813237288393433</c:v>
                </c:pt>
                <c:pt idx="2">
                  <c:v>0.84342448672534898</c:v>
                </c:pt>
                <c:pt idx="3">
                  <c:v>0.80664175922212633</c:v>
                </c:pt>
                <c:pt idx="4">
                  <c:v>0.77921920769324515</c:v>
                </c:pt>
                <c:pt idx="5">
                  <c:v>0.68673836301040603</c:v>
                </c:pt>
                <c:pt idx="6">
                  <c:v>0.63665779533815681</c:v>
                </c:pt>
                <c:pt idx="7">
                  <c:v>0.60281022496081826</c:v>
                </c:pt>
                <c:pt idx="8">
                  <c:v>0.57747889822486076</c:v>
                </c:pt>
                <c:pt idx="9">
                  <c:v>0.55736115048909485</c:v>
                </c:pt>
                <c:pt idx="10">
                  <c:v>0.54074790595484301</c:v>
                </c:pt>
                <c:pt idx="11">
                  <c:v>0.52664383201071441</c:v>
                </c:pt>
                <c:pt idx="12">
                  <c:v>0.51442013927574604</c:v>
                </c:pt>
                <c:pt idx="13">
                  <c:v>0.50365516776823516</c:v>
                </c:pt>
                <c:pt idx="14">
                  <c:v>0.49405291667269446</c:v>
                </c:pt>
                <c:pt idx="15">
                  <c:v>0.48539792633618917</c:v>
                </c:pt>
                <c:pt idx="16">
                  <c:v>0.47752867606686344</c:v>
                </c:pt>
                <c:pt idx="17">
                  <c:v>0.47032108868938749</c:v>
                </c:pt>
                <c:pt idx="18">
                  <c:v>0.46367786931653787</c:v>
                </c:pt>
                <c:pt idx="19">
                  <c:v>0.45752137141708116</c:v>
                </c:pt>
                <c:pt idx="20">
                  <c:v>0.45178868008639783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21-4C3D-8A73-875BAC7F13B1}"/>
            </c:ext>
          </c:extLst>
        </c:ser>
        <c:ser>
          <c:idx val="2"/>
          <c:order val="2"/>
          <c:tx>
            <c:strRef>
              <c:f>[7]GH.DR!$D$4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[7]GH.DR!$BP$12:$BP$500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[7]GH.DR!$BQ$12:$BQ$500</c:f>
              <c:numCache>
                <c:formatCode>General</c:formatCode>
                <c:ptCount val="489"/>
                <c:pt idx="0">
                  <c:v>1</c:v>
                </c:pt>
                <c:pt idx="1">
                  <c:v>0.93303299153680741</c:v>
                </c:pt>
                <c:pt idx="2">
                  <c:v>0.89595845984076228</c:v>
                </c:pt>
                <c:pt idx="3">
                  <c:v>0.87055056329612412</c:v>
                </c:pt>
                <c:pt idx="4">
                  <c:v>0.85133992252078461</c:v>
                </c:pt>
                <c:pt idx="5">
                  <c:v>0.83595880207793694</c:v>
                </c:pt>
                <c:pt idx="6">
                  <c:v>0.77417999857860809</c:v>
                </c:pt>
                <c:pt idx="7">
                  <c:v>0.73982645534812097</c:v>
                </c:pt>
                <c:pt idx="8">
                  <c:v>0.71621781564108777</c:v>
                </c:pt>
                <c:pt idx="9">
                  <c:v>0.69833102538317271</c:v>
                </c:pt>
                <c:pt idx="10">
                  <c:v>0.68398659320734267</c:v>
                </c:pt>
                <c:pt idx="11">
                  <c:v>0.67204485781292711</c:v>
                </c:pt>
                <c:pt idx="12">
                  <c:v>0.66183646701365684</c:v>
                </c:pt>
                <c:pt idx="13">
                  <c:v>0.65293553670608639</c:v>
                </c:pt>
                <c:pt idx="14">
                  <c:v>0.64505470125631925</c:v>
                </c:pt>
                <c:pt idx="15">
                  <c:v>0.63799112815597459</c:v>
                </c:pt>
                <c:pt idx="16">
                  <c:v>0.63159645093718919</c:v>
                </c:pt>
                <c:pt idx="17">
                  <c:v>0.62575895154217243</c:v>
                </c:pt>
                <c:pt idx="18">
                  <c:v>0.62039246166714623</c:v>
                </c:pt>
                <c:pt idx="19">
                  <c:v>0.61542915980223145</c:v>
                </c:pt>
                <c:pt idx="20">
                  <c:v>0.61081473303710843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B21-4C3D-8A73-875BAC7F1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165216321947292"/>
          <c:y val="0.70643270595944518"/>
          <c:w val="0.37564222231854227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[7]GH.DR!$B$4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[7]GH.DR!$AX$12:$AX$500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[7]GH.DR!$AY$12:$AY$500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0.86154615971201709</c:v>
                </c:pt>
                <c:pt idx="2">
                  <c:v>0.78962143698285825</c:v>
                </c:pt>
                <c:pt idx="3">
                  <c:v>0.74226178531452458</c:v>
                </c:pt>
                <c:pt idx="4">
                  <c:v>0.7074918625879717</c:v>
                </c:pt>
                <c:pt idx="5">
                  <c:v>0.68029531665886611</c:v>
                </c:pt>
                <c:pt idx="6">
                  <c:v>0.65811823059200003</c:v>
                </c:pt>
                <c:pt idx="7">
                  <c:v>0.63949279063871445</c:v>
                </c:pt>
                <c:pt idx="8">
                  <c:v>0.62350201374287406</c:v>
                </c:pt>
                <c:pt idx="9">
                  <c:v>0.60953689724016913</c:v>
                </c:pt>
                <c:pt idx="10">
                  <c:v>0.59717356234141428</c:v>
                </c:pt>
                <c:pt idx="11">
                  <c:v>0.58610581753751667</c:v>
                </c:pt>
                <c:pt idx="12">
                  <c:v>0.57610570940372197</c:v>
                </c:pt>
                <c:pt idx="13">
                  <c:v>0.56699923420300535</c:v>
                </c:pt>
                <c:pt idx="14">
                  <c:v>0.55865074119039315</c:v>
                </c:pt>
                <c:pt idx="15">
                  <c:v>0.55095255793830533</c:v>
                </c:pt>
                <c:pt idx="16">
                  <c:v>0.54381787924790548</c:v>
                </c:pt>
                <c:pt idx="17">
                  <c:v>0.53717576551288249</c:v>
                </c:pt>
                <c:pt idx="18">
                  <c:v>0.53096754479539487</c:v>
                </c:pt>
                <c:pt idx="19">
                  <c:v>0.52514417302004623</c:v>
                </c:pt>
                <c:pt idx="20">
                  <c:v>0.51966426294467105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AC-4305-B89A-78C4C0D790C8}"/>
            </c:ext>
          </c:extLst>
        </c:ser>
        <c:ser>
          <c:idx val="1"/>
          <c:order val="1"/>
          <c:tx>
            <c:strRef>
              <c:f>[7]GH.DR!$C$4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[7]GH.DR!$AZ$12:$AZ$500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[7]GH.DR!$BA$12:$BA$500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0.87357289591669429</c:v>
                </c:pt>
                <c:pt idx="2">
                  <c:v>0.8071632035389773</c:v>
                </c:pt>
                <c:pt idx="3">
                  <c:v>0.76312960448027956</c:v>
                </c:pt>
                <c:pt idx="4">
                  <c:v>0.73063563347026605</c:v>
                </c:pt>
                <c:pt idx="5">
                  <c:v>0.70511589719294054</c:v>
                </c:pt>
                <c:pt idx="6">
                  <c:v>0.68423594017241485</c:v>
                </c:pt>
                <c:pt idx="7">
                  <c:v>0.66664933854559927</c:v>
                </c:pt>
                <c:pt idx="8">
                  <c:v>0.65151243714730456</c:v>
                </c:pt>
                <c:pt idx="9">
                  <c:v>0.63826348619054862</c:v>
                </c:pt>
                <c:pt idx="10">
                  <c:v>0.62651060451088092</c:v>
                </c:pt>
                <c:pt idx="11">
                  <c:v>0.61597013626773522</c:v>
                </c:pt>
                <c:pt idx="12">
                  <c:v>0.60643051478480359</c:v>
                </c:pt>
                <c:pt idx="13">
                  <c:v>0.5977299717466984</c:v>
                </c:pt>
                <c:pt idx="14">
                  <c:v>0.58974219853159005</c:v>
                </c:pt>
                <c:pt idx="15">
                  <c:v>0.58236679323422791</c:v>
                </c:pt>
                <c:pt idx="16">
                  <c:v>0.57552270319147936</c:v>
                </c:pt>
                <c:pt idx="17">
                  <c:v>0.56914360644451412</c:v>
                </c:pt>
                <c:pt idx="18">
                  <c:v>0.5631745851601675</c:v>
                </c:pt>
                <c:pt idx="19">
                  <c:v>0.55756968198936263</c:v>
                </c:pt>
                <c:pt idx="20">
                  <c:v>0.5522900734460704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AC-4305-B89A-78C4C0D790C8}"/>
            </c:ext>
          </c:extLst>
        </c:ser>
        <c:ser>
          <c:idx val="2"/>
          <c:order val="2"/>
          <c:tx>
            <c:strRef>
              <c:f>[7]GH.DR!$D$4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[7]GH.DR!$BB$12:$BB$500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[7]GH.DR!$BC$12:$BC$500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0.89813237288393433</c:v>
                </c:pt>
                <c:pt idx="2">
                  <c:v>0.84342448672534898</c:v>
                </c:pt>
                <c:pt idx="3">
                  <c:v>0.80664175922212633</c:v>
                </c:pt>
                <c:pt idx="4">
                  <c:v>0.77921920769324515</c:v>
                </c:pt>
                <c:pt idx="5">
                  <c:v>0.75750683561105203</c:v>
                </c:pt>
                <c:pt idx="6">
                  <c:v>0.73962197115433304</c:v>
                </c:pt>
                <c:pt idx="7">
                  <c:v>0.72447107727743942</c:v>
                </c:pt>
                <c:pt idx="8">
                  <c:v>0.7113648648079185</c:v>
                </c:pt>
                <c:pt idx="9">
                  <c:v>0.69984199600227348</c:v>
                </c:pt>
                <c:pt idx="10">
                  <c:v>0.68957916911843342</c:v>
                </c:pt>
                <c:pt idx="11">
                  <c:v>0.68034141174315432</c:v>
                </c:pt>
                <c:pt idx="12">
                  <c:v>0.6719528192275922</c:v>
                </c:pt>
                <c:pt idx="13">
                  <c:v>0.66427843598993397</c:v>
                </c:pt>
                <c:pt idx="14">
                  <c:v>0.65721256029520847</c:v>
                </c:pt>
                <c:pt idx="15">
                  <c:v>0.6506709277209668</c:v>
                </c:pt>
                <c:pt idx="16">
                  <c:v>0.64458532989092387</c:v>
                </c:pt>
                <c:pt idx="17">
                  <c:v>0.63889981401619478</c:v>
                </c:pt>
                <c:pt idx="18">
                  <c:v>0.63356793856738114</c:v>
                </c:pt>
                <c:pt idx="19">
                  <c:v>0.6285507525133508</c:v>
                </c:pt>
                <c:pt idx="20">
                  <c:v>0.62381528139163422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AC-4305-B89A-78C4C0D79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165216321947292"/>
          <c:y val="0.70267698125777078"/>
          <c:w val="0.38204302549334057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[7]GH.A1R!$B$4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[7]GH.A1R!$BA$12:$BA$500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50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</c:numCache>
            </c:numRef>
          </c:xVal>
          <c:yVal>
            <c:numRef>
              <c:f>[7]GH.A1R!$BB$12:$BB$500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0.88884268116657017</c:v>
                </c:pt>
                <c:pt idx="4">
                  <c:v>0.82963943430840048</c:v>
                </c:pt>
                <c:pt idx="5">
                  <c:v>0.79004131186337712</c:v>
                </c:pt>
                <c:pt idx="6">
                  <c:v>0.76063288781840466</c:v>
                </c:pt>
                <c:pt idx="7">
                  <c:v>0.73741893919219526</c:v>
                </c:pt>
                <c:pt idx="8">
                  <c:v>0.71834543000545392</c:v>
                </c:pt>
                <c:pt idx="9">
                  <c:v>0.70222243786899863</c:v>
                </c:pt>
                <c:pt idx="10">
                  <c:v>0.68830159095956289</c:v>
                </c:pt>
                <c:pt idx="11">
                  <c:v>0.67608297539198181</c:v>
                </c:pt>
                <c:pt idx="12">
                  <c:v>0.66521685324682911</c:v>
                </c:pt>
                <c:pt idx="13">
                  <c:v>0.65544942705459874</c:v>
                </c:pt>
                <c:pt idx="14">
                  <c:v>0.64659096248474623</c:v>
                </c:pt>
                <c:pt idx="15">
                  <c:v>0.63849607800980046</c:v>
                </c:pt>
                <c:pt idx="16">
                  <c:v>0.63105103876602631</c:v>
                </c:pt>
                <c:pt idx="17">
                  <c:v>0.62416527445080594</c:v>
                </c:pt>
                <c:pt idx="18">
                  <c:v>0.61776554625975488</c:v>
                </c:pt>
                <c:pt idx="19">
                  <c:v>0.61179183155971373</c:v>
                </c:pt>
                <c:pt idx="20">
                  <c:v>0.60619435503134778</c:v>
                </c:pt>
                <c:pt idx="21">
                  <c:v>0.60093140453848137</c:v>
                </c:pt>
                <c:pt idx="22">
                  <c:v>0.59596769618774958</c:v>
                </c:pt>
                <c:pt idx="23">
                  <c:v>0.59127313139710036</c:v>
                </c:pt>
                <c:pt idx="24">
                  <c:v>0.58682183875831539</c:v>
                </c:pt>
                <c:pt idx="25">
                  <c:v>0.58259142611230186</c:v>
                </c:pt>
                <c:pt idx="26">
                  <c:v>0.57856239003096566</c:v>
                </c:pt>
                <c:pt idx="27">
                  <c:v>0.57471764471301501</c:v>
                </c:pt>
                <c:pt idx="28">
                  <c:v>0.57104214255726382</c:v>
                </c:pt>
                <c:pt idx="29">
                  <c:v>0.56752256589257066</c:v>
                </c:pt>
                <c:pt idx="30">
                  <c:v>0.56414707449491985</c:v>
                </c:pt>
                <c:pt idx="31">
                  <c:v>0.56090509724974402</c:v>
                </c:pt>
                <c:pt idx="32">
                  <c:v>0.55778715904866161</c:v>
                </c:pt>
                <c:pt idx="33">
                  <c:v>0.55478473603392242</c:v>
                </c:pt>
                <c:pt idx="34">
                  <c:v>0.55189013382011354</c:v>
                </c:pt>
                <c:pt idx="35">
                  <c:v>0.54909638446985132</c:v>
                </c:pt>
                <c:pt idx="36">
                  <c:v>0.5463971588762021</c:v>
                </c:pt>
                <c:pt idx="37">
                  <c:v>0.54378669187934259</c:v>
                </c:pt>
                <c:pt idx="38">
                  <c:v>0.54125971796898176</c:v>
                </c:pt>
                <c:pt idx="39">
                  <c:v>0.53881141583410286</c:v>
                </c:pt>
                <c:pt idx="40">
                  <c:v>0.53643736034476908</c:v>
                </c:pt>
                <c:pt idx="41">
                  <c:v>0.5341334808071766</c:v>
                </c:pt>
                <c:pt idx="42">
                  <c:v>0.53189602453794571</c:v>
                </c:pt>
                <c:pt idx="43">
                  <c:v>0.52972152496818325</c:v>
                </c:pt>
                <c:pt idx="44">
                  <c:v>0.52760677362081887</c:v>
                </c:pt>
                <c:pt idx="45">
                  <c:v>0.52554879541275246</c:v>
                </c:pt>
                <c:pt idx="46">
                  <c:v>0.52354482682157466</c:v>
                </c:pt>
                <c:pt idx="47">
                  <c:v>0.52159229652903782</c:v>
                </c:pt>
                <c:pt idx="50">
                  <c:v>0.51968880821316277</c:v>
                </c:pt>
                <c:pt idx="51">
                  <c:v>0.51783212521031419</c:v>
                </c:pt>
                <c:pt idx="52">
                  <c:v>0.51602015680972058</c:v>
                </c:pt>
                <c:pt idx="53">
                  <c:v>0.51425094597726251</c:v>
                </c:pt>
                <c:pt idx="54">
                  <c:v>0.51252265833416311</c:v>
                </c:pt>
                <c:pt idx="55">
                  <c:v>0.51083357224045245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49-4EF3-864D-F1A7D24997A6}"/>
            </c:ext>
          </c:extLst>
        </c:ser>
        <c:ser>
          <c:idx val="1"/>
          <c:order val="1"/>
          <c:tx>
            <c:strRef>
              <c:f>[7]GH.A1R!$C$4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[7]GH.A1R!$BC$12:$BC$500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50">
                  <c:v>48</c:v>
                </c:pt>
                <c:pt idx="51">
                  <c:v>49</c:v>
                </c:pt>
                <c:pt idx="52">
                  <c:v>50</c:v>
                </c:pt>
                <c:pt idx="53">
                  <c:v>51</c:v>
                </c:pt>
                <c:pt idx="54">
                  <c:v>52</c:v>
                </c:pt>
                <c:pt idx="55">
                  <c:v>53</c:v>
                </c:pt>
              </c:numCache>
            </c:numRef>
          </c:xVal>
          <c:yVal>
            <c:numRef>
              <c:f>[7]GH.A1R!$BD$12:$BD$500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0.89813237288393433</c:v>
                </c:pt>
                <c:pt idx="3">
                  <c:v>0.84342448672534898</c:v>
                </c:pt>
                <c:pt idx="4">
                  <c:v>0.80664175922212633</c:v>
                </c:pt>
                <c:pt idx="5">
                  <c:v>0.77921920769324515</c:v>
                </c:pt>
                <c:pt idx="6">
                  <c:v>0.75750683561105203</c:v>
                </c:pt>
                <c:pt idx="7">
                  <c:v>0.73962197115433304</c:v>
                </c:pt>
                <c:pt idx="8">
                  <c:v>0.72447107727743942</c:v>
                </c:pt>
                <c:pt idx="9">
                  <c:v>0.7113648648079185</c:v>
                </c:pt>
                <c:pt idx="10">
                  <c:v>0.69984199600227348</c:v>
                </c:pt>
                <c:pt idx="11">
                  <c:v>0.68957916911843342</c:v>
                </c:pt>
                <c:pt idx="12">
                  <c:v>0.68034141174315432</c:v>
                </c:pt>
                <c:pt idx="13">
                  <c:v>0.6719528192275922</c:v>
                </c:pt>
                <c:pt idx="14">
                  <c:v>0.66427843598993397</c:v>
                </c:pt>
                <c:pt idx="15">
                  <c:v>0.65721256029520847</c:v>
                </c:pt>
                <c:pt idx="16">
                  <c:v>0.6506709277209668</c:v>
                </c:pt>
                <c:pt idx="17">
                  <c:v>0.64458532989092387</c:v>
                </c:pt>
                <c:pt idx="18">
                  <c:v>0.63889981401619478</c:v>
                </c:pt>
                <c:pt idx="19">
                  <c:v>0.63356793856738114</c:v>
                </c:pt>
                <c:pt idx="20">
                  <c:v>0.6285507525133508</c:v>
                </c:pt>
                <c:pt idx="21">
                  <c:v>0.62381528139163422</c:v>
                </c:pt>
                <c:pt idx="22">
                  <c:v>0.61933337545167033</c:v>
                </c:pt>
                <c:pt idx="23">
                  <c:v>0.61508082104969775</c:v>
                </c:pt>
                <c:pt idx="24">
                  <c:v>0.61103664650008505</c:v>
                </c:pt>
                <c:pt idx="25">
                  <c:v>0.60718257363808881</c:v>
                </c:pt>
                <c:pt idx="26">
                  <c:v>0.60350257999892676</c:v>
                </c:pt>
                <c:pt idx="27">
                  <c:v>0.59998254597506595</c:v>
                </c:pt>
                <c:pt idx="28">
                  <c:v>0.59660996797126797</c:v>
                </c:pt>
                <c:pt idx="29">
                  <c:v>0.59337372333295857</c:v>
                </c:pt>
                <c:pt idx="30">
                  <c:v>0.59026387626706123</c:v>
                </c:pt>
                <c:pt idx="31">
                  <c:v>0.58727151649888076</c:v>
                </c:pt>
                <c:pt idx="32">
                  <c:v>0.58438862428062277</c:v>
                </c:pt>
                <c:pt idx="33">
                  <c:v>0.58160795677020727</c:v>
                </c:pt>
                <c:pt idx="34">
                  <c:v>0.57892295186110898</c:v>
                </c:pt>
                <c:pt idx="35">
                  <c:v>0.57632764635539568</c:v>
                </c:pt>
                <c:pt idx="36">
                  <c:v>0.57381660599746942</c:v>
                </c:pt>
                <c:pt idx="37">
                  <c:v>0.57138486537185174</c:v>
                </c:pt>
                <c:pt idx="38">
                  <c:v>0.56902787604870475</c:v>
                </c:pt>
                <c:pt idx="39">
                  <c:v>0.56674146166068329</c:v>
                </c:pt>
                <c:pt idx="40">
                  <c:v>0.56452177883279819</c:v>
                </c:pt>
                <c:pt idx="41">
                  <c:v>0.56236528307718059</c:v>
                </c:pt>
                <c:pt idx="42">
                  <c:v>0.56026869891752751</c:v>
                </c:pt>
                <c:pt idx="43">
                  <c:v>0.55822899363160339</c:v>
                </c:pt>
                <c:pt idx="44">
                  <c:v>0.5562433541006252</c:v>
                </c:pt>
                <c:pt idx="45">
                  <c:v>0.55430916633643867</c:v>
                </c:pt>
                <c:pt idx="46">
                  <c:v>0.55242399732476344</c:v>
                </c:pt>
                <c:pt idx="47">
                  <c:v>0.550585578878379</c:v>
                </c:pt>
                <c:pt idx="50">
                  <c:v>0.54879179324016303</c:v>
                </c:pt>
                <c:pt idx="51">
                  <c:v>0.54704066021422115</c:v>
                </c:pt>
                <c:pt idx="52">
                  <c:v>0.54533032563535078</c:v>
                </c:pt>
                <c:pt idx="53">
                  <c:v>0.54365905101394219</c:v>
                </c:pt>
                <c:pt idx="54">
                  <c:v>0.54202520421601252</c:v>
                </c:pt>
                <c:pt idx="55">
                  <c:v>0.54042725105717515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49-4EF3-864D-F1A7D24997A6}"/>
            </c:ext>
          </c:extLst>
        </c:ser>
        <c:ser>
          <c:idx val="2"/>
          <c:order val="2"/>
          <c:tx>
            <c:strRef>
              <c:f>[7]GH.A1R!$D$4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[7]GH.A1R!$BE$12:$BE$500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</c:numCache>
            </c:numRef>
          </c:xVal>
          <c:yVal>
            <c:numRef>
              <c:f>[7]GH.A1R!$BF$12:$BF$500</c:f>
              <c:numCache>
                <c:formatCode>General</c:formatCode>
                <c:ptCount val="489"/>
                <c:pt idx="0">
                  <c:v>1</c:v>
                </c:pt>
                <c:pt idx="1">
                  <c:v>0.91700404320467122</c:v>
                </c:pt>
                <c:pt idx="2">
                  <c:v>0.87168554287173572</c:v>
                </c:pt>
                <c:pt idx="3">
                  <c:v>0.84089641525371461</c:v>
                </c:pt>
                <c:pt idx="4">
                  <c:v>0.81776543395794243</c:v>
                </c:pt>
                <c:pt idx="5">
                  <c:v>0.79933916721644038</c:v>
                </c:pt>
                <c:pt idx="6">
                  <c:v>0.78408427668922442</c:v>
                </c:pt>
                <c:pt idx="7">
                  <c:v>0.77110541270397037</c:v>
                </c:pt>
                <c:pt idx="8">
                  <c:v>0.75983568565159243</c:v>
                </c:pt>
                <c:pt idx="9">
                  <c:v>0.74989420933245587</c:v>
                </c:pt>
                <c:pt idx="10">
                  <c:v>0.74101314885507419</c:v>
                </c:pt>
                <c:pt idx="11">
                  <c:v>0.73299724822933054</c:v>
                </c:pt>
                <c:pt idx="12">
                  <c:v>0.72569992961824559</c:v>
                </c:pt>
                <c:pt idx="13">
                  <c:v>0.71900845193722907</c:v>
                </c:pt>
                <c:pt idx="14">
                  <c:v>0.71283430624136968</c:v>
                </c:pt>
                <c:pt idx="15">
                  <c:v>0.70710678118654757</c:v>
                </c:pt>
                <c:pt idx="16">
                  <c:v>0.70176852345018459</c:v>
                </c:pt>
                <c:pt idx="17">
                  <c:v>0.69677239591370399</c:v>
                </c:pt>
                <c:pt idx="18">
                  <c:v>0.69207920460274963</c:v>
                </c:pt>
                <c:pt idx="19">
                  <c:v>0.68765602193363207</c:v>
                </c:pt>
                <c:pt idx="20">
                  <c:v>0.68347492838303892</c:v>
                </c:pt>
                <c:pt idx="21">
                  <c:v>0.67951205356792799</c:v>
                </c:pt>
                <c:pt idx="22">
                  <c:v>0.67574683535828073</c:v>
                </c:pt>
                <c:pt idx="23">
                  <c:v>0.67216144028419422</c:v>
                </c:pt>
                <c:pt idx="24">
                  <c:v>0.66874030497642201</c:v>
                </c:pt>
                <c:pt idx="25">
                  <c:v>0.66546976961327653</c:v>
                </c:pt>
                <c:pt idx="26">
                  <c:v>0.66233778214052597</c:v>
                </c:pt>
                <c:pt idx="27">
                  <c:v>0.65933365752477058</c:v>
                </c:pt>
                <c:pt idx="28">
                  <c:v>0.6564478802303394</c:v>
                </c:pt>
                <c:pt idx="29">
                  <c:v>0.6536719409583327</c:v>
                </c:pt>
                <c:pt idx="30">
                  <c:v>0.65099820077710024</c:v>
                </c:pt>
                <c:pt idx="31">
                  <c:v>0.64841977732550482</c:v>
                </c:pt>
                <c:pt idx="32">
                  <c:v>0.64593044893482965</c:v>
                </c:pt>
                <c:pt idx="33">
                  <c:v>0.64352457339759139</c:v>
                </c:pt>
                <c:pt idx="34">
                  <c:v>0.64119701878636315</c:v>
                </c:pt>
                <c:pt idx="35">
                  <c:v>0.63894310424627243</c:v>
                </c:pt>
                <c:pt idx="36">
                  <c:v>0.63675854908966079</c:v>
                </c:pt>
                <c:pt idx="37">
                  <c:v>0.63463942883859437</c:v>
                </c:pt>
                <c:pt idx="38">
                  <c:v>0.63258213711126077</c:v>
                </c:pt>
                <c:pt idx="39">
                  <c:v>0.63058335244718067</c:v>
                </c:pt>
                <c:pt idx="40">
                  <c:v>0.62864000932521369</c:v>
                </c:pt>
                <c:pt idx="41">
                  <c:v>0.62674927275626979</c:v>
                </c:pt>
                <c:pt idx="42">
                  <c:v>0.62490851593614583</c:v>
                </c:pt>
                <c:pt idx="43">
                  <c:v>0.62311530052809916</c:v>
                </c:pt>
                <c:pt idx="44">
                  <c:v>0.62136735921360531</c:v>
                </c:pt>
                <c:pt idx="45">
                  <c:v>0.6196625802063046</c:v>
                </c:pt>
                <c:pt idx="46">
                  <c:v>0.61799899347082543</c:v>
                </c:pt>
                <c:pt idx="47">
                  <c:v>0.61637475842688128</c:v>
                </c:pt>
                <c:pt idx="50">
                  <c:v>0.61478815295126443</c:v>
                </c:pt>
                <c:pt idx="51">
                  <c:v>0.61323756351730385</c:v>
                </c:pt>
                <c:pt idx="52">
                  <c:v>0.61172147633397056</c:v>
                </c:pt>
                <c:pt idx="53">
                  <c:v>0.61023846936585568</c:v>
                </c:pt>
                <c:pt idx="54">
                  <c:v>0.60878720513135898</c:v>
                </c:pt>
                <c:pt idx="55">
                  <c:v>0.60736642419007703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C49-4EF3-864D-F1A7D2499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414425033083304"/>
          <c:y val="0.70675341552119941"/>
          <c:w val="0.41107608592822381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[7]GH.A1R!$B$4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[7]GH.A1R!$BO$12:$BO$500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50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</c:numCache>
            </c:numRef>
          </c:xVal>
          <c:yVal>
            <c:numRef>
              <c:f>[7]GH.A1R!$BP$12:$BP$500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0.88884268116657017</c:v>
                </c:pt>
                <c:pt idx="4">
                  <c:v>0.82963943430840048</c:v>
                </c:pt>
                <c:pt idx="5">
                  <c:v>0.79004131186337712</c:v>
                </c:pt>
                <c:pt idx="6">
                  <c:v>0.72178174116815008</c:v>
                </c:pt>
                <c:pt idx="7">
                  <c:v>0.68403331092502129</c:v>
                </c:pt>
                <c:pt idx="8">
                  <c:v>0.65818153946442004</c:v>
                </c:pt>
                <c:pt idx="9">
                  <c:v>0.63864528259565223</c:v>
                </c:pt>
                <c:pt idx="10">
                  <c:v>0.62300980086410573</c:v>
                </c:pt>
                <c:pt idx="11">
                  <c:v>0.61001515716706167</c:v>
                </c:pt>
                <c:pt idx="12">
                  <c:v>0.59892266022511609</c:v>
                </c:pt>
                <c:pt idx="13">
                  <c:v>0.58926300624961181</c:v>
                </c:pt>
                <c:pt idx="14">
                  <c:v>0.58071993986320225</c:v>
                </c:pt>
                <c:pt idx="15">
                  <c:v>0.57307049103195684</c:v>
                </c:pt>
                <c:pt idx="16">
                  <c:v>0.5661517294022641</c:v>
                </c:pt>
                <c:pt idx="17">
                  <c:v>0.5598410837496659</c:v>
                </c:pt>
                <c:pt idx="18">
                  <c:v>0.55404409450531777</c:v>
                </c:pt>
                <c:pt idx="19">
                  <c:v>0.54868647206997267</c:v>
                </c:pt>
                <c:pt idx="20">
                  <c:v>0.54370876664256762</c:v>
                </c:pt>
                <c:pt idx="21">
                  <c:v>0.5390626844123183</c:v>
                </c:pt>
                <c:pt idx="22">
                  <c:v>0.53470847650049558</c:v>
                </c:pt>
                <c:pt idx="23">
                  <c:v>0.53061304712798363</c:v>
                </c:pt>
                <c:pt idx="24">
                  <c:v>0.52674855615804317</c:v>
                </c:pt>
                <c:pt idx="25">
                  <c:v>0.52309136900468134</c:v>
                </c:pt>
                <c:pt idx="26">
                  <c:v>0.51962125542007365</c:v>
                </c:pt>
                <c:pt idx="27">
                  <c:v>0.51632076973543051</c:v>
                </c:pt>
                <c:pt idx="28">
                  <c:v>0.51317476548896634</c:v>
                </c:pt>
                <c:pt idx="29">
                  <c:v>0.51017001100596115</c:v>
                </c:pt>
                <c:pt idx="30">
                  <c:v>0.50729488179942417</c:v>
                </c:pt>
                <c:pt idx="31">
                  <c:v>0.50453911212116143</c:v>
                </c:pt>
                <c:pt idx="32">
                  <c:v>0.50189359255222021</c:v>
                </c:pt>
                <c:pt idx="33">
                  <c:v>0.49935020378581896</c:v>
                </c:pt>
                <c:pt idx="34">
                  <c:v>0.49690167912425887</c:v>
                </c:pt>
                <c:pt idx="35">
                  <c:v>0.49454148995107827</c:v>
                </c:pt>
                <c:pt idx="36">
                  <c:v>0.49226374973237574</c:v>
                </c:pt>
                <c:pt idx="37">
                  <c:v>0.49006313307189397</c:v>
                </c:pt>
                <c:pt idx="38">
                  <c:v>0.4879348070805779</c:v>
                </c:pt>
                <c:pt idx="39">
                  <c:v>0.48587437288469615</c:v>
                </c:pt>
                <c:pt idx="40">
                  <c:v>0.48387781553153397</c:v>
                </c:pt>
                <c:pt idx="41">
                  <c:v>0.48194146089011569</c:v>
                </c:pt>
                <c:pt idx="42">
                  <c:v>0.48006193840980238</c:v>
                </c:pt>
                <c:pt idx="43">
                  <c:v>0.47823614880919796</c:v>
                </c:pt>
                <c:pt idx="44">
                  <c:v>0.47646123593442558</c:v>
                </c:pt>
                <c:pt idx="45">
                  <c:v>0.47473456215915799</c:v>
                </c:pt>
                <c:pt idx="46">
                  <c:v>0.47305368680610438</c:v>
                </c:pt>
                <c:pt idx="47">
                  <c:v>0.47141634715652403</c:v>
                </c:pt>
                <c:pt idx="50">
                  <c:v>0.46982044168504566</c:v>
                </c:pt>
                <c:pt idx="51">
                  <c:v>0.46826401521491268</c:v>
                </c:pt>
                <c:pt idx="52">
                  <c:v>0.46674524573632192</c:v>
                </c:pt>
                <c:pt idx="53">
                  <c:v>0.46526243266979894</c:v>
                </c:pt>
                <c:pt idx="54">
                  <c:v>0.46381398638912696</c:v>
                </c:pt>
                <c:pt idx="55">
                  <c:v>0.46239841884548794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79-4AE7-BED6-6482D12F1177}"/>
            </c:ext>
          </c:extLst>
        </c:ser>
        <c:ser>
          <c:idx val="1"/>
          <c:order val="1"/>
          <c:tx>
            <c:strRef>
              <c:f>[7]GH.A1R!$C$4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[7]GH.A1R!$BQ$12:$BQ$500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50">
                  <c:v>48</c:v>
                </c:pt>
                <c:pt idx="51">
                  <c:v>49</c:v>
                </c:pt>
                <c:pt idx="52">
                  <c:v>50</c:v>
                </c:pt>
                <c:pt idx="53">
                  <c:v>51</c:v>
                </c:pt>
                <c:pt idx="54">
                  <c:v>52</c:v>
                </c:pt>
                <c:pt idx="55">
                  <c:v>53</c:v>
                </c:pt>
              </c:numCache>
            </c:numRef>
          </c:xVal>
          <c:yVal>
            <c:numRef>
              <c:f>[7]GH.A1R!$BR$12:$BR$500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0.9265880618903708</c:v>
                </c:pt>
                <c:pt idx="3">
                  <c:v>0.88616922144663357</c:v>
                </c:pt>
                <c:pt idx="4">
                  <c:v>0.85856543643775374</c:v>
                </c:pt>
                <c:pt idx="5">
                  <c:v>0.83774780677082938</c:v>
                </c:pt>
                <c:pt idx="6">
                  <c:v>0.7890660831026286</c:v>
                </c:pt>
                <c:pt idx="7">
                  <c:v>0.76169525350745759</c:v>
                </c:pt>
                <c:pt idx="8">
                  <c:v>0.74275426965373492</c:v>
                </c:pt>
                <c:pt idx="9">
                  <c:v>0.7283303123518553</c:v>
                </c:pt>
                <c:pt idx="10">
                  <c:v>0.71671589922148538</c:v>
                </c:pt>
                <c:pt idx="11">
                  <c:v>0.70701430299943457</c:v>
                </c:pt>
                <c:pt idx="12">
                  <c:v>0.69869699510973338</c:v>
                </c:pt>
                <c:pt idx="13">
                  <c:v>0.69142669110196386</c:v>
                </c:pt>
                <c:pt idx="14">
                  <c:v>0.68497522091142582</c:v>
                </c:pt>
                <c:pt idx="15">
                  <c:v>0.67918116741438384</c:v>
                </c:pt>
                <c:pt idx="16">
                  <c:v>0.67392621743163705</c:v>
                </c:pt>
                <c:pt idx="17">
                  <c:v>0.66912111795089169</c:v>
                </c:pt>
                <c:pt idx="18">
                  <c:v>0.66469691163600841</c:v>
                </c:pt>
                <c:pt idx="19">
                  <c:v>0.66059923891072736</c:v>
                </c:pt>
                <c:pt idx="20">
                  <c:v>0.65678450463065707</c:v>
                </c:pt>
                <c:pt idx="21">
                  <c:v>0.65321722295386497</c:v>
                </c:pt>
                <c:pt idx="22">
                  <c:v>0.6498681315535777</c:v>
                </c:pt>
                <c:pt idx="23">
                  <c:v>0.64671282266501351</c:v>
                </c:pt>
                <c:pt idx="24">
                  <c:v>0.64373073005210901</c:v>
                </c:pt>
                <c:pt idx="25">
                  <c:v>0.64090436649494398</c:v>
                </c:pt>
                <c:pt idx="26">
                  <c:v>0.6382187410663287</c:v>
                </c:pt>
                <c:pt idx="27">
                  <c:v>0.63566090769503025</c:v>
                </c:pt>
                <c:pt idx="28">
                  <c:v>0.63321961110653224</c:v>
                </c:pt>
                <c:pt idx="29">
                  <c:v>0.63088500601780739</c:v>
                </c:pt>
                <c:pt idx="30">
                  <c:v>0.62864843215090682</c:v>
                </c:pt>
                <c:pt idx="31">
                  <c:v>0.62650223228155466</c:v>
                </c:pt>
                <c:pt idx="32">
                  <c:v>0.62443960382529573</c:v>
                </c:pt>
                <c:pt idx="33">
                  <c:v>0.62245447681955191</c:v>
                </c:pt>
                <c:pt idx="34">
                  <c:v>0.62054141287130948</c:v>
                </c:pt>
                <c:pt idx="35">
                  <c:v>0.61869552089875302</c:v>
                </c:pt>
                <c:pt idx="36">
                  <c:v>0.61691238643132917</c:v>
                </c:pt>
                <c:pt idx="37">
                  <c:v>0.615188011936462</c:v>
                </c:pt>
                <c:pt idx="38">
                  <c:v>0.61351876617537338</c:v>
                </c:pt>
                <c:pt idx="39">
                  <c:v>0.61190134099974003</c:v>
                </c:pt>
                <c:pt idx="40">
                  <c:v>0.6103327143171744</c:v>
                </c:pt>
                <c:pt idx="41">
                  <c:v>0.60881011819986108</c:v>
                </c:pt>
                <c:pt idx="42">
                  <c:v>0.60733101130401113</c:v>
                </c:pt>
                <c:pt idx="43">
                  <c:v>0.60589305492062429</c:v>
                </c:pt>
                <c:pt idx="44">
                  <c:v>0.604494092099641</c:v>
                </c:pt>
                <c:pt idx="45">
                  <c:v>0.6031321293869496</c:v>
                </c:pt>
                <c:pt idx="46">
                  <c:v>0.60180532079215188</c:v>
                </c:pt>
                <c:pt idx="47">
                  <c:v>0.60051195366854349</c:v>
                </c:pt>
                <c:pt idx="50">
                  <c:v>0.59925043623852881</c:v>
                </c:pt>
                <c:pt idx="51">
                  <c:v>0.59801928654006598</c:v>
                </c:pt>
                <c:pt idx="52">
                  <c:v>0.59681712260460107</c:v>
                </c:pt>
                <c:pt idx="53">
                  <c:v>0.59564265370576386</c:v>
                </c:pt>
                <c:pt idx="54">
                  <c:v>0.59449467254201638</c:v>
                </c:pt>
                <c:pt idx="55">
                  <c:v>0.59337204823638501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C79-4AE7-BED6-6482D12F1177}"/>
            </c:ext>
          </c:extLst>
        </c:ser>
        <c:ser>
          <c:idx val="2"/>
          <c:order val="2"/>
          <c:tx>
            <c:strRef>
              <c:f>[7]GH.A1R!$D$4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[7]GH.A1R!$BS$12:$BS$500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</c:numCache>
            </c:numRef>
          </c:xVal>
          <c:yVal>
            <c:numRef>
              <c:f>[7]GH.A1R!$BT$12:$BT$500</c:f>
              <c:numCache>
                <c:formatCode>General</c:formatCode>
                <c:ptCount val="489"/>
                <c:pt idx="0">
                  <c:v>1</c:v>
                </c:pt>
                <c:pt idx="1">
                  <c:v>0.94934212095051929</c:v>
                </c:pt>
                <c:pt idx="2">
                  <c:v>0.92090727937924544</c:v>
                </c:pt>
                <c:pt idx="3">
                  <c:v>0.90125046261083019</c:v>
                </c:pt>
                <c:pt idx="4">
                  <c:v>0.88629285805074864</c:v>
                </c:pt>
                <c:pt idx="5">
                  <c:v>0.87425606980466519</c:v>
                </c:pt>
                <c:pt idx="6">
                  <c:v>0.83952309467642228</c:v>
                </c:pt>
                <c:pt idx="7">
                  <c:v>0.81976757108936349</c:v>
                </c:pt>
                <c:pt idx="8">
                  <c:v>0.80599649910943816</c:v>
                </c:pt>
                <c:pt idx="9">
                  <c:v>0.79545310124380053</c:v>
                </c:pt>
                <c:pt idx="10">
                  <c:v>0.78692714363177441</c:v>
                </c:pt>
                <c:pt idx="11">
                  <c:v>0.77978014198810774</c:v>
                </c:pt>
                <c:pt idx="12">
                  <c:v>0.77363438195241707</c:v>
                </c:pt>
                <c:pt idx="13">
                  <c:v>0.76824806886630936</c:v>
                </c:pt>
                <c:pt idx="14">
                  <c:v>0.76345718766261372</c:v>
                </c:pt>
                <c:pt idx="15">
                  <c:v>0.75914542965061782</c:v>
                </c:pt>
                <c:pt idx="16">
                  <c:v>0.75522736192427053</c:v>
                </c:pt>
                <c:pt idx="17">
                  <c:v>0.75163841056967551</c:v>
                </c:pt>
                <c:pt idx="18">
                  <c:v>0.7483285969109349</c:v>
                </c:pt>
                <c:pt idx="19">
                  <c:v>0.74525845797968937</c:v>
                </c:pt>
                <c:pt idx="20">
                  <c:v>0.74239629740570812</c:v>
                </c:pt>
                <c:pt idx="21">
                  <c:v>0.73971627833475195</c:v>
                </c:pt>
                <c:pt idx="22">
                  <c:v>0.73719706699805299</c:v>
                </c:pt>
                <c:pt idx="23">
                  <c:v>0.73482084671841186</c:v>
                </c:pt>
                <c:pt idx="24">
                  <c:v>0.73257258735204767</c:v>
                </c:pt>
                <c:pt idx="25">
                  <c:v>0.73043949474426551</c:v>
                </c:pt>
                <c:pt idx="26">
                  <c:v>0.7284105895238413</c:v>
                </c:pt>
                <c:pt idx="27">
                  <c:v>0.72647638044743168</c:v>
                </c:pt>
                <c:pt idx="28">
                  <c:v>0.72462860794638417</c:v>
                </c:pt>
                <c:pt idx="29">
                  <c:v>0.72286004053694031</c:v>
                </c:pt>
                <c:pt idx="30">
                  <c:v>0.72116431154992477</c:v>
                </c:pt>
                <c:pt idx="31">
                  <c:v>0.71953578697394893</c:v>
                </c:pt>
                <c:pt idx="32">
                  <c:v>0.7179694575666723</c:v>
                </c:pt>
                <c:pt idx="33">
                  <c:v>0.71646085008226612</c:v>
                </c:pt>
                <c:pt idx="34">
                  <c:v>0.7150059536945661</c:v>
                </c:pt>
                <c:pt idx="35">
                  <c:v>0.71360115860169937</c:v>
                </c:pt>
                <c:pt idx="36">
                  <c:v>0.71224320447261369</c:v>
                </c:pt>
                <c:pt idx="37">
                  <c:v>0.71092913690346748</c:v>
                </c:pt>
                <c:pt idx="38">
                  <c:v>0.70965627043739232</c:v>
                </c:pt>
                <c:pt idx="39">
                  <c:v>0.70842215699672972</c:v>
                </c:pt>
                <c:pt idx="40">
                  <c:v>0.70722455880539381</c:v>
                </c:pt>
                <c:pt idx="41">
                  <c:v>0.70606142505716563</c:v>
                </c:pt>
                <c:pt idx="42">
                  <c:v>0.70493087172562463</c:v>
                </c:pt>
                <c:pt idx="43">
                  <c:v>0.70383116402207291</c:v>
                </c:pt>
                <c:pt idx="44">
                  <c:v>0.70276070109591415</c:v>
                </c:pt>
                <c:pt idx="45">
                  <c:v>0.70171800264253348</c:v>
                </c:pt>
                <c:pt idx="46">
                  <c:v>0.70070169714062447</c:v>
                </c:pt>
                <c:pt idx="47">
                  <c:v>0.69971051148703134</c:v>
                </c:pt>
                <c:pt idx="50">
                  <c:v>0.69874326183475888</c:v>
                </c:pt>
                <c:pt idx="51">
                  <c:v>0.6977988454705899</c:v>
                </c:pt>
                <c:pt idx="52">
                  <c:v>0.6968762335940929</c:v>
                </c:pt>
                <c:pt idx="53">
                  <c:v>0.69597446488075321</c:v>
                </c:pt>
                <c:pt idx="54">
                  <c:v>0.69509263972936686</c:v>
                </c:pt>
                <c:pt idx="55">
                  <c:v>0.69422991510834975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C79-4AE7-BED6-6482D12F1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198915068233768"/>
          <c:y val="0.70378080324189707"/>
          <c:w val="0.40036126220937357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'[6]CCU.CR'!$B$4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'[6]CCU.CR'!$BA$12:$BA$500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</c:numCache>
            </c:numRef>
          </c:xVal>
          <c:yVal>
            <c:numRef>
              <c:f>'[6]CCU.CR'!$BB$12:$BB$500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0.72123749629611167</c:v>
                </c:pt>
                <c:pt idx="4">
                  <c:v>0.59574365129630702</c:v>
                </c:pt>
                <c:pt idx="5">
                  <c:v>0.52018352606348373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AD-4188-A40D-2FAF728466BE}"/>
            </c:ext>
          </c:extLst>
        </c:ser>
        <c:ser>
          <c:idx val="1"/>
          <c:order val="1"/>
          <c:tx>
            <c:strRef>
              <c:f>'[6]CCU.CR'!$C$4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'[6]CCU.CR'!$BC$12:$BC$500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xVal>
          <c:yVal>
            <c:numRef>
              <c:f>'[6]CCU.CR'!$BD$12:$BD$500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0.77308529568941564</c:v>
                </c:pt>
                <c:pt idx="3">
                  <c:v>0.66503521223074102</c:v>
                </c:pt>
                <c:pt idx="4">
                  <c:v>0.59766087441119142</c:v>
                </c:pt>
                <c:pt idx="5">
                  <c:v>0.55013856446856391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AD-4188-A40D-2FAF728466BE}"/>
            </c:ext>
          </c:extLst>
        </c:ser>
        <c:ser>
          <c:idx val="2"/>
          <c:order val="2"/>
          <c:tx>
            <c:strRef>
              <c:f>'[6]CCU.CR'!$D$4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'[6]CCU.CR'!$BE$12:$BE$500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'[6]CCU.CR'!$BF$12:$BF$500</c:f>
              <c:numCache>
                <c:formatCode>General</c:formatCode>
                <c:ptCount val="489"/>
                <c:pt idx="0">
                  <c:v>1</c:v>
                </c:pt>
                <c:pt idx="1">
                  <c:v>0.83117756062407244</c:v>
                </c:pt>
                <c:pt idx="2">
                  <c:v>0.74596371014640339</c:v>
                </c:pt>
                <c:pt idx="3">
                  <c:v>0.69085613728498374</c:v>
                </c:pt>
                <c:pt idx="4">
                  <c:v>0.65093076974414998</c:v>
                </c:pt>
                <c:pt idx="5">
                  <c:v>0.62002829691357031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AD-4188-A40D-2FAF72846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289555403694252"/>
          <c:y val="0.7060565036799068"/>
          <c:w val="0.3902968499710483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[7]GH.A1R!$B$4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[7]GH.A1R!$CC$12:$CC$500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50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</c:numCache>
            </c:numRef>
          </c:xVal>
          <c:yVal>
            <c:numRef>
              <c:f>[7]GH.A1R!$CD$12:$CD$500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0.84674531236252726</c:v>
                </c:pt>
                <c:pt idx="4">
                  <c:v>0.7682293563943734</c:v>
                </c:pt>
                <c:pt idx="5">
                  <c:v>0.71697762400791376</c:v>
                </c:pt>
                <c:pt idx="6">
                  <c:v>0.62135700156900175</c:v>
                </c:pt>
                <c:pt idx="7">
                  <c:v>0.56971916121096</c:v>
                </c:pt>
                <c:pt idx="8">
                  <c:v>0.53487968256569496</c:v>
                </c:pt>
                <c:pt idx="9">
                  <c:v>0.50883934485363125</c:v>
                </c:pt>
                <c:pt idx="10">
                  <c:v>0.48817948464409011</c:v>
                </c:pt>
                <c:pt idx="11">
                  <c:v>0.47113291827628112</c:v>
                </c:pt>
                <c:pt idx="12">
                  <c:v>0.45667137863233254</c:v>
                </c:pt>
                <c:pt idx="13">
                  <c:v>0.44414575327932804</c:v>
                </c:pt>
                <c:pt idx="14">
                  <c:v>0.43312103422081571</c:v>
                </c:pt>
                <c:pt idx="15">
                  <c:v>0.42329202420722911</c:v>
                </c:pt>
                <c:pt idx="16">
                  <c:v>0.41443668270401191</c:v>
                </c:pt>
                <c:pt idx="17">
                  <c:v>0.40638863248150514</c:v>
                </c:pt>
                <c:pt idx="18">
                  <c:v>0.39902011962273909</c:v>
                </c:pt>
                <c:pt idx="19">
                  <c:v>0.39223100509414044</c:v>
                </c:pt>
                <c:pt idx="20">
                  <c:v>0.38594140140096989</c:v>
                </c:pt>
                <c:pt idx="21">
                  <c:v>0.38008659960403679</c:v>
                </c:pt>
                <c:pt idx="22">
                  <c:v>0.37461348414065632</c:v>
                </c:pt>
                <c:pt idx="23">
                  <c:v>0.36947794230150732</c:v>
                </c:pt>
                <c:pt idx="24">
                  <c:v>0.36464295558073312</c:v>
                </c:pt>
                <c:pt idx="25">
                  <c:v>0.36007716893213715</c:v>
                </c:pt>
                <c:pt idx="26">
                  <c:v>0.35575380162260384</c:v>
                </c:pt>
                <c:pt idx="27">
                  <c:v>0.35164980657970135</c:v>
                </c:pt>
                <c:pt idx="28">
                  <c:v>0.34774521338583342</c:v>
                </c:pt>
                <c:pt idx="29">
                  <c:v>0.34402260894865466</c:v>
                </c:pt>
                <c:pt idx="30">
                  <c:v>0.34046672273502232</c:v>
                </c:pt>
                <c:pt idx="31">
                  <c:v>0.33706409236788304</c:v>
                </c:pt>
                <c:pt idx="32">
                  <c:v>0.33380279166226068</c:v>
                </c:pt>
                <c:pt idx="33">
                  <c:v>0.33067220766231864</c:v>
                </c:pt>
                <c:pt idx="34">
                  <c:v>0.32766285649069549</c:v>
                </c:pt>
                <c:pt idx="35">
                  <c:v>0.32476623020419093</c:v>
                </c:pt>
                <c:pt idx="36">
                  <c:v>0.32197466861756008</c:v>
                </c:pt>
                <c:pt idx="37">
                  <c:v>0.3192812513825255</c:v>
                </c:pt>
                <c:pt idx="38">
                  <c:v>0.31667970661270617</c:v>
                </c:pt>
                <c:pt idx="39">
                  <c:v>0.31416433311217162</c:v>
                </c:pt>
                <c:pt idx="40">
                  <c:v>0.31172993385661418</c:v>
                </c:pt>
                <c:pt idx="41">
                  <c:v>0.30937175883565848</c:v>
                </c:pt>
                <c:pt idx="42">
                  <c:v>0.30708545572468571</c:v>
                </c:pt>
                <c:pt idx="43">
                  <c:v>0.30486702713838643</c:v>
                </c:pt>
                <c:pt idx="44">
                  <c:v>0.30271279344363589</c:v>
                </c:pt>
                <c:pt idx="45">
                  <c:v>0.30061936028941472</c:v>
                </c:pt>
                <c:pt idx="46">
                  <c:v>0.29858359015630187</c:v>
                </c:pt>
                <c:pt idx="47">
                  <c:v>0.29660257734517348</c:v>
                </c:pt>
                <c:pt idx="50">
                  <c:v>0.29467362591993829</c:v>
                </c:pt>
                <c:pt idx="51">
                  <c:v>0.29279423019693696</c:v>
                </c:pt>
                <c:pt idx="52">
                  <c:v>0.29096205743752424</c:v>
                </c:pt>
                <c:pt idx="53">
                  <c:v>0.28917493245306025</c:v>
                </c:pt>
                <c:pt idx="54">
                  <c:v>0.28743082387522478</c:v>
                </c:pt>
                <c:pt idx="55">
                  <c:v>0.28572783188092166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F3-4027-B0C3-5DCB4F405508}"/>
            </c:ext>
          </c:extLst>
        </c:ser>
        <c:ser>
          <c:idx val="1"/>
          <c:order val="1"/>
          <c:tx>
            <c:strRef>
              <c:f>[7]GH.A1R!$C$4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[7]GH.A1R!$CE$12:$CE$500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50">
                  <c:v>48</c:v>
                </c:pt>
                <c:pt idx="51">
                  <c:v>49</c:v>
                </c:pt>
                <c:pt idx="52">
                  <c:v>50</c:v>
                </c:pt>
                <c:pt idx="53">
                  <c:v>51</c:v>
                </c:pt>
                <c:pt idx="54">
                  <c:v>52</c:v>
                </c:pt>
                <c:pt idx="55">
                  <c:v>53</c:v>
                </c:pt>
              </c:numCache>
            </c:numRef>
          </c:xVal>
          <c:yVal>
            <c:numRef>
              <c:f>[7]GH.A1R!$CF$12:$CF$500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0.89813237288393433</c:v>
                </c:pt>
                <c:pt idx="3">
                  <c:v>0.84342448672534898</c:v>
                </c:pt>
                <c:pt idx="4">
                  <c:v>0.80664175922212633</c:v>
                </c:pt>
                <c:pt idx="5">
                  <c:v>0.77921920769324515</c:v>
                </c:pt>
                <c:pt idx="6">
                  <c:v>0.70902415030640698</c:v>
                </c:pt>
                <c:pt idx="7">
                  <c:v>0.67026960514875</c:v>
                </c:pt>
                <c:pt idx="8">
                  <c:v>0.64375643900111035</c:v>
                </c:pt>
                <c:pt idx="9">
                  <c:v>0.62373572790361675</c:v>
                </c:pt>
                <c:pt idx="10">
                  <c:v>0.60772227136479584</c:v>
                </c:pt>
                <c:pt idx="11">
                  <c:v>0.59442021154974123</c:v>
                </c:pt>
                <c:pt idx="12">
                  <c:v>0.58307019843639663</c:v>
                </c:pt>
                <c:pt idx="13">
                  <c:v>0.57319001849885831</c:v>
                </c:pt>
                <c:pt idx="14">
                  <c:v>0.56445484230331699</c:v>
                </c:pt>
                <c:pt idx="15">
                  <c:v>0.55663573299863511</c:v>
                </c:pt>
                <c:pt idx="16">
                  <c:v>0.54956545126520018</c:v>
                </c:pt>
                <c:pt idx="17">
                  <c:v>0.54311821913193492</c:v>
                </c:pt>
                <c:pt idx="18">
                  <c:v>0.53719713030222649</c:v>
                </c:pt>
                <c:pt idx="19">
                  <c:v>0.53172598868443677</c:v>
                </c:pt>
                <c:pt idx="20">
                  <c:v>0.52664383201071441</c:v>
                </c:pt>
                <c:pt idx="21">
                  <c:v>0.52190114781134211</c:v>
                </c:pt>
                <c:pt idx="22">
                  <c:v>0.51745719187088401</c:v>
                </c:pt>
                <c:pt idx="23">
                  <c:v>0.51327804569684554</c:v>
                </c:pt>
                <c:pt idx="24">
                  <c:v>0.50933518186967264</c:v>
                </c:pt>
                <c:pt idx="25">
                  <c:v>0.50560438618570269</c:v>
                </c:pt>
                <c:pt idx="26">
                  <c:v>0.502064935391347</c:v>
                </c:pt>
                <c:pt idx="27">
                  <c:v>0.49869896123527402</c:v>
                </c:pt>
                <c:pt idx="28">
                  <c:v>0.49549095248993158</c:v>
                </c:pt>
                <c:pt idx="29">
                  <c:v>0.49242736060148029</c:v>
                </c:pt>
                <c:pt idx="30">
                  <c:v>0.48949628418624724</c:v>
                </c:pt>
                <c:pt idx="31">
                  <c:v>0.48668721422965633</c:v>
                </c:pt>
                <c:pt idx="32">
                  <c:v>0.48399082652673264</c:v>
                </c:pt>
                <c:pt idx="33">
                  <c:v>0.48139881125574935</c:v>
                </c:pt>
                <c:pt idx="34">
                  <c:v>0.47890373200877512</c:v>
                </c:pt>
                <c:pt idx="35">
                  <c:v>0.47649890838931508</c:v>
                </c:pt>
                <c:pt idx="36">
                  <c:v>0.47417831761441365</c:v>
                </c:pt>
                <c:pt idx="37">
                  <c:v>0.47193651155509053</c:v>
                </c:pt>
                <c:pt idx="38">
                  <c:v>0.46976854640458388</c:v>
                </c:pt>
                <c:pt idx="39">
                  <c:v>0.46766992274213515</c:v>
                </c:pt>
                <c:pt idx="40">
                  <c:v>0.46563653420639095</c:v>
                </c:pt>
                <c:pt idx="41">
                  <c:v>0.46366462333982172</c:v>
                </c:pt>
                <c:pt idx="42">
                  <c:v>0.46175074343786715</c:v>
                </c:pt>
                <c:pt idx="43">
                  <c:v>0.45989172545155699</c:v>
                </c:pt>
                <c:pt idx="44">
                  <c:v>0.45808464916331104</c:v>
                </c:pt>
                <c:pt idx="45">
                  <c:v>0.45632681799237973</c:v>
                </c:pt>
                <c:pt idx="46">
                  <c:v>0.45461573689647583</c:v>
                </c:pt>
                <c:pt idx="47">
                  <c:v>0.45294909292524654</c:v>
                </c:pt>
                <c:pt idx="50">
                  <c:v>0.45132473805374795</c:v>
                </c:pt>
                <c:pt idx="51">
                  <c:v>0.449740673983409</c:v>
                </c:pt>
                <c:pt idx="52">
                  <c:v>0.44819503864672317</c:v>
                </c:pt>
                <c:pt idx="53">
                  <c:v>0.4466860941921813</c:v>
                </c:pt>
                <c:pt idx="54">
                  <c:v>0.44521221625935747</c:v>
                </c:pt>
                <c:pt idx="55">
                  <c:v>0.4437718843818842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F3-4027-B0C3-5DCB4F405508}"/>
            </c:ext>
          </c:extLst>
        </c:ser>
        <c:ser>
          <c:idx val="2"/>
          <c:order val="2"/>
          <c:tx>
            <c:strRef>
              <c:f>[7]GH.A1R!$D$4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[7]GH.A1R!$CG$12:$CG$500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</c:numCache>
            </c:numRef>
          </c:xVal>
          <c:yVal>
            <c:numRef>
              <c:f>[7]GH.A1R!$CH$12:$CH$500</c:f>
              <c:numCache>
                <c:formatCode>General</c:formatCode>
                <c:ptCount val="489"/>
                <c:pt idx="0">
                  <c:v>1</c:v>
                </c:pt>
                <c:pt idx="1">
                  <c:v>0.93627224743449222</c:v>
                </c:pt>
                <c:pt idx="2">
                  <c:v>0.90089355669729787</c:v>
                </c:pt>
                <c:pt idx="3">
                  <c:v>0.87660572131603509</c:v>
                </c:pt>
                <c:pt idx="4">
                  <c:v>0.858218455569289</c:v>
                </c:pt>
                <c:pt idx="5">
                  <c:v>0.84348163502823226</c:v>
                </c:pt>
                <c:pt idx="6">
                  <c:v>0.7961196330721696</c:v>
                </c:pt>
                <c:pt idx="7">
                  <c:v>0.76946143375221721</c:v>
                </c:pt>
                <c:pt idx="8">
                  <c:v>0.75100079034539313</c:v>
                </c:pt>
                <c:pt idx="9">
                  <c:v>0.73693543379547444</c:v>
                </c:pt>
                <c:pt idx="10">
                  <c:v>0.72560517671377733</c:v>
                </c:pt>
                <c:pt idx="11">
                  <c:v>0.71613775187014028</c:v>
                </c:pt>
                <c:pt idx="12">
                  <c:v>0.70801886633609745</c:v>
                </c:pt>
                <c:pt idx="13">
                  <c:v>0.70092022267314391</c:v>
                </c:pt>
                <c:pt idx="14">
                  <c:v>0.69461967323060869</c:v>
                </c:pt>
                <c:pt idx="15">
                  <c:v>0.68896002563289427</c:v>
                </c:pt>
                <c:pt idx="16">
                  <c:v>0.68382603980697765</c:v>
                </c:pt>
                <c:pt idx="17">
                  <c:v>0.67913076497070901</c:v>
                </c:pt>
                <c:pt idx="18">
                  <c:v>0.67480701115730379</c:v>
                </c:pt>
                <c:pt idx="19">
                  <c:v>0.67080180377990295</c:v>
                </c:pt>
                <c:pt idx="20">
                  <c:v>0.66707265229580537</c:v>
                </c:pt>
                <c:pt idx="21">
                  <c:v>0.6635849653428656</c:v>
                </c:pt>
                <c:pt idx="22">
                  <c:v>0.66031021460790207</c:v>
                </c:pt>
                <c:pt idx="23">
                  <c:v>0.6572246017504112</c:v>
                </c:pt>
                <c:pt idx="24">
                  <c:v>0.65430807180038841</c:v>
                </c:pt>
                <c:pt idx="25">
                  <c:v>0.65154357045675659</c:v>
                </c:pt>
                <c:pt idx="26">
                  <c:v>0.64891647644326744</c:v>
                </c:pt>
                <c:pt idx="27">
                  <c:v>0.64641416170919508</c:v>
                </c:pt>
                <c:pt idx="28">
                  <c:v>0.64402564646408056</c:v>
                </c:pt>
                <c:pt idx="29">
                  <c:v>0.64174132555984786</c:v>
                </c:pt>
                <c:pt idx="30">
                  <c:v>0.63955274924379124</c:v>
                </c:pt>
                <c:pt idx="31">
                  <c:v>0.63745244583384542</c:v>
                </c:pt>
                <c:pt idx="32">
                  <c:v>0.63543377706695425</c:v>
                </c:pt>
                <c:pt idx="33">
                  <c:v>0.63349081916501004</c:v>
                </c:pt>
                <c:pt idx="34">
                  <c:v>0.63161826432919621</c:v>
                </c:pt>
                <c:pt idx="35">
                  <c:v>0.6298113385991414</c:v>
                </c:pt>
                <c:pt idx="36">
                  <c:v>0.62806573292498291</c:v>
                </c:pt>
                <c:pt idx="37">
                  <c:v>0.62637754498581588</c:v>
                </c:pt>
                <c:pt idx="38">
                  <c:v>0.62474322980833041</c:v>
                </c:pt>
                <c:pt idx="39">
                  <c:v>0.62315955763810527</c:v>
                </c:pt>
                <c:pt idx="40">
                  <c:v>0.62162357782408195</c:v>
                </c:pt>
                <c:pt idx="41">
                  <c:v>0.62013258771673263</c:v>
                </c:pt>
                <c:pt idx="42">
                  <c:v>0.61868410576878308</c:v>
                </c:pt>
                <c:pt idx="43">
                  <c:v>0.61727584817624004</c:v>
                </c:pt>
                <c:pt idx="44">
                  <c:v>0.61590570851595827</c:v>
                </c:pt>
                <c:pt idx="45">
                  <c:v>0.61457173993086212</c:v>
                </c:pt>
                <c:pt idx="46">
                  <c:v>0.61327213949037096</c:v>
                </c:pt>
                <c:pt idx="47">
                  <c:v>0.61200523441551835</c:v>
                </c:pt>
                <c:pt idx="50">
                  <c:v>0.61076946990868763</c:v>
                </c:pt>
                <c:pt idx="51">
                  <c:v>0.60956339836919748</c:v>
                </c:pt>
                <c:pt idx="52">
                  <c:v>0.60838566980994491</c:v>
                </c:pt>
                <c:pt idx="53">
                  <c:v>0.60723502331839774</c:v>
                </c:pt>
                <c:pt idx="54">
                  <c:v>0.60611027942854157</c:v>
                </c:pt>
                <c:pt idx="55">
                  <c:v>0.60501033328983012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F3-4027-B0C3-5DCB4F405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198915068233768"/>
          <c:y val="0.7574577030528189"/>
          <c:w val="0.38694204589160652"/>
          <c:h val="0.12355030198519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[7]NU.A1R!$B$4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[7]NU.A1R!$AX$12:$AX$500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</c:numCache>
            </c:numRef>
          </c:xVal>
          <c:yVal>
            <c:numRef>
              <c:f>[7]NU.A1R!$AY$12:$AY$500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0.87660572131603509</c:v>
                </c:pt>
                <c:pt idx="4">
                  <c:v>0.81160920049870744</c:v>
                </c:pt>
                <c:pt idx="5">
                  <c:v>0.76843759064400619</c:v>
                </c:pt>
                <c:pt idx="6">
                  <c:v>0.69502565253437698</c:v>
                </c:pt>
                <c:pt idx="7">
                  <c:v>0.65460681209063976</c:v>
                </c:pt>
                <c:pt idx="8">
                  <c:v>0.62700302708175992</c:v>
                </c:pt>
                <c:pt idx="9">
                  <c:v>0.60618539741483557</c:v>
                </c:pt>
                <c:pt idx="10">
                  <c:v>0.58955141205114137</c:v>
                </c:pt>
                <c:pt idx="11">
                  <c:v>0.57574551528911844</c:v>
                </c:pt>
                <c:pt idx="12">
                  <c:v>0.56397407439892489</c:v>
                </c:pt>
                <c:pt idx="13">
                  <c:v>0.55373347968333908</c:v>
                </c:pt>
                <c:pt idx="14">
                  <c:v>0.54468470727269791</c:v>
                </c:pt>
                <c:pt idx="15">
                  <c:v>0.53658895211246549</c:v>
                </c:pt>
                <c:pt idx="16">
                  <c:v>0.52927185501303975</c:v>
                </c:pt>
                <c:pt idx="17">
                  <c:v>0.52260234380779524</c:v>
                </c:pt>
                <c:pt idx="18">
                  <c:v>0.51647947588965826</c:v>
                </c:pt>
                <c:pt idx="19">
                  <c:v>0.51082391233873703</c:v>
                </c:pt>
                <c:pt idx="20">
                  <c:v>0.50557219928955688</c:v>
                </c:pt>
                <c:pt idx="21">
                  <c:v>0.50067281796275676</c:v>
                </c:pt>
                <c:pt idx="22">
                  <c:v>0.49608338647943739</c:v>
                </c:pt>
                <c:pt idx="23">
                  <c:v>0.49176863347900934</c:v>
                </c:pt>
                <c:pt idx="24">
                  <c:v>0.48769890198897436</c:v>
                </c:pt>
                <c:pt idx="25">
                  <c:v>0.48384902569446275</c:v>
                </c:pt>
                <c:pt idx="26">
                  <c:v>0.48019747190551554</c:v>
                </c:pt>
                <c:pt idx="27">
                  <c:v>0.47672567888792117</c:v>
                </c:pt>
                <c:pt idx="28">
                  <c:v>0.47341753708549494</c:v>
                </c:pt>
                <c:pt idx="29">
                  <c:v>0.47025897839334108</c:v>
                </c:pt>
                <c:pt idx="30">
                  <c:v>0.46723764762407138</c:v>
                </c:pt>
                <c:pt idx="31">
                  <c:v>0.46434263723923386</c:v>
                </c:pt>
                <c:pt idx="32">
                  <c:v>0.46156427130659416</c:v>
                </c:pt>
                <c:pt idx="33">
                  <c:v>0.45889392814259244</c:v>
                </c:pt>
                <c:pt idx="34">
                  <c:v>0.45632389363704817</c:v>
                </c:pt>
                <c:pt idx="35">
                  <c:v>0.45384723912079616</c:v>
                </c:pt>
                <c:pt idx="36">
                  <c:v>0.45145771902120391</c:v>
                </c:pt>
                <c:pt idx="37">
                  <c:v>0.44914968458968252</c:v>
                </c:pt>
                <c:pt idx="38">
                  <c:v>0.44691801077314242</c:v>
                </c:pt>
                <c:pt idx="39">
                  <c:v>0.44475803390415891</c:v>
                </c:pt>
                <c:pt idx="40">
                  <c:v>0.44266549834983482</c:v>
                </c:pt>
                <c:pt idx="41">
                  <c:v>0.44063651062131337</c:v>
                </c:pt>
                <c:pt idx="42">
                  <c:v>0.43866749972963259</c:v>
                </c:pt>
                <c:pt idx="43">
                  <c:v>0.4367551827976538</c:v>
                </c:pt>
                <c:pt idx="44">
                  <c:v>0.4348965351158669</c:v>
                </c:pt>
                <c:pt idx="45">
                  <c:v>0.43308876397232754</c:v>
                </c:pt>
                <c:pt idx="46">
                  <c:v>0.43132928570161766</c:v>
                </c:pt>
                <c:pt idx="47">
                  <c:v>0.4296157054904991</c:v>
                </c:pt>
                <c:pt idx="48">
                  <c:v>0.4279457995534286</c:v>
                </c:pt>
                <c:pt idx="49">
                  <c:v>0.4263174993528559</c:v>
                </c:pt>
                <c:pt idx="50">
                  <c:v>0.42472887758997135</c:v>
                </c:pt>
                <c:pt idx="51">
                  <c:v>0.42317813573348917</c:v>
                </c:pt>
                <c:pt idx="52">
                  <c:v>0.42166359288880273</c:v>
                </c:pt>
                <c:pt idx="53">
                  <c:v>0.42018367583880423</c:v>
                </c:pt>
                <c:pt idx="54">
                  <c:v>0.41873691011187286</c:v>
                </c:pt>
                <c:pt idx="55">
                  <c:v>0.41732191195286228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81-4BF6-AE28-FB50256ED58D}"/>
            </c:ext>
          </c:extLst>
        </c:ser>
        <c:ser>
          <c:idx val="1"/>
          <c:order val="1"/>
          <c:tx>
            <c:strRef>
              <c:f>[7]NU.A1R!$C$4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[7]NU.A1R!$AZ$12:$AZ$500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</c:numCache>
            </c:numRef>
          </c:xVal>
          <c:yVal>
            <c:numRef>
              <c:f>[7]NU.A1R!$BA$12:$BA$500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0.93627224743449222</c:v>
                </c:pt>
                <c:pt idx="3">
                  <c:v>0.90089355669729787</c:v>
                </c:pt>
                <c:pt idx="4">
                  <c:v>0.87660572131603509</c:v>
                </c:pt>
                <c:pt idx="5">
                  <c:v>0.858218455569289</c:v>
                </c:pt>
                <c:pt idx="6">
                  <c:v>0.81947938395805042</c:v>
                </c:pt>
                <c:pt idx="7">
                  <c:v>0.79751794978228585</c:v>
                </c:pt>
                <c:pt idx="8">
                  <c:v>0.78224102801611228</c:v>
                </c:pt>
                <c:pt idx="9">
                  <c:v>0.77056264354501269</c:v>
                </c:pt>
                <c:pt idx="10">
                  <c:v>0.76113035941156826</c:v>
                </c:pt>
                <c:pt idx="11">
                  <c:v>0.75323159624471614</c:v>
                </c:pt>
                <c:pt idx="12">
                  <c:v>0.74644525141169393</c:v>
                </c:pt>
                <c:pt idx="13">
                  <c:v>0.74050199539808059</c:v>
                </c:pt>
                <c:pt idx="14">
                  <c:v>0.73521927671292364</c:v>
                </c:pt>
                <c:pt idx="15">
                  <c:v>0.73046773017661293</c:v>
                </c:pt>
                <c:pt idx="16">
                  <c:v>0.72615239050998237</c:v>
                </c:pt>
                <c:pt idx="17">
                  <c:v>0.72220151857289572</c:v>
                </c:pt>
                <c:pt idx="18">
                  <c:v>0.71855961809509117</c:v>
                </c:pt>
                <c:pt idx="19">
                  <c:v>0.71518288988305367</c:v>
                </c:pt>
                <c:pt idx="20">
                  <c:v>0.71203616996053398</c:v>
                </c:pt>
                <c:pt idx="21">
                  <c:v>0.70909080646158495</c:v>
                </c:pt>
                <c:pt idx="22">
                  <c:v>0.70632315016723612</c:v>
                </c:pt>
                <c:pt idx="23">
                  <c:v>0.70371345769068372</c:v>
                </c:pt>
                <c:pt idx="24">
                  <c:v>0.70124507909952527</c:v>
                </c:pt>
                <c:pt idx="25">
                  <c:v>0.69890384591970345</c:v>
                </c:pt>
                <c:pt idx="26">
                  <c:v>0.69667760306474891</c:v>
                </c:pt>
                <c:pt idx="27">
                  <c:v>0.69455584594527597</c:v>
                </c:pt>
                <c:pt idx="28">
                  <c:v>0.69252943565049085</c:v>
                </c:pt>
                <c:pt idx="29">
                  <c:v>0.69059037290237169</c:v>
                </c:pt>
                <c:pt idx="30">
                  <c:v>0.68873161682430173</c:v>
                </c:pt>
                <c:pt idx="31">
                  <c:v>0.68694693828292552</c:v>
                </c:pt>
                <c:pt idx="32">
                  <c:v>0.68523080018990778</c:v>
                </c:pt>
                <c:pt idx="33">
                  <c:v>0.68357825903523928</c:v>
                </c:pt>
                <c:pt idx="34">
                  <c:v>0.68198488329388796</c:v>
                </c:pt>
                <c:pt idx="35">
                  <c:v>0.68044668535582165</c:v>
                </c:pt>
                <c:pt idx="36">
                  <c:v>0.6789600643797874</c:v>
                </c:pt>
                <c:pt idx="37">
                  <c:v>0.67752175803560177</c:v>
                </c:pt>
                <c:pt idx="38">
                  <c:v>0.67612880152834531</c:v>
                </c:pt>
                <c:pt idx="39">
                  <c:v>0.67477849262641376</c:v>
                </c:pt>
                <c:pt idx="40">
                  <c:v>0.6734683616693784</c:v>
                </c:pt>
                <c:pt idx="41">
                  <c:v>0.67219614572954989</c:v>
                </c:pt>
                <c:pt idx="42">
                  <c:v>0.67095976625655873</c:v>
                </c:pt>
                <c:pt idx="43">
                  <c:v>0.66975730965717262</c:v>
                </c:pt>
                <c:pt idx="44">
                  <c:v>0.6685870103604068</c:v>
                </c:pt>
                <c:pt idx="45">
                  <c:v>0.66744723599636246</c:v>
                </c:pt>
                <c:pt idx="46">
                  <c:v>0.66633647438039667</c:v>
                </c:pt>
                <c:pt idx="47">
                  <c:v>0.66525332204541887</c:v>
                </c:pt>
                <c:pt idx="48">
                  <c:v>0.66419647410682403</c:v>
                </c:pt>
                <c:pt idx="49">
                  <c:v>0.66316471527873511</c:v>
                </c:pt>
                <c:pt idx="50">
                  <c:v>0.66215691188834414</c:v>
                </c:pt>
                <c:pt idx="51">
                  <c:v>0.66117200475838656</c:v>
                </c:pt>
                <c:pt idx="52">
                  <c:v>0.66020900284708239</c:v>
                </c:pt>
                <c:pt idx="53">
                  <c:v>0.65926697755098096</c:v>
                </c:pt>
                <c:pt idx="54">
                  <c:v>0.65834505758962125</c:v>
                </c:pt>
                <c:pt idx="55">
                  <c:v>0.65744242440224621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81-4BF6-AE28-FB50256ED58D}"/>
            </c:ext>
          </c:extLst>
        </c:ser>
        <c:ser>
          <c:idx val="2"/>
          <c:order val="2"/>
          <c:tx>
            <c:strRef>
              <c:f>[7]NU.A1R!$D$4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[7]NU.A1R!$BB$12:$BB$500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</c:numCache>
            </c:numRef>
          </c:xVal>
          <c:yVal>
            <c:numRef>
              <c:f>[7]NU.A1R!$BC$12:$BC$500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0.96259444310175135</c:v>
                </c:pt>
                <c:pt idx="2">
                  <c:v>0.94136561518181328</c:v>
                </c:pt>
                <c:pt idx="3">
                  <c:v>0.9265880618903708</c:v>
                </c:pt>
                <c:pt idx="4">
                  <c:v>0.91528564217452324</c:v>
                </c:pt>
                <c:pt idx="5">
                  <c:v>0.90615331010107514</c:v>
                </c:pt>
                <c:pt idx="6">
                  <c:v>0.8821850708772998</c:v>
                </c:pt>
                <c:pt idx="7">
                  <c:v>0.86843175147030005</c:v>
                </c:pt>
                <c:pt idx="8">
                  <c:v>0.85879130814501248</c:v>
                </c:pt>
                <c:pt idx="9">
                  <c:v>0.8513801605275968</c:v>
                </c:pt>
                <c:pt idx="10">
                  <c:v>0.8453676315876808</c:v>
                </c:pt>
                <c:pt idx="11">
                  <c:v>0.84031395840623035</c:v>
                </c:pt>
                <c:pt idx="12">
                  <c:v>0.83595825271423696</c:v>
                </c:pt>
                <c:pt idx="13">
                  <c:v>0.83213310882506009</c:v>
                </c:pt>
                <c:pt idx="14">
                  <c:v>0.82872473725583828</c:v>
                </c:pt>
                <c:pt idx="15">
                  <c:v>0.82565229901006887</c:v>
                </c:pt>
                <c:pt idx="16">
                  <c:v>0.82285631804789405</c:v>
                </c:pt>
                <c:pt idx="17">
                  <c:v>0.82029177332340164</c:v>
                </c:pt>
                <c:pt idx="18">
                  <c:v>0.81792377251421533</c:v>
                </c:pt>
                <c:pt idx="19">
                  <c:v>0.81572473046985017</c:v>
                </c:pt>
                <c:pt idx="20">
                  <c:v>0.81367246541823601</c:v>
                </c:pt>
                <c:pt idx="21">
                  <c:v>0.81174887673920382</c:v>
                </c:pt>
                <c:pt idx="22">
                  <c:v>0.8099390034928603</c:v>
                </c:pt>
                <c:pt idx="23">
                  <c:v>0.80823033936308819</c:v>
                </c:pt>
                <c:pt idx="24">
                  <c:v>0.80661232458877308</c:v>
                </c:pt>
                <c:pt idx="25">
                  <c:v>0.80507596274062476</c:v>
                </c:pt>
                <c:pt idx="26">
                  <c:v>0.8036135272778786</c:v>
                </c:pt>
                <c:pt idx="27">
                  <c:v>0.80221833379129981</c:v>
                </c:pt>
                <c:pt idx="28">
                  <c:v>0.80088456105627015</c:v>
                </c:pt>
                <c:pt idx="29">
                  <c:v>0.79960710886831732</c:v>
                </c:pt>
                <c:pt idx="30">
                  <c:v>0.79838148395323449</c:v>
                </c:pt>
                <c:pt idx="31">
                  <c:v>0.79720370755657999</c:v>
                </c:pt>
                <c:pt idx="32">
                  <c:v>0.7960702399539249</c:v>
                </c:pt>
                <c:pt idx="33">
                  <c:v>0.79497791829820297</c:v>
                </c:pt>
                <c:pt idx="34">
                  <c:v>0.79392390507534216</c:v>
                </c:pt>
                <c:pt idx="35">
                  <c:v>0.79290564506891115</c:v>
                </c:pt>
                <c:pt idx="36">
                  <c:v>0.79192082920343576</c:v>
                </c:pt>
                <c:pt idx="37">
                  <c:v>0.79096736398900003</c:v>
                </c:pt>
                <c:pt idx="38">
                  <c:v>0.79004334555803069</c:v>
                </c:pt>
                <c:pt idx="39">
                  <c:v>0.78914703749095472</c:v>
                </c:pt>
                <c:pt idx="40">
                  <c:v>0.78827685178662021</c:v>
                </c:pt>
                <c:pt idx="41">
                  <c:v>0.78743133245752783</c:v>
                </c:pt>
                <c:pt idx="42">
                  <c:v>0.78660914132746373</c:v>
                </c:pt>
                <c:pt idx="43">
                  <c:v>0.78580904568631393</c:v>
                </c:pt>
                <c:pt idx="44">
                  <c:v>0.78502990751832691</c:v>
                </c:pt>
                <c:pt idx="45">
                  <c:v>0.78427067406937179</c:v>
                </c:pt>
                <c:pt idx="46">
                  <c:v>0.7835303695584892</c:v>
                </c:pt>
                <c:pt idx="47">
                  <c:v>0.78280808787125655</c:v>
                </c:pt>
                <c:pt idx="48">
                  <c:v>0.78210298609876361</c:v>
                </c:pt>
                <c:pt idx="49">
                  <c:v>0.781414278807532</c:v>
                </c:pt>
                <c:pt idx="50">
                  <c:v>0.78074123294343456</c:v>
                </c:pt>
                <c:pt idx="51">
                  <c:v>0.7800831632873394</c:v>
                </c:pt>
                <c:pt idx="52">
                  <c:v>0.77943942839238822</c:v>
                </c:pt>
                <c:pt idx="53">
                  <c:v>0.77880942694298316</c:v>
                </c:pt>
                <c:pt idx="54">
                  <c:v>0.77819259448407319</c:v>
                </c:pt>
                <c:pt idx="55">
                  <c:v>0.7775884004764938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81-4BF6-AE28-FB50256ED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009564050300675"/>
          <c:y val="0.70640464503165601"/>
          <c:w val="0.38537633690549727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[7]NU.A1R!$B$4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[7]NU.A1R!$BL$12:$BL$500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</c:numCache>
            </c:numRef>
          </c:xVal>
          <c:yVal>
            <c:numRef>
              <c:f>[7]NU.A1R!$BM$12:$BM$500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0.88884268116657017</c:v>
                </c:pt>
                <c:pt idx="4">
                  <c:v>0.82963943430840048</c:v>
                </c:pt>
                <c:pt idx="5">
                  <c:v>0.79004131186337712</c:v>
                </c:pt>
                <c:pt idx="6">
                  <c:v>0.72178174116815008</c:v>
                </c:pt>
                <c:pt idx="7">
                  <c:v>0.68403331092502129</c:v>
                </c:pt>
                <c:pt idx="8">
                  <c:v>0.65818153946442004</c:v>
                </c:pt>
                <c:pt idx="9">
                  <c:v>0.63864528259565223</c:v>
                </c:pt>
                <c:pt idx="10">
                  <c:v>0.62300980086410573</c:v>
                </c:pt>
                <c:pt idx="11">
                  <c:v>0.61001515716706167</c:v>
                </c:pt>
                <c:pt idx="12">
                  <c:v>0.59892266022511609</c:v>
                </c:pt>
                <c:pt idx="13">
                  <c:v>0.58926300624961181</c:v>
                </c:pt>
                <c:pt idx="14">
                  <c:v>0.58071993986320225</c:v>
                </c:pt>
                <c:pt idx="15">
                  <c:v>0.57307049103195684</c:v>
                </c:pt>
                <c:pt idx="16">
                  <c:v>0.5661517294022641</c:v>
                </c:pt>
                <c:pt idx="17">
                  <c:v>0.5598410837496659</c:v>
                </c:pt>
                <c:pt idx="18">
                  <c:v>0.55404409450531777</c:v>
                </c:pt>
                <c:pt idx="19">
                  <c:v>0.54868647206997267</c:v>
                </c:pt>
                <c:pt idx="20">
                  <c:v>0.54370876664256762</c:v>
                </c:pt>
                <c:pt idx="21">
                  <c:v>0.5390626844123183</c:v>
                </c:pt>
                <c:pt idx="22">
                  <c:v>0.53470847650049558</c:v>
                </c:pt>
                <c:pt idx="23">
                  <c:v>0.53061304712798363</c:v>
                </c:pt>
                <c:pt idx="24">
                  <c:v>0.52674855615804317</c:v>
                </c:pt>
                <c:pt idx="25">
                  <c:v>0.52309136900468134</c:v>
                </c:pt>
                <c:pt idx="26">
                  <c:v>0.51962125542007365</c:v>
                </c:pt>
                <c:pt idx="27">
                  <c:v>0.51632076973543051</c:v>
                </c:pt>
                <c:pt idx="28">
                  <c:v>0.51317476548896634</c:v>
                </c:pt>
                <c:pt idx="29">
                  <c:v>0.51017001100596115</c:v>
                </c:pt>
                <c:pt idx="30">
                  <c:v>0.50729488179942417</c:v>
                </c:pt>
                <c:pt idx="31">
                  <c:v>0.50453911212116143</c:v>
                </c:pt>
                <c:pt idx="32">
                  <c:v>0.50189359255222021</c:v>
                </c:pt>
                <c:pt idx="33">
                  <c:v>0.49935020378581896</c:v>
                </c:pt>
                <c:pt idx="34">
                  <c:v>0.49690167912425887</c:v>
                </c:pt>
                <c:pt idx="35">
                  <c:v>0.49454148995107827</c:v>
                </c:pt>
                <c:pt idx="36">
                  <c:v>0.49226374973237574</c:v>
                </c:pt>
                <c:pt idx="37">
                  <c:v>0.49006313307189397</c:v>
                </c:pt>
                <c:pt idx="38">
                  <c:v>0.4879348070805779</c:v>
                </c:pt>
                <c:pt idx="39">
                  <c:v>0.48587437288469615</c:v>
                </c:pt>
                <c:pt idx="40">
                  <c:v>0.48387781553153397</c:v>
                </c:pt>
                <c:pt idx="41">
                  <c:v>0.48194146089011569</c:v>
                </c:pt>
                <c:pt idx="42">
                  <c:v>0.48006193840980238</c:v>
                </c:pt>
                <c:pt idx="43">
                  <c:v>0.47823614880919796</c:v>
                </c:pt>
                <c:pt idx="44">
                  <c:v>0.47646123593442558</c:v>
                </c:pt>
                <c:pt idx="45">
                  <c:v>0.47473456215915799</c:v>
                </c:pt>
                <c:pt idx="46">
                  <c:v>0.47305368680610438</c:v>
                </c:pt>
                <c:pt idx="47">
                  <c:v>0.47141634715652403</c:v>
                </c:pt>
                <c:pt idx="48">
                  <c:v>0.46982044168504566</c:v>
                </c:pt>
                <c:pt idx="49">
                  <c:v>0.46826401521491268</c:v>
                </c:pt>
                <c:pt idx="50">
                  <c:v>0.46674524573632192</c:v>
                </c:pt>
                <c:pt idx="51">
                  <c:v>0.46526243266979894</c:v>
                </c:pt>
                <c:pt idx="52">
                  <c:v>0.46381398638912696</c:v>
                </c:pt>
                <c:pt idx="53">
                  <c:v>0.46239841884548794</c:v>
                </c:pt>
                <c:pt idx="54">
                  <c:v>0.46101433515717616</c:v>
                </c:pt>
                <c:pt idx="55">
                  <c:v>0.45966042604830148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A1-4045-8AA7-55E8257A2E13}"/>
            </c:ext>
          </c:extLst>
        </c:ser>
        <c:ser>
          <c:idx val="1"/>
          <c:order val="1"/>
          <c:tx>
            <c:strRef>
              <c:f>[7]NU.A1R!$C$4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[7]NU.A1R!$BN$12:$BN$500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</c:numCache>
            </c:numRef>
          </c:xVal>
          <c:yVal>
            <c:numRef>
              <c:f>[7]NU.A1R!$BO$12:$BO$500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0.92980494261316182</c:v>
                </c:pt>
                <c:pt idx="3">
                  <c:v>0.89105039745550485</c:v>
                </c:pt>
                <c:pt idx="4">
                  <c:v>0.86453723130786519</c:v>
                </c:pt>
                <c:pt idx="5">
                  <c:v>0.8445165202103716</c:v>
                </c:pt>
                <c:pt idx="6">
                  <c:v>0.79385864116089089</c:v>
                </c:pt>
                <c:pt idx="7">
                  <c:v>0.76542379958961704</c:v>
                </c:pt>
                <c:pt idx="8">
                  <c:v>0.7457669828212018</c:v>
                </c:pt>
                <c:pt idx="9">
                  <c:v>0.73080937826112025</c:v>
                </c:pt>
                <c:pt idx="10">
                  <c:v>0.71877259001503679</c:v>
                </c:pt>
                <c:pt idx="11">
                  <c:v>0.70872325607513786</c:v>
                </c:pt>
                <c:pt idx="12">
                  <c:v>0.70011154589297375</c:v>
                </c:pt>
                <c:pt idx="13">
                  <c:v>0.69258673742405508</c:v>
                </c:pt>
                <c:pt idx="14">
                  <c:v>0.68591166185556662</c:v>
                </c:pt>
                <c:pt idx="15">
                  <c:v>0.67991859322394621</c:v>
                </c:pt>
                <c:pt idx="16">
                  <c:v>0.67448463177259765</c:v>
                </c:pt>
                <c:pt idx="17">
                  <c:v>0.66951709015178718</c:v>
                </c:pt>
                <c:pt idx="18">
                  <c:v>0.664944375775954</c:v>
                </c:pt>
                <c:pt idx="19">
                  <c:v>0.66071006485114225</c:v>
                </c:pt>
                <c:pt idx="20">
                  <c:v>0.65676891656660707</c:v>
                </c:pt>
                <c:pt idx="21">
                  <c:v>0.65308411295715463</c:v>
                </c:pt>
                <c:pt idx="22">
                  <c:v>0.64962529893497745</c:v>
                </c:pt>
                <c:pt idx="23">
                  <c:v>0.64636715975803682</c:v>
                </c:pt>
                <c:pt idx="24">
                  <c:v>0.64328836853728355</c:v>
                </c:pt>
                <c:pt idx="25">
                  <c:v>0.64037079415681164</c:v>
                </c:pt>
                <c:pt idx="26">
                  <c:v>0.63759889605153908</c:v>
                </c:pt>
                <c:pt idx="27">
                  <c:v>0.6349592554116672</c:v>
                </c:pt>
                <c:pt idx="28">
                  <c:v>0.63244020756215236</c:v>
                </c:pt>
                <c:pt idx="29">
                  <c:v>0.63003155044213599</c:v>
                </c:pt>
                <c:pt idx="30">
                  <c:v>0.62772431106394222</c:v>
                </c:pt>
                <c:pt idx="31">
                  <c:v>0.62551055666719058</c:v>
                </c:pt>
                <c:pt idx="32">
                  <c:v>0.62338324069988782</c:v>
                </c:pt>
                <c:pt idx="33">
                  <c:v>0.62133607620701836</c:v>
                </c:pt>
                <c:pt idx="34">
                  <c:v>0.61936343098576307</c:v>
                </c:pt>
                <c:pt idx="35">
                  <c:v>0.61746024017435797</c:v>
                </c:pt>
                <c:pt idx="36">
                  <c:v>0.61562193291434197</c:v>
                </c:pt>
                <c:pt idx="37">
                  <c:v>0.61384437045708429</c:v>
                </c:pt>
                <c:pt idx="38">
                  <c:v>0.61212379364045832</c:v>
                </c:pt>
                <c:pt idx="39">
                  <c:v>0.61045677808666365</c:v>
                </c:pt>
                <c:pt idx="40">
                  <c:v>0.60884019580067117</c:v>
                </c:pt>
                <c:pt idx="41">
                  <c:v>0.60727118210459641</c:v>
                </c:pt>
                <c:pt idx="42">
                  <c:v>0.6057471070440823</c:v>
                </c:pt>
                <c:pt idx="43">
                  <c:v>0.60426555056144737</c:v>
                </c:pt>
                <c:pt idx="44">
                  <c:v>0.60282428085660877</c:v>
                </c:pt>
                <c:pt idx="45">
                  <c:v>0.60142123545788595</c:v>
                </c:pt>
                <c:pt idx="46">
                  <c:v>0.60005450460622056</c:v>
                </c:pt>
                <c:pt idx="47">
                  <c:v>0.59872231662231268</c:v>
                </c:pt>
                <c:pt idx="48">
                  <c:v>0.5974230249799023</c:v>
                </c:pt>
                <c:pt idx="49">
                  <c:v>0.59615509685240642</c:v>
                </c:pt>
                <c:pt idx="50">
                  <c:v>0.59491710293629929</c:v>
                </c:pt>
                <c:pt idx="51">
                  <c:v>0.59370770838452758</c:v>
                </c:pt>
                <c:pt idx="52">
                  <c:v>0.592525664708065</c:v>
                </c:pt>
                <c:pt idx="53">
                  <c:v>0.59136980252440541</c:v>
                </c:pt>
                <c:pt idx="54">
                  <c:v>0.59023902504910597</c:v>
                </c:pt>
                <c:pt idx="55">
                  <c:v>0.58913230224103719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6A1-4045-8AA7-55E8257A2E13}"/>
            </c:ext>
          </c:extLst>
        </c:ser>
        <c:ser>
          <c:idx val="2"/>
          <c:order val="2"/>
          <c:tx>
            <c:strRef>
              <c:f>[7]NU.A1R!$D$4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[7]NU.A1R!$BP$12:$BP$500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</c:numCache>
            </c:numRef>
          </c:xVal>
          <c:yVal>
            <c:numRef>
              <c:f>[7]NU.A1R!$BQ$12:$BQ$500</c:f>
              <c:numCache>
                <c:formatCode>General</c:formatCode>
                <c:ptCount val="489"/>
                <c:pt idx="0">
                  <c:v>1</c:v>
                </c:pt>
                <c:pt idx="1">
                  <c:v>0.95131827633179922</c:v>
                </c:pt>
                <c:pt idx="2">
                  <c:v>0.92394744673662821</c:v>
                </c:pt>
                <c:pt idx="3">
                  <c:v>0.90500646288290554</c:v>
                </c:pt>
                <c:pt idx="4">
                  <c:v>0.89058250558102592</c:v>
                </c:pt>
                <c:pt idx="5">
                  <c:v>0.87896809245065599</c:v>
                </c:pt>
                <c:pt idx="6">
                  <c:v>0.84289790019129918</c:v>
                </c:pt>
                <c:pt idx="7">
                  <c:v>0.82240437332411787</c:v>
                </c:pt>
                <c:pt idx="8">
                  <c:v>0.8081287667015693</c:v>
                </c:pt>
                <c:pt idx="9">
                  <c:v>0.79720467225459379</c:v>
                </c:pt>
                <c:pt idx="10">
                  <c:v>0.7883744452885596</c:v>
                </c:pt>
                <c:pt idx="11">
                  <c:v>0.78097487643582997</c:v>
                </c:pt>
                <c:pt idx="12">
                  <c:v>0.77461376254150527</c:v>
                </c:pt>
                <c:pt idx="13">
                  <c:v>0.76904010851900584</c:v>
                </c:pt>
                <c:pt idx="14">
                  <c:v>0.76408370228149147</c:v>
                </c:pt>
                <c:pt idx="15">
                  <c:v>0.75962386807657634</c:v>
                </c:pt>
                <c:pt idx="16">
                  <c:v>0.75557198329981601</c:v>
                </c:pt>
                <c:pt idx="17">
                  <c:v>0.75186107549358949</c:v>
                </c:pt>
                <c:pt idx="18">
                  <c:v>0.74843931831824062</c:v>
                </c:pt>
                <c:pt idx="19">
                  <c:v>0.74526579626285094</c:v>
                </c:pt>
                <c:pt idx="20">
                  <c:v>0.7423076510250679</c:v>
                </c:pt>
                <c:pt idx="21">
                  <c:v>0.73953810221871041</c:v>
                </c:pt>
                <c:pt idx="22">
                  <c:v>0.73693503977474706</c:v>
                </c:pt>
                <c:pt idx="23">
                  <c:v>0.7344800008831418</c:v>
                </c:pt>
                <c:pt idx="24">
                  <c:v>0.73215741206313534</c:v>
                </c:pt>
                <c:pt idx="25">
                  <c:v>0.7299540180562607</c:v>
                </c:pt>
                <c:pt idx="26">
                  <c:v>0.72785844493543639</c:v>
                </c:pt>
                <c:pt idx="27">
                  <c:v>0.72586086131932304</c:v>
                </c:pt>
                <c:pt idx="28">
                  <c:v>0.72395271242158643</c:v>
                </c:pt>
                <c:pt idx="29">
                  <c:v>0.72212650894068942</c:v>
                </c:pt>
                <c:pt idx="30">
                  <c:v>0.72037565777338741</c:v>
                </c:pt>
                <c:pt idx="31">
                  <c:v>0.7186943249997243</c:v>
                </c:pt>
                <c:pt idx="32">
                  <c:v>0.71707732403721813</c:v>
                </c:pt>
                <c:pt idx="33">
                  <c:v>0.71552002361950984</c:v>
                </c:pt>
                <c:pt idx="34">
                  <c:v>0.71401827153250574</c:v>
                </c:pt>
                <c:pt idx="35">
                  <c:v>0.71256833098143035</c:v>
                </c:pt>
                <c:pt idx="36">
                  <c:v>0.71116682716218049</c:v>
                </c:pt>
                <c:pt idx="37">
                  <c:v>0.70981070213690833</c:v>
                </c:pt>
                <c:pt idx="38">
                  <c:v>0.70849717651374011</c:v>
                </c:pt>
                <c:pt idx="39">
                  <c:v>0.70722371673715145</c:v>
                </c:pt>
                <c:pt idx="40">
                  <c:v>0.70598800703259368</c:v>
                </c:pt>
                <c:pt idx="41">
                  <c:v>0.70478792523373934</c:v>
                </c:pt>
                <c:pt idx="42">
                  <c:v>0.70362152186581284</c:v>
                </c:pt>
                <c:pt idx="43">
                  <c:v>0.70248700197322311</c:v>
                </c:pt>
                <c:pt idx="44">
                  <c:v>0.70138270927108348</c:v>
                </c:pt>
                <c:pt idx="45">
                  <c:v>0.70030711227339293</c:v>
                </c:pt>
                <c:pt idx="46">
                  <c:v>0.6992587921096598</c:v>
                </c:pt>
                <c:pt idx="47">
                  <c:v>0.69823643178955963</c:v>
                </c:pt>
                <c:pt idx="48">
                  <c:v>0.69723880671419725</c:v>
                </c:pt>
                <c:pt idx="49">
                  <c:v>0.69626477626445316</c:v>
                </c:pt>
                <c:pt idx="50">
                  <c:v>0.69531327632317119</c:v>
                </c:pt>
                <c:pt idx="51">
                  <c:v>0.69438331260966157</c:v>
                </c:pt>
                <c:pt idx="52">
                  <c:v>0.69347395472303552</c:v>
                </c:pt>
                <c:pt idx="53">
                  <c:v>0.6925843308059324</c:v>
                </c:pt>
                <c:pt idx="54">
                  <c:v>0.69171362275279902</c:v>
                </c:pt>
                <c:pt idx="55">
                  <c:v>0.6908610618974681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6A1-4045-8AA7-55E8257A2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158758979868894"/>
          <c:y val="0.7068859749175479"/>
          <c:w val="0.3902968499710483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[7]WT.A1R!$B$4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[7]WT.A1R!$AX$12:$AX$500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</c:numCache>
            </c:numRef>
          </c:xVal>
          <c:yVal>
            <c:numRef>
              <c:f>[7]WT.A1R!$AY$12:$AY$500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0.9610590668116652</c:v>
                </c:pt>
                <c:pt idx="4">
                  <c:v>0.938986879959395</c:v>
                </c:pt>
                <c:pt idx="5">
                  <c:v>0.923634529900909</c:v>
                </c:pt>
                <c:pt idx="6">
                  <c:v>0.91189939331546488</c:v>
                </c:pt>
                <c:pt idx="7">
                  <c:v>0.90242185460217328</c:v>
                </c:pt>
                <c:pt idx="8">
                  <c:v>0.894485599106429</c:v>
                </c:pt>
                <c:pt idx="9">
                  <c:v>0.8876673393815987</c:v>
                </c:pt>
                <c:pt idx="10">
                  <c:v>0.8816963607358792</c:v>
                </c:pt>
                <c:pt idx="11">
                  <c:v>0.87638917996588439</c:v>
                </c:pt>
                <c:pt idx="12">
                  <c:v>0.8716157761151011</c:v>
                </c:pt>
                <c:pt idx="13">
                  <c:v>0.86728070545441693</c:v>
                </c:pt>
                <c:pt idx="14">
                  <c:v>0.86331186942790206</c:v>
                </c:pt>
                <c:pt idx="15">
                  <c:v>0.85965349515369793</c:v>
                </c:pt>
                <c:pt idx="16">
                  <c:v>0.85626156616615356</c:v>
                </c:pt>
                <c:pt idx="17">
                  <c:v>0.85310074482527309</c:v>
                </c:pt>
                <c:pt idx="18">
                  <c:v>0.85014223834909208</c:v>
                </c:pt>
                <c:pt idx="19">
                  <c:v>0.84736228166006544</c:v>
                </c:pt>
                <c:pt idx="20">
                  <c:v>0.84474103500357012</c:v>
                </c:pt>
                <c:pt idx="21">
                  <c:v>0.84226176746185355</c:v>
                </c:pt>
                <c:pt idx="22">
                  <c:v>0.8399102418735559</c:v>
                </c:pt>
                <c:pt idx="23">
                  <c:v>0.8376742444115044</c:v>
                </c:pt>
                <c:pt idx="24">
                  <c:v>0.835543219874748</c:v>
                </c:pt>
                <c:pt idx="25">
                  <c:v>0.83350798544778471</c:v>
                </c:pt>
                <c:pt idx="26">
                  <c:v>0.83156050352911293</c:v>
                </c:pt>
                <c:pt idx="27">
                  <c:v>0.82969369959981376</c:v>
                </c:pt>
                <c:pt idx="28">
                  <c:v>0.82790131483893636</c:v>
                </c:pt>
                <c:pt idx="29">
                  <c:v>0.82617778583379942</c:v>
                </c:pt>
                <c:pt idx="30">
                  <c:v>0.82451814562791137</c:v>
                </c:pt>
                <c:pt idx="31">
                  <c:v>0.82291794172633859</c:v>
                </c:pt>
                <c:pt idx="32">
                  <c:v>0.82137316769169733</c:v>
                </c:pt>
                <c:pt idx="33">
                  <c:v>0.81988020571811349</c:v>
                </c:pt>
                <c:pt idx="34">
                  <c:v>0.81843577813770518</c:v>
                </c:pt>
                <c:pt idx="35">
                  <c:v>0.81703690624495873</c:v>
                </c:pt>
                <c:pt idx="36">
                  <c:v>0.81568087515457266</c:v>
                </c:pt>
                <c:pt idx="37">
                  <c:v>0.81436520366362597</c:v>
                </c:pt>
                <c:pt idx="38">
                  <c:v>0.81308761828785825</c:v>
                </c:pt>
                <c:pt idx="39">
                  <c:v>0.81184603079805129</c:v>
                </c:pt>
                <c:pt idx="40">
                  <c:v>0.81063851870601833</c:v>
                </c:pt>
                <c:pt idx="41">
                  <c:v>0.8094633082480327</c:v>
                </c:pt>
                <c:pt idx="42">
                  <c:v>0.80831875949230081</c:v>
                </c:pt>
                <c:pt idx="43">
                  <c:v>0.8072033532605597</c:v>
                </c:pt>
                <c:pt idx="44">
                  <c:v>0.80611567960533159</c:v>
                </c:pt>
                <c:pt idx="45">
                  <c:v>0.80505442762628732</c:v>
                </c:pt>
                <c:pt idx="46">
                  <c:v>0.8040183764435016</c:v>
                </c:pt>
                <c:pt idx="47">
                  <c:v>0.80300638717363948</c:v>
                </c:pt>
                <c:pt idx="48">
                  <c:v>0.8020173957784722</c:v>
                </c:pt>
                <c:pt idx="49">
                  <c:v>0.8010504066745191</c:v>
                </c:pt>
                <c:pt idx="50">
                  <c:v>0.800104487008787</c:v>
                </c:pt>
                <c:pt idx="51">
                  <c:v>0.79917876151912781</c:v>
                </c:pt>
                <c:pt idx="52">
                  <c:v>0.79827240790911025</c:v>
                </c:pt>
                <c:pt idx="53">
                  <c:v>0.79738465267691516</c:v>
                </c:pt>
                <c:pt idx="54">
                  <c:v>0.79651476734588356</c:v>
                </c:pt>
                <c:pt idx="55">
                  <c:v>0.79566206505125892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D7-454D-B9F1-534F9179FA18}"/>
            </c:ext>
          </c:extLst>
        </c:ser>
        <c:ser>
          <c:idx val="1"/>
          <c:order val="1"/>
          <c:tx>
            <c:strRef>
              <c:f>[7]WT.A1R!$C$4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[7]WT.A1R!$AZ$12:$AZ$500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</c:numCache>
            </c:numRef>
          </c:xVal>
          <c:yVal>
            <c:numRef>
              <c:f>[7]WT.A1R!$BA$12:$BA$500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0.96529033488125704</c:v>
                </c:pt>
                <c:pt idx="3">
                  <c:v>0.9455476908907261</c:v>
                </c:pt>
                <c:pt idx="4">
                  <c:v>0.93178543061516939</c:v>
                </c:pt>
                <c:pt idx="5">
                  <c:v>0.92124868534996296</c:v>
                </c:pt>
                <c:pt idx="6">
                  <c:v>0.91272804718610823</c:v>
                </c:pt>
                <c:pt idx="7">
                  <c:v>0.90558546276956819</c:v>
                </c:pt>
                <c:pt idx="8">
                  <c:v>0.89944347035599315</c:v>
                </c:pt>
                <c:pt idx="9">
                  <c:v>0.89406043574878402</c:v>
                </c:pt>
                <c:pt idx="10">
                  <c:v>0.88927245199038341</c:v>
                </c:pt>
                <c:pt idx="11">
                  <c:v>0.88496328659368528</c:v>
                </c:pt>
                <c:pt idx="12">
                  <c:v>0.88104756232379422</c:v>
                </c:pt>
                <c:pt idx="13">
                  <c:v>0.87746074713790456</c:v>
                </c:pt>
                <c:pt idx="14">
                  <c:v>0.87415289462043455</c:v>
                </c:pt>
                <c:pt idx="15">
                  <c:v>0.87108456716877458</c:v>
                </c:pt>
                <c:pt idx="16">
                  <c:v>0.86822408870669654</c:v>
                </c:pt>
                <c:pt idx="17">
                  <c:v>0.86554563886186309</c:v>
                </c:pt>
                <c:pt idx="18">
                  <c:v>0.86302789742802644</c:v>
                </c:pt>
                <c:pt idx="19">
                  <c:v>0.86065305901785938</c:v>
                </c:pt>
                <c:pt idx="20">
                  <c:v>0.85840610298247377</c:v>
                </c:pt>
                <c:pt idx="21">
                  <c:v>0.85627424322597478</c:v>
                </c:pt>
                <c:pt idx="22">
                  <c:v>0.85424650727363638</c:v>
                </c:pt>
                <c:pt idx="23">
                  <c:v>0.85231340982806947</c:v>
                </c:pt>
                <c:pt idx="24">
                  <c:v>0.85046669648185047</c:v>
                </c:pt>
                <c:pt idx="25">
                  <c:v>0.84869914025903503</c:v>
                </c:pt>
                <c:pt idx="26">
                  <c:v>0.84700437844990584</c:v>
                </c:pt>
                <c:pt idx="27">
                  <c:v>0.84537678053901921</c:v>
                </c:pt>
                <c:pt idx="28">
                  <c:v>0.84381134038557937</c:v>
                </c:pt>
                <c:pt idx="29">
                  <c:v>0.84230358750764922</c:v>
                </c:pt>
                <c:pt idx="30">
                  <c:v>0.84084951355224125</c:v>
                </c:pt>
                <c:pt idx="31">
                  <c:v>0.83944551093903352</c:v>
                </c:pt>
                <c:pt idx="32">
                  <c:v>0.83808832133966127</c:v>
                </c:pt>
                <c:pt idx="33">
                  <c:v>0.8367749921617269</c:v>
                </c:pt>
                <c:pt idx="34">
                  <c:v>0.83550283959197935</c:v>
                </c:pt>
                <c:pt idx="35">
                  <c:v>0.83426941704850244</c:v>
                </c:pt>
                <c:pt idx="36">
                  <c:v>0.83307248812016665</c:v>
                </c:pt>
                <c:pt idx="37">
                  <c:v>0.83191000324962172</c:v>
                </c:pt>
                <c:pt idx="38">
                  <c:v>0.83078007955592781</c:v>
                </c:pt>
                <c:pt idx="39">
                  <c:v>0.82968098330349693</c:v>
                </c:pt>
                <c:pt idx="40">
                  <c:v>0.82861111461206705</c:v>
                </c:pt>
                <c:pt idx="41">
                  <c:v>0.82756899407296625</c:v>
                </c:pt>
                <c:pt idx="42">
                  <c:v>0.82655325099379617</c:v>
                </c:pt>
                <c:pt idx="43">
                  <c:v>0.82556261303974532</c:v>
                </c:pt>
                <c:pt idx="44">
                  <c:v>0.82459589707731251</c:v>
                </c:pt>
                <c:pt idx="45">
                  <c:v>0.82365200105698244</c:v>
                </c:pt>
                <c:pt idx="46">
                  <c:v>0.82272989679672315</c:v>
                </c:pt>
                <c:pt idx="47">
                  <c:v>0.82182862354911701</c:v>
                </c:pt>
                <c:pt idx="48">
                  <c:v>0.82094728225232172</c:v>
                </c:pt>
                <c:pt idx="49">
                  <c:v>0.82008503037957292</c:v>
                </c:pt>
                <c:pt idx="50">
                  <c:v>0.8192410773140788</c:v>
                </c:pt>
                <c:pt idx="51">
                  <c:v>0.81841468018637298</c:v>
                </c:pt>
                <c:pt idx="52">
                  <c:v>0.81760514011980046</c:v>
                </c:pt>
                <c:pt idx="53">
                  <c:v>0.81681179883711474</c:v>
                </c:pt>
                <c:pt idx="54">
                  <c:v>0.81603403558734866</c:v>
                </c:pt>
                <c:pt idx="55">
                  <c:v>0.81527126435741515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D7-454D-B9F1-534F9179FA18}"/>
            </c:ext>
          </c:extLst>
        </c:ser>
        <c:ser>
          <c:idx val="2"/>
          <c:order val="2"/>
          <c:tx>
            <c:strRef>
              <c:f>[7]WT.A1R!$D$4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[7]WT.A1R!$BB$12:$BB$500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</c:numCache>
            </c:numRef>
          </c:xVal>
          <c:yVal>
            <c:numRef>
              <c:f>[7]WT.A1R!$BC$12:$BC$500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0.97148174554383537</c:v>
                </c:pt>
                <c:pt idx="2">
                  <c:v>0.95517815750911295</c:v>
                </c:pt>
                <c:pt idx="3">
                  <c:v>0.94377678192489733</c:v>
                </c:pt>
                <c:pt idx="4">
                  <c:v>0.93502699176990178</c:v>
                </c:pt>
                <c:pt idx="5">
                  <c:v>0.92793814376229755</c:v>
                </c:pt>
                <c:pt idx="6">
                  <c:v>0.92198655370736071</c:v>
                </c:pt>
                <c:pt idx="7">
                  <c:v>0.91686191550814311</c:v>
                </c:pt>
                <c:pt idx="8">
                  <c:v>0.91236531258250353</c:v>
                </c:pt>
                <c:pt idx="9">
                  <c:v>0.90836165409522551</c:v>
                </c:pt>
                <c:pt idx="10">
                  <c:v>0.9047550415750738</c:v>
                </c:pt>
                <c:pt idx="11">
                  <c:v>0.90147496765890323</c:v>
                </c:pt>
                <c:pt idx="12">
                  <c:v>0.8984680942284492</c:v>
                </c:pt>
                <c:pt idx="13">
                  <c:v>0.89569310656357215</c:v>
                </c:pt>
                <c:pt idx="14">
                  <c:v>0.89311735922006319</c:v>
                </c:pt>
                <c:pt idx="15">
                  <c:v>0.89071461410051533</c:v>
                </c:pt>
                <c:pt idx="16">
                  <c:v>0.8884634702697134</c:v>
                </c:pt>
                <c:pt idx="17">
                  <c:v>0.88634624644129756</c:v>
                </c:pt>
                <c:pt idx="18">
                  <c:v>0.88434816817448902</c:v>
                </c:pt>
                <c:pt idx="19">
                  <c:v>0.88245676530551542</c:v>
                </c:pt>
                <c:pt idx="20">
                  <c:v>0.88066141761837358</c:v>
                </c:pt>
                <c:pt idx="21">
                  <c:v>0.87895300707893809</c:v>
                </c:pt>
                <c:pt idx="22">
                  <c:v>0.87732364800735285</c:v>
                </c:pt>
                <c:pt idx="23">
                  <c:v>0.875766475145344</c:v>
                </c:pt>
                <c:pt idx="24">
                  <c:v>0.87427547533827188</c:v>
                </c:pt>
                <c:pt idx="25">
                  <c:v>0.87284535249649697</c:v>
                </c:pt>
                <c:pt idx="26">
                  <c:v>0.87147141824778152</c:v>
                </c:pt>
                <c:pt idx="27">
                  <c:v>0.87014950263595958</c:v>
                </c:pt>
                <c:pt idx="28">
                  <c:v>0.86887588061605459</c:v>
                </c:pt>
                <c:pt idx="29">
                  <c:v>0.86764721111060772</c:v>
                </c:pt>
                <c:pt idx="30">
                  <c:v>0.86646048613899262</c:v>
                </c:pt>
                <c:pt idx="31">
                  <c:v>0.86531298808777257</c:v>
                </c:pt>
                <c:pt idx="32">
                  <c:v>0.86420225360875969</c:v>
                </c:pt>
                <c:pt idx="33">
                  <c:v>0.86312604294955464</c:v>
                </c:pt>
                <c:pt idx="34">
                  <c:v>0.86208231376529243</c:v>
                </c:pt>
                <c:pt idx="35">
                  <c:v>0.86106919864901832</c:v>
                </c:pt>
                <c:pt idx="36">
                  <c:v>0.86008498576522385</c:v>
                </c:pt>
                <c:pt idx="37">
                  <c:v>0.85912810208664592</c:v>
                </c:pt>
                <c:pt idx="38">
                  <c:v>0.85819709882585404</c:v>
                </c:pt>
                <c:pt idx="39">
                  <c:v>0.85729063872596878</c:v>
                </c:pt>
                <c:pt idx="40">
                  <c:v>0.85640748493320829</c:v>
                </c:pt>
                <c:pt idx="41">
                  <c:v>0.85554649122100623</c:v>
                </c:pt>
                <c:pt idx="42">
                  <c:v>0.85470659337359667</c:v>
                </c:pt>
                <c:pt idx="43">
                  <c:v>0.85388680156804997</c:v>
                </c:pt>
                <c:pt idx="44">
                  <c:v>0.85308619361922433</c:v>
                </c:pt>
                <c:pt idx="45">
                  <c:v>0.85230390897306874</c:v>
                </c:pt>
                <c:pt idx="46">
                  <c:v>0.85153914335106018</c:v>
                </c:pt>
                <c:pt idx="47">
                  <c:v>0.85079114396297073</c:v>
                </c:pt>
                <c:pt idx="48">
                  <c:v>0.85005920521717615</c:v>
                </c:pt>
                <c:pt idx="49">
                  <c:v>0.84934266486779064</c:v>
                </c:pt>
                <c:pt idx="50">
                  <c:v>0.84864090054637731</c:v>
                </c:pt>
                <c:pt idx="51">
                  <c:v>0.84795332663312128</c:v>
                </c:pt>
                <c:pt idx="52">
                  <c:v>0.84727939142841269</c:v>
                </c:pt>
                <c:pt idx="53">
                  <c:v>0.84661857459091672</c:v>
                </c:pt>
                <c:pt idx="54">
                  <c:v>0.84597038481259368</c:v>
                </c:pt>
                <c:pt idx="55">
                  <c:v>0.8453343577048823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D7-454D-B9F1-534F9179F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6007806178495496"/>
          <c:y val="0.70634482443708335"/>
          <c:w val="0.40371606628881535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[7]PV.A1R!$B$4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[7]PV.A1R!$AX$12:$AX$500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</c:numCache>
            </c:numRef>
          </c:xVal>
          <c:yVal>
            <c:numRef>
              <c:f>[7]PV.A1R!$AY$12:$AY$500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0.89192851942009266</c:v>
                </c:pt>
                <c:pt idx="4">
                  <c:v>0.83420923430229876</c:v>
                </c:pt>
                <c:pt idx="5">
                  <c:v>0.7955364837549187</c:v>
                </c:pt>
                <c:pt idx="6">
                  <c:v>0.76677853930053697</c:v>
                </c:pt>
                <c:pt idx="7">
                  <c:v>0.74405500723781859</c:v>
                </c:pt>
                <c:pt idx="8">
                  <c:v>0.7253687196413896</c:v>
                </c:pt>
                <c:pt idx="9">
                  <c:v>0.70956167810019133</c:v>
                </c:pt>
                <c:pt idx="10">
                  <c:v>0.69590504659522767</c:v>
                </c:pt>
                <c:pt idx="11">
                  <c:v>0.68391164728142928</c:v>
                </c:pt>
                <c:pt idx="12">
                  <c:v>0.67324045828299939</c:v>
                </c:pt>
                <c:pt idx="13">
                  <c:v>0.66364388097273386</c:v>
                </c:pt>
                <c:pt idx="14">
                  <c:v>0.65493672964058181</c:v>
                </c:pt>
                <c:pt idx="15">
                  <c:v>0.64697704814339296</c:v>
                </c:pt>
                <c:pt idx="16">
                  <c:v>0.63965373814933602</c:v>
                </c:pt>
                <c:pt idx="17">
                  <c:v>0.63287829698513998</c:v>
                </c:pt>
                <c:pt idx="18">
                  <c:v>0.62657913374958152</c:v>
                </c:pt>
                <c:pt idx="19">
                  <c:v>0.62069755786665204</c:v>
                </c:pt>
                <c:pt idx="20">
                  <c:v>0.61518488424691697</c:v>
                </c:pt>
                <c:pt idx="21">
                  <c:v>0.61000030297388197</c:v>
                </c:pt>
                <c:pt idx="22">
                  <c:v>0.60510928419888244</c:v>
                </c:pt>
                <c:pt idx="23">
                  <c:v>0.60048236517006026</c:v>
                </c:pt>
                <c:pt idx="24">
                  <c:v>0.59609421495384052</c:v>
                </c:pt>
                <c:pt idx="25">
                  <c:v>0.59192290417821469</c:v>
                </c:pt>
                <c:pt idx="26">
                  <c:v>0.5879493283318652</c:v>
                </c:pt>
                <c:pt idx="27">
                  <c:v>0.58415674758216163</c:v>
                </c:pt>
                <c:pt idx="28">
                  <c:v>0.58053041606731037</c:v>
                </c:pt>
                <c:pt idx="29">
                  <c:v>0.57705728064931849</c:v>
                </c:pt>
                <c:pt idx="30">
                  <c:v>0.57372573413536143</c:v>
                </c:pt>
                <c:pt idx="31">
                  <c:v>0.570525411609065</c:v>
                </c:pt>
                <c:pt idx="32">
                  <c:v>0.56744702117617229</c:v>
                </c:pt>
                <c:pt idx="33">
                  <c:v>0.56448220240306557</c:v>
                </c:pt>
                <c:pt idx="34">
                  <c:v>0.56162340720558956</c:v>
                </c:pt>
                <c:pt idx="35">
                  <c:v>0.55886379906478845</c:v>
                </c:pt>
                <c:pt idx="36">
                  <c:v>0.5561971673009255</c:v>
                </c:pt>
                <c:pt idx="37">
                  <c:v>0.55361785379567019</c:v>
                </c:pt>
                <c:pt idx="38">
                  <c:v>0.55112069006379094</c:v>
                </c:pt>
                <c:pt idx="39">
                  <c:v>0.54870094297597372</c:v>
                </c:pt>
                <c:pt idx="40">
                  <c:v>0.54635426774992135</c:v>
                </c:pt>
                <c:pt idx="41">
                  <c:v>0.5440766670773024</c:v>
                </c:pt>
                <c:pt idx="42">
                  <c:v>0.54186445545412831</c:v>
                </c:pt>
                <c:pt idx="43">
                  <c:v>0.53971422794286128</c:v>
                </c:pt>
                <c:pt idx="44">
                  <c:v>0.53762283272444633</c:v>
                </c:pt>
                <c:pt idx="45">
                  <c:v>0.53558734690400733</c:v>
                </c:pt>
                <c:pt idx="46">
                  <c:v>0.53360505512016077</c:v>
                </c:pt>
                <c:pt idx="47">
                  <c:v>0.53167343057866145</c:v>
                </c:pt>
                <c:pt idx="48">
                  <c:v>0.52979011818945054</c:v>
                </c:pt>
                <c:pt idx="49">
                  <c:v>0.52795291953451651</c:v>
                </c:pt>
                <c:pt idx="50">
                  <c:v>0.5261597794341889</c:v>
                </c:pt>
                <c:pt idx="51">
                  <c:v>0.5244087739130785</c:v>
                </c:pt>
                <c:pt idx="52">
                  <c:v>0.52269809939503609</c:v>
                </c:pt>
                <c:pt idx="53">
                  <c:v>0.52102606298021426</c:v>
                </c:pt>
                <c:pt idx="54">
                  <c:v>0.51939107367733583</c:v>
                </c:pt>
                <c:pt idx="55">
                  <c:v>0.51779163448124654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70-46CE-86E1-DEB37335C1A9}"/>
            </c:ext>
          </c:extLst>
        </c:ser>
        <c:ser>
          <c:idx val="1"/>
          <c:order val="1"/>
          <c:tx>
            <c:strRef>
              <c:f>[7]PV.A1R!$C$4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[7]PV.A1R!$AZ$12:$AZ$500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</c:numCache>
            </c:numRef>
          </c:xVal>
          <c:yVal>
            <c:numRef>
              <c:f>[7]PV.A1R!$BA$12:$BA$500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0.90125046261083019</c:v>
                </c:pt>
                <c:pt idx="3">
                  <c:v>0.84807021721368347</c:v>
                </c:pt>
                <c:pt idx="4">
                  <c:v>0.81225239635623547</c:v>
                </c:pt>
                <c:pt idx="5">
                  <c:v>0.78551503023176439</c:v>
                </c:pt>
                <c:pt idx="6">
                  <c:v>0.76432367559029957</c:v>
                </c:pt>
                <c:pt idx="7">
                  <c:v>0.74685328231403381</c:v>
                </c:pt>
                <c:pt idx="8">
                  <c:v>0.73204284797281272</c:v>
                </c:pt>
                <c:pt idx="9">
                  <c:v>0.71922309332486445</c:v>
                </c:pt>
                <c:pt idx="10">
                  <c:v>0.70794578438413791</c:v>
                </c:pt>
                <c:pt idx="11">
                  <c:v>0.69789662359537785</c:v>
                </c:pt>
                <c:pt idx="12">
                  <c:v>0.68884706621016756</c:v>
                </c:pt>
                <c:pt idx="13">
                  <c:v>0.68062594040366053</c:v>
                </c:pt>
                <c:pt idx="14">
                  <c:v>0.6731018661879401</c:v>
                </c:pt>
                <c:pt idx="15">
                  <c:v>0.66617190231326551</c:v>
                </c:pt>
                <c:pt idx="16">
                  <c:v>0.65975395538644721</c:v>
                </c:pt>
                <c:pt idx="17">
                  <c:v>0.65378155204032751</c:v>
                </c:pt>
                <c:pt idx="18">
                  <c:v>0.64820014557942629</c:v>
                </c:pt>
                <c:pt idx="19">
                  <c:v>0.6429644481429998</c:v>
                </c:pt>
                <c:pt idx="20">
                  <c:v>0.63803646567959138</c:v>
                </c:pt>
                <c:pt idx="21">
                  <c:v>0.63338402535881522</c:v>
                </c:pt>
                <c:pt idx="22">
                  <c:v>0.62897965486987073</c:v>
                </c:pt>
                <c:pt idx="23">
                  <c:v>0.62479971763250564</c:v>
                </c:pt>
                <c:pt idx="24">
                  <c:v>0.62082373709002681</c:v>
                </c:pt>
                <c:pt idx="25">
                  <c:v>0.6170338627200096</c:v>
                </c:pt>
                <c:pt idx="26">
                  <c:v>0.61341444365373032</c:v>
                </c:pt>
                <c:pt idx="27">
                  <c:v>0.60995168498111518</c:v>
                </c:pt>
                <c:pt idx="28">
                  <c:v>0.60663336828609415</c:v>
                </c:pt>
                <c:pt idx="29">
                  <c:v>0.60344862257882737</c:v>
                </c:pt>
                <c:pt idx="30">
                  <c:v>0.60038773513816734</c:v>
                </c:pt>
                <c:pt idx="31">
                  <c:v>0.59744199423176536</c:v>
                </c:pt>
                <c:pt idx="32">
                  <c:v>0.59460355750136051</c:v>
                </c:pt>
                <c:pt idx="33">
                  <c:v>0.59186534116522849</c:v>
                </c:pt>
                <c:pt idx="34">
                  <c:v>0.58922092622277178</c:v>
                </c:pt>
                <c:pt idx="35">
                  <c:v>0.58666447863560078</c:v>
                </c:pt>
                <c:pt idx="36">
                  <c:v>0.58419068106786554</c:v>
                </c:pt>
                <c:pt idx="37">
                  <c:v>0.58179467424137321</c:v>
                </c:pt>
                <c:pt idx="38">
                  <c:v>0.57947200633119567</c:v>
                </c:pt>
                <c:pt idx="39">
                  <c:v>0.57721858911939994</c:v>
                </c:pt>
                <c:pt idx="40">
                  <c:v>0.57503065985631086</c:v>
                </c:pt>
                <c:pt idx="41">
                  <c:v>0.57290474796392066</c:v>
                </c:pt>
                <c:pt idx="42">
                  <c:v>0.57083764586494212</c:v>
                </c:pt>
                <c:pt idx="43">
                  <c:v>0.56882638334137026</c:v>
                </c:pt>
                <c:pt idx="44">
                  <c:v>0.56686820492427137</c:v>
                </c:pt>
                <c:pt idx="45">
                  <c:v>0.56496054989646394</c:v>
                </c:pt>
                <c:pt idx="46">
                  <c:v>0.56310103455541183</c:v>
                </c:pt>
                <c:pt idx="47">
                  <c:v>0.56128743643780354</c:v>
                </c:pt>
                <c:pt idx="48">
                  <c:v>0.55951768025217108</c:v>
                </c:pt>
                <c:pt idx="49">
                  <c:v>0.55778982530324606</c:v>
                </c:pt>
                <c:pt idx="50">
                  <c:v>0.55610205422295622</c:v>
                </c:pt>
                <c:pt idx="51">
                  <c:v>0.55445266284913974</c:v>
                </c:pt>
                <c:pt idx="52">
                  <c:v>0.55284005111508949</c:v>
                </c:pt>
                <c:pt idx="53">
                  <c:v>0.55126271483166445</c:v>
                </c:pt>
                <c:pt idx="54">
                  <c:v>0.54971923825948532</c:v>
                </c:pt>
                <c:pt idx="55">
                  <c:v>0.54820828738216942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70-46CE-86E1-DEB37335C1A9}"/>
            </c:ext>
          </c:extLst>
        </c:ser>
        <c:ser>
          <c:idx val="2"/>
          <c:order val="2"/>
          <c:tx>
            <c:strRef>
              <c:f>[7]PV.A1R!$D$4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[7]PV.A1R!$BB$12:$BB$500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</c:numCache>
            </c:numRef>
          </c:xVal>
          <c:yVal>
            <c:numRef>
              <c:f>[7]PV.A1R!$BC$12:$BC$500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0.92018765062487518</c:v>
                </c:pt>
                <c:pt idx="2">
                  <c:v>0.876486940230357</c:v>
                </c:pt>
                <c:pt idx="3">
                  <c:v>0.84674531236252726</c:v>
                </c:pt>
                <c:pt idx="4">
                  <c:v>0.8243726967146906</c:v>
                </c:pt>
                <c:pt idx="5">
                  <c:v>0.80653245833395759</c:v>
                </c:pt>
                <c:pt idx="6">
                  <c:v>0.79175029744212289</c:v>
                </c:pt>
                <c:pt idx="7">
                  <c:v>0.77916457966049979</c:v>
                </c:pt>
                <c:pt idx="8">
                  <c:v>0.7682293563943734</c:v>
                </c:pt>
                <c:pt idx="9">
                  <c:v>0.75857757502918366</c:v>
                </c:pt>
                <c:pt idx="10">
                  <c:v>0.74995098138893501</c:v>
                </c:pt>
                <c:pt idx="11">
                  <c:v>0.74216120798702934</c:v>
                </c:pt>
                <c:pt idx="12">
                  <c:v>0.73506678283612215</c:v>
                </c:pt>
                <c:pt idx="13">
                  <c:v>0.72855884608481303</c:v>
                </c:pt>
                <c:pt idx="14">
                  <c:v>0.72255190255290724</c:v>
                </c:pt>
                <c:pt idx="15">
                  <c:v>0.71697762400791376</c:v>
                </c:pt>
                <c:pt idx="16">
                  <c:v>0.71178057141317341</c:v>
                </c:pt>
                <c:pt idx="17">
                  <c:v>0.70691516660159848</c:v>
                </c:pt>
                <c:pt idx="18">
                  <c:v>0.70234350062732609</c:v>
                </c:pt>
                <c:pt idx="19">
                  <c:v>0.69803371658281954</c:v>
                </c:pt>
                <c:pt idx="20">
                  <c:v>0.69395879563152141</c:v>
                </c:pt>
                <c:pt idx="21">
                  <c:v>0.69009563164810339</c:v>
                </c:pt>
                <c:pt idx="22">
                  <c:v>0.68642431607991772</c:v>
                </c:pt>
                <c:pt idx="23">
                  <c:v>0.68292757836250373</c:v>
                </c:pt>
                <c:pt idx="24">
                  <c:v>0.67959034308865118</c:v>
                </c:pt>
                <c:pt idx="25">
                  <c:v>0.67639937595035649</c:v>
                </c:pt>
                <c:pt idx="26">
                  <c:v>0.67334299798124087</c:v>
                </c:pt>
                <c:pt idx="27">
                  <c:v>0.6704108529207542</c:v>
                </c:pt>
                <c:pt idx="28">
                  <c:v>0.66759371630871545</c:v>
                </c:pt>
                <c:pt idx="29">
                  <c:v>0.66488333766469332</c:v>
                </c:pt>
                <c:pt idx="30">
                  <c:v>0.66227230912245882</c:v>
                </c:pt>
                <c:pt idx="31">
                  <c:v>0.65975395538644721</c:v>
                </c:pt>
                <c:pt idx="32">
                  <c:v>0.65732224100034109</c:v>
                </c:pt>
                <c:pt idx="33">
                  <c:v>0.65497169176911918</c:v>
                </c:pt>
                <c:pt idx="34">
                  <c:v>0.65269732782702128</c:v>
                </c:pt>
                <c:pt idx="35">
                  <c:v>0.65049460634621692</c:v>
                </c:pt>
                <c:pt idx="36">
                  <c:v>0.64835937227167373</c:v>
                </c:pt>
                <c:pt idx="37">
                  <c:v>0.6462878157739097</c:v>
                </c:pt>
                <c:pt idx="38">
                  <c:v>0.64427643535300505</c:v>
                </c:pt>
                <c:pt idx="39">
                  <c:v>0.64232200571929454</c:v>
                </c:pt>
                <c:pt idx="40">
                  <c:v>0.64042154972975129</c:v>
                </c:pt>
                <c:pt idx="41">
                  <c:v>0.63857231378263746</c:v>
                </c:pt>
                <c:pt idx="42">
                  <c:v>0.63677174617297905</c:v>
                </c:pt>
                <c:pt idx="43">
                  <c:v>0.63501747799275754</c:v>
                </c:pt>
                <c:pt idx="44">
                  <c:v>0.63330730622622078</c:v>
                </c:pt>
                <c:pt idx="45">
                  <c:v>0.63163917874536613</c:v>
                </c:pt>
                <c:pt idx="46">
                  <c:v>0.63001118095576769</c:v>
                </c:pt>
                <c:pt idx="47">
                  <c:v>0.62842152388032768</c:v>
                </c:pt>
                <c:pt idx="48">
                  <c:v>0.62686853349969007</c:v>
                </c:pt>
                <c:pt idx="49">
                  <c:v>0.62535064119409867</c:v>
                </c:pt>
                <c:pt idx="50">
                  <c:v>0.62386637515334753</c:v>
                </c:pt>
                <c:pt idx="51">
                  <c:v>0.6224143526398902</c:v>
                </c:pt>
                <c:pt idx="52">
                  <c:v>0.62099327300574803</c:v>
                </c:pt>
                <c:pt idx="53">
                  <c:v>0.61960191137706799</c:v>
                </c:pt>
                <c:pt idx="54">
                  <c:v>0.61823911293142497</c:v>
                </c:pt>
                <c:pt idx="55">
                  <c:v>0.61690378770256737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70-46CE-86E1-DEB37335C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330810913084761"/>
          <c:y val="0.7032865479645577"/>
          <c:w val="0.37573893102197486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'[7]CIR.A1R'!$B$4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'[7]CIR.A1R'!$AU$12:$AU$500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  <c:pt idx="24">
                  <c:v>22</c:v>
                </c:pt>
                <c:pt idx="25">
                  <c:v>23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30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35</c:v>
                </c:pt>
                <c:pt idx="38">
                  <c:v>36</c:v>
                </c:pt>
                <c:pt idx="39">
                  <c:v>37</c:v>
                </c:pt>
                <c:pt idx="40">
                  <c:v>38</c:v>
                </c:pt>
                <c:pt idx="41">
                  <c:v>39</c:v>
                </c:pt>
                <c:pt idx="42">
                  <c:v>40</c:v>
                </c:pt>
                <c:pt idx="43">
                  <c:v>41</c:v>
                </c:pt>
                <c:pt idx="44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45</c:v>
                </c:pt>
                <c:pt idx="48">
                  <c:v>46</c:v>
                </c:pt>
                <c:pt idx="49">
                  <c:v>47</c:v>
                </c:pt>
                <c:pt idx="50">
                  <c:v>48</c:v>
                </c:pt>
                <c:pt idx="51">
                  <c:v>49</c:v>
                </c:pt>
                <c:pt idx="52">
                  <c:v>50</c:v>
                </c:pt>
                <c:pt idx="53">
                  <c:v>51</c:v>
                </c:pt>
                <c:pt idx="54">
                  <c:v>52</c:v>
                </c:pt>
                <c:pt idx="55">
                  <c:v>53</c:v>
                </c:pt>
              </c:numCache>
            </c:numRef>
          </c:xVal>
          <c:yVal>
            <c:numRef>
              <c:f>'[7]CIR.A1R'!$AV$12:$AV$500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0.87660572131603509</c:v>
                </c:pt>
                <c:pt idx="5">
                  <c:v>0.81160920049870744</c:v>
                </c:pt>
                <c:pt idx="6">
                  <c:v>0.76843759064400619</c:v>
                </c:pt>
                <c:pt idx="7">
                  <c:v>0.69695444295073516</c:v>
                </c:pt>
                <c:pt idx="8">
                  <c:v>0.65753229959680382</c:v>
                </c:pt>
                <c:pt idx="9">
                  <c:v>0.63058113566160223</c:v>
                </c:pt>
                <c:pt idx="10">
                  <c:v>0.61024008743931957</c:v>
                </c:pt>
                <c:pt idx="11">
                  <c:v>0.59397701120342516</c:v>
                </c:pt>
                <c:pt idx="12">
                  <c:v>0.5804721443108708</c:v>
                </c:pt>
                <c:pt idx="13">
                  <c:v>0.56895240130030911</c:v>
                </c:pt>
                <c:pt idx="14">
                  <c:v>0.55892699213186614</c:v>
                </c:pt>
                <c:pt idx="15">
                  <c:v>0.55006539523233589</c:v>
                </c:pt>
                <c:pt idx="16">
                  <c:v>0.54213471499005128</c:v>
                </c:pt>
                <c:pt idx="17">
                  <c:v>0.53496485487695888</c:v>
                </c:pt>
                <c:pt idx="18">
                  <c:v>0.52842791169020542</c:v>
                </c:pt>
                <c:pt idx="19">
                  <c:v>0.52242535837906301</c:v>
                </c:pt>
                <c:pt idx="20">
                  <c:v>0.51687973652797359</c:v>
                </c:pt>
                <c:pt idx="21">
                  <c:v>0.5117290828595138</c:v>
                </c:pt>
                <c:pt idx="22">
                  <c:v>0.50692307866834629</c:v>
                </c:pt>
                <c:pt idx="23">
                  <c:v>0.5024203214953441</c:v>
                </c:pt>
                <c:pt idx="24">
                  <c:v>0.49818634895872904</c:v>
                </c:pt>
                <c:pt idx="25">
                  <c:v>0.49419217943578109</c:v>
                </c:pt>
                <c:pt idx="26">
                  <c:v>0.49041321579606212</c:v>
                </c:pt>
                <c:pt idx="27">
                  <c:v>0.4868284091805638</c:v>
                </c:pt>
                <c:pt idx="28">
                  <c:v>0.48341961232639075</c:v>
                </c:pt>
                <c:pt idx="29">
                  <c:v>0.4801710732368758</c:v>
                </c:pt>
                <c:pt idx="30">
                  <c:v>0.47706903425482972</c:v>
                </c:pt>
                <c:pt idx="31">
                  <c:v>0.47410141132540351</c:v>
                </c:pt>
                <c:pt idx="32">
                  <c:v>0.47125753499012624</c:v>
                </c:pt>
                <c:pt idx="33">
                  <c:v>0.46852793941913806</c:v>
                </c:pt>
                <c:pt idx="34">
                  <c:v>0.46590418919973486</c:v>
                </c:pt>
                <c:pt idx="35">
                  <c:v>0.46337873607388136</c:v>
                </c:pt>
                <c:pt idx="36">
                  <c:v>0.46094479963473656</c:v>
                </c:pt>
                <c:pt idx="37">
                  <c:v>0.45859626734232073</c:v>
                </c:pt>
                <c:pt idx="38">
                  <c:v>0.45632761023206969</c:v>
                </c:pt>
                <c:pt idx="39">
                  <c:v>0.45413381145856502</c:v>
                </c:pt>
                <c:pt idx="40">
                  <c:v>0.45201030540484077</c:v>
                </c:pt>
                <c:pt idx="41">
                  <c:v>0.4499529255415875</c:v>
                </c:pt>
                <c:pt idx="42">
                  <c:v>0.44795785957377854</c:v>
                </c:pt>
                <c:pt idx="43">
                  <c:v>0.44602161068913648</c:v>
                </c:pt>
                <c:pt idx="44">
                  <c:v>0.44414096394151992</c:v>
                </c:pt>
                <c:pt idx="45">
                  <c:v>0.44231295697610951</c:v>
                </c:pt>
                <c:pt idx="46">
                  <c:v>0.44053485444233398</c:v>
                </c:pt>
                <c:pt idx="47">
                  <c:v>0.43880412555237602</c:v>
                </c:pt>
                <c:pt idx="48">
                  <c:v>0.43711842433368375</c:v>
                </c:pt>
                <c:pt idx="49">
                  <c:v>0.43547557219762523</c:v>
                </c:pt>
                <c:pt idx="50">
                  <c:v>0.43387354250671961</c:v>
                </c:pt>
                <c:pt idx="51">
                  <c:v>0.43231044687243536</c:v>
                </c:pt>
                <c:pt idx="52">
                  <c:v>0.43078452295647962</c:v>
                </c:pt>
                <c:pt idx="53">
                  <c:v>0.42929412358244345</c:v>
                </c:pt>
                <c:pt idx="54">
                  <c:v>0.42783770699295021</c:v>
                </c:pt>
                <c:pt idx="55">
                  <c:v>0.4264138281111014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86-4AC0-97D3-123645CEEB8B}"/>
            </c:ext>
          </c:extLst>
        </c:ser>
        <c:ser>
          <c:idx val="1"/>
          <c:order val="1"/>
          <c:tx>
            <c:strRef>
              <c:f>'[7]CIR.A1R'!$C$4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'[7]CIR.A1R'!$AW$12:$AW$500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</c:numCache>
            </c:numRef>
          </c:xVal>
          <c:yVal>
            <c:numRef>
              <c:f>'[7]CIR.A1R'!$AX$12:$AX$500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0.93627224743449222</c:v>
                </c:pt>
                <c:pt idx="4">
                  <c:v>0.90089355669729787</c:v>
                </c:pt>
                <c:pt idx="5">
                  <c:v>0.87660572131603509</c:v>
                </c:pt>
                <c:pt idx="6">
                  <c:v>0.858218455569289</c:v>
                </c:pt>
                <c:pt idx="7">
                  <c:v>0.81947938395805042</c:v>
                </c:pt>
                <c:pt idx="8">
                  <c:v>0.79751794978228585</c:v>
                </c:pt>
                <c:pt idx="9">
                  <c:v>0.78224102801611228</c:v>
                </c:pt>
                <c:pt idx="10">
                  <c:v>0.77056264354501269</c:v>
                </c:pt>
                <c:pt idx="11">
                  <c:v>0.76113035941156826</c:v>
                </c:pt>
                <c:pt idx="12">
                  <c:v>0.75323159624471614</c:v>
                </c:pt>
                <c:pt idx="13">
                  <c:v>0.74644525141169393</c:v>
                </c:pt>
                <c:pt idx="14">
                  <c:v>0.74050199539808059</c:v>
                </c:pt>
                <c:pt idx="15">
                  <c:v>0.73521927671292364</c:v>
                </c:pt>
                <c:pt idx="16">
                  <c:v>0.73046773017661293</c:v>
                </c:pt>
                <c:pt idx="17">
                  <c:v>0.72615239050998237</c:v>
                </c:pt>
                <c:pt idx="18">
                  <c:v>0.72220151857289572</c:v>
                </c:pt>
                <c:pt idx="19">
                  <c:v>0.71855961809509117</c:v>
                </c:pt>
                <c:pt idx="20">
                  <c:v>0.71518288988305367</c:v>
                </c:pt>
                <c:pt idx="21">
                  <c:v>0.71203616996053398</c:v>
                </c:pt>
                <c:pt idx="22">
                  <c:v>0.70909080646158495</c:v>
                </c:pt>
                <c:pt idx="23">
                  <c:v>0.70632315016723612</c:v>
                </c:pt>
                <c:pt idx="24">
                  <c:v>0.70371345769068372</c:v>
                </c:pt>
                <c:pt idx="25">
                  <c:v>0.70124507909952527</c:v>
                </c:pt>
                <c:pt idx="26">
                  <c:v>0.69890384591970345</c:v>
                </c:pt>
                <c:pt idx="27">
                  <c:v>0.69667760306474891</c:v>
                </c:pt>
                <c:pt idx="28">
                  <c:v>0.69455584594527597</c:v>
                </c:pt>
                <c:pt idx="29">
                  <c:v>0.69252943565049085</c:v>
                </c:pt>
                <c:pt idx="30">
                  <c:v>0.69059037290237169</c:v>
                </c:pt>
                <c:pt idx="31">
                  <c:v>0.68873161682430173</c:v>
                </c:pt>
                <c:pt idx="32">
                  <c:v>0.68694693828292552</c:v>
                </c:pt>
                <c:pt idx="33">
                  <c:v>0.68523080018990778</c:v>
                </c:pt>
                <c:pt idx="34">
                  <c:v>0.68357825903523928</c:v>
                </c:pt>
                <c:pt idx="35">
                  <c:v>0.68198488329388796</c:v>
                </c:pt>
                <c:pt idx="36">
                  <c:v>0.68044668535582165</c:v>
                </c:pt>
                <c:pt idx="37">
                  <c:v>0.6789600643797874</c:v>
                </c:pt>
                <c:pt idx="38">
                  <c:v>0.67752175803560177</c:v>
                </c:pt>
                <c:pt idx="39">
                  <c:v>0.67612880152834531</c:v>
                </c:pt>
                <c:pt idx="40">
                  <c:v>0.67477849262641376</c:v>
                </c:pt>
                <c:pt idx="41">
                  <c:v>0.6734683616693784</c:v>
                </c:pt>
                <c:pt idx="42">
                  <c:v>0.67219614572954989</c:v>
                </c:pt>
                <c:pt idx="43">
                  <c:v>0.67095976625655873</c:v>
                </c:pt>
                <c:pt idx="44">
                  <c:v>0.66975730965717262</c:v>
                </c:pt>
                <c:pt idx="45">
                  <c:v>0.6685870103604068</c:v>
                </c:pt>
                <c:pt idx="46">
                  <c:v>0.66744723599636246</c:v>
                </c:pt>
                <c:pt idx="47">
                  <c:v>0.66633647438039667</c:v>
                </c:pt>
                <c:pt idx="48">
                  <c:v>0.66525332204541887</c:v>
                </c:pt>
                <c:pt idx="49">
                  <c:v>0.66419647410682403</c:v>
                </c:pt>
                <c:pt idx="50">
                  <c:v>0.66316471527873511</c:v>
                </c:pt>
                <c:pt idx="51">
                  <c:v>0.66215691188834414</c:v>
                </c:pt>
                <c:pt idx="52">
                  <c:v>0.66117200475838656</c:v>
                </c:pt>
                <c:pt idx="53">
                  <c:v>0.66020900284708239</c:v>
                </c:pt>
                <c:pt idx="54">
                  <c:v>0.65926697755098096</c:v>
                </c:pt>
                <c:pt idx="55">
                  <c:v>0.65834505758962125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86-4AC0-97D3-123645CEEB8B}"/>
            </c:ext>
          </c:extLst>
        </c:ser>
        <c:ser>
          <c:idx val="2"/>
          <c:order val="2"/>
          <c:tx>
            <c:strRef>
              <c:f>'[7]CIR.A1R'!$D$4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'[7]CIR.A1R'!$AY$12:$AY$500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</c:numCache>
            </c:numRef>
          </c:xVal>
          <c:yVal>
            <c:numRef>
              <c:f>'[7]CIR.A1R'!$AZ$12:$AZ$500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0.96259444310175135</c:v>
                </c:pt>
                <c:pt idx="3">
                  <c:v>0.94136561518181328</c:v>
                </c:pt>
                <c:pt idx="4">
                  <c:v>0.9265880618903708</c:v>
                </c:pt>
                <c:pt idx="5">
                  <c:v>0.91528564217452324</c:v>
                </c:pt>
                <c:pt idx="6">
                  <c:v>0.90615331010107514</c:v>
                </c:pt>
                <c:pt idx="7">
                  <c:v>0.8821850708772998</c:v>
                </c:pt>
                <c:pt idx="8">
                  <c:v>0.86843175147030005</c:v>
                </c:pt>
                <c:pt idx="9">
                  <c:v>0.85879130814501248</c:v>
                </c:pt>
                <c:pt idx="10">
                  <c:v>0.8513801605275968</c:v>
                </c:pt>
                <c:pt idx="11">
                  <c:v>0.8453676315876808</c:v>
                </c:pt>
                <c:pt idx="12">
                  <c:v>0.84031395840623035</c:v>
                </c:pt>
                <c:pt idx="13">
                  <c:v>0.83595825271423696</c:v>
                </c:pt>
                <c:pt idx="14">
                  <c:v>0.83213310882506009</c:v>
                </c:pt>
                <c:pt idx="15">
                  <c:v>0.82872473725583828</c:v>
                </c:pt>
                <c:pt idx="16">
                  <c:v>0.82565229901006887</c:v>
                </c:pt>
                <c:pt idx="17">
                  <c:v>0.82285631804789405</c:v>
                </c:pt>
                <c:pt idx="18">
                  <c:v>0.82029177332340164</c:v>
                </c:pt>
                <c:pt idx="19">
                  <c:v>0.81792377251421533</c:v>
                </c:pt>
                <c:pt idx="20">
                  <c:v>0.81572473046985017</c:v>
                </c:pt>
                <c:pt idx="21">
                  <c:v>0.81367246541823601</c:v>
                </c:pt>
                <c:pt idx="22">
                  <c:v>0.81174887673920382</c:v>
                </c:pt>
                <c:pt idx="23">
                  <c:v>0.8099390034928603</c:v>
                </c:pt>
                <c:pt idx="24">
                  <c:v>0.80823033936308819</c:v>
                </c:pt>
                <c:pt idx="25">
                  <c:v>0.80661232458877308</c:v>
                </c:pt>
                <c:pt idx="26">
                  <c:v>0.80507596274062476</c:v>
                </c:pt>
                <c:pt idx="27">
                  <c:v>0.8036135272778786</c:v>
                </c:pt>
                <c:pt idx="28">
                  <c:v>0.80221833379129981</c:v>
                </c:pt>
                <c:pt idx="29">
                  <c:v>0.80088456105627015</c:v>
                </c:pt>
                <c:pt idx="30">
                  <c:v>0.79960710886831732</c:v>
                </c:pt>
                <c:pt idx="31">
                  <c:v>0.79838148395323449</c:v>
                </c:pt>
                <c:pt idx="32">
                  <c:v>0.79720370755657999</c:v>
                </c:pt>
                <c:pt idx="33">
                  <c:v>0.7960702399539249</c:v>
                </c:pt>
                <c:pt idx="34">
                  <c:v>0.79497791829820297</c:v>
                </c:pt>
                <c:pt idx="35">
                  <c:v>0.79392390507534216</c:v>
                </c:pt>
                <c:pt idx="36">
                  <c:v>0.79290564506891115</c:v>
                </c:pt>
                <c:pt idx="37">
                  <c:v>0.79192082920343576</c:v>
                </c:pt>
                <c:pt idx="38">
                  <c:v>0.79096736398900003</c:v>
                </c:pt>
                <c:pt idx="39">
                  <c:v>0.79004334555803069</c:v>
                </c:pt>
                <c:pt idx="40">
                  <c:v>0.78914703749095472</c:v>
                </c:pt>
                <c:pt idx="41">
                  <c:v>0.78827685178662021</c:v>
                </c:pt>
                <c:pt idx="42">
                  <c:v>0.78743133245752783</c:v>
                </c:pt>
                <c:pt idx="43">
                  <c:v>0.78660914132746373</c:v>
                </c:pt>
                <c:pt idx="44">
                  <c:v>0.78580904568631393</c:v>
                </c:pt>
                <c:pt idx="45">
                  <c:v>0.78502990751832691</c:v>
                </c:pt>
                <c:pt idx="46">
                  <c:v>0.78427067406937179</c:v>
                </c:pt>
                <c:pt idx="47">
                  <c:v>0.7835303695584892</c:v>
                </c:pt>
                <c:pt idx="48">
                  <c:v>0.78280808787125655</c:v>
                </c:pt>
                <c:pt idx="49">
                  <c:v>0.78210298609876361</c:v>
                </c:pt>
                <c:pt idx="50">
                  <c:v>0.781414278807532</c:v>
                </c:pt>
                <c:pt idx="51">
                  <c:v>0.78074123294343456</c:v>
                </c:pt>
                <c:pt idx="52">
                  <c:v>0.7800831632873394</c:v>
                </c:pt>
                <c:pt idx="53">
                  <c:v>0.77943942839238822</c:v>
                </c:pt>
                <c:pt idx="54">
                  <c:v>0.77880942694298316</c:v>
                </c:pt>
                <c:pt idx="55">
                  <c:v>0.77819259448407319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86-4AC0-97D3-123645CEE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4802121485545847"/>
          <c:y val="0.70688580208276286"/>
          <c:w val="0.3902968499710483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'[8]CCS.A1R'!$B$4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'[8]CCS.A1R'!$AU$12:$AU$500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</c:numCache>
            </c:numRef>
          </c:xVal>
          <c:yVal>
            <c:numRef>
              <c:f>'[8]CCS.A1R'!$AV$12:$AV$500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0.81043349238121154</c:v>
                </c:pt>
                <c:pt idx="7">
                  <c:v>0.78335933539227798</c:v>
                </c:pt>
                <c:pt idx="8">
                  <c:v>0.76461823236333148</c:v>
                </c:pt>
                <c:pt idx="9">
                  <c:v>0.75034344754069504</c:v>
                </c:pt>
                <c:pt idx="10">
                  <c:v>0.73884720718396735</c:v>
                </c:pt>
                <c:pt idx="11">
                  <c:v>0.72924297433327134</c:v>
                </c:pt>
                <c:pt idx="12">
                  <c:v>0.72100814987756801</c:v>
                </c:pt>
                <c:pt idx="13">
                  <c:v>0.71380919198126469</c:v>
                </c:pt>
                <c:pt idx="14">
                  <c:v>0.70742043819943368</c:v>
                </c:pt>
                <c:pt idx="15">
                  <c:v>0.70168223026563092</c:v>
                </c:pt>
                <c:pt idx="16">
                  <c:v>0.6964775342404167</c:v>
                </c:pt>
                <c:pt idx="17">
                  <c:v>0.69171805534759345</c:v>
                </c:pt>
                <c:pt idx="18">
                  <c:v>0.68733557178799631</c:v>
                </c:pt>
                <c:pt idx="19">
                  <c:v>0.68327630032755382</c:v>
                </c:pt>
                <c:pt idx="20">
                  <c:v>0.67949710544231046</c:v>
                </c:pt>
                <c:pt idx="21">
                  <c:v>0.67596287344745321</c:v>
                </c:pt>
                <c:pt idx="22">
                  <c:v>0.67264464738473739</c:v>
                </c:pt>
                <c:pt idx="23">
                  <c:v>0.66951827300588784</c:v>
                </c:pt>
                <c:pt idx="24">
                  <c:v>0.66656339674252452</c:v>
                </c:pt>
                <c:pt idx="25">
                  <c:v>0.6637627114402751</c:v>
                </c:pt>
                <c:pt idx="26">
                  <c:v>0.66110137991197637</c:v>
                </c:pt>
                <c:pt idx="27">
                  <c:v>0.65856658834457205</c:v>
                </c:pt>
                <c:pt idx="28">
                  <c:v>0.65614719602467908</c:v>
                </c:pt>
                <c:pt idx="29">
                  <c:v>0.65383345752447131</c:v>
                </c:pt>
                <c:pt idx="30">
                  <c:v>0.65161680010366341</c:v>
                </c:pt>
                <c:pt idx="31">
                  <c:v>0.64948964368334727</c:v>
                </c:pt>
                <c:pt idx="32">
                  <c:v>0.64744525399758568</c:v>
                </c:pt>
                <c:pt idx="33">
                  <c:v>0.64547762185859614</c:v>
                </c:pt>
                <c:pt idx="34">
                  <c:v>0.6435813631639874</c:v>
                </c:pt>
                <c:pt idx="35">
                  <c:v>0.64175163551935765</c:v>
                </c:pt>
                <c:pt idx="36">
                  <c:v>0.63998406827553922</c:v>
                </c:pt>
                <c:pt idx="37">
                  <c:v>0.63827470347587423</c:v>
                </c:pt>
                <c:pt idx="38">
                  <c:v>0.63661994573734149</c:v>
                </c:pt>
                <c:pt idx="39">
                  <c:v>0.63501651949422422</c:v>
                </c:pt>
                <c:pt idx="40">
                  <c:v>0.63346143234584318</c:v>
                </c:pt>
                <c:pt idx="41">
                  <c:v>0.63195194349358275</c:v>
                </c:pt>
                <c:pt idx="42">
                  <c:v>0.6304855364436962</c:v>
                </c:pt>
                <c:pt idx="43">
                  <c:v>0.62905989530355733</c:v>
                </c:pt>
                <c:pt idx="44">
                  <c:v>0.62767288411933519</c:v>
                </c:pt>
                <c:pt idx="45">
                  <c:v>0.62632252879939876</c:v>
                </c:pt>
                <c:pt idx="46">
                  <c:v>0.62500700124537345</c:v>
                </c:pt>
                <c:pt idx="47">
                  <c:v>0.62372460537564312</c:v>
                </c:pt>
                <c:pt idx="48">
                  <c:v>0.62247376477731087</c:v>
                </c:pt>
                <c:pt idx="49">
                  <c:v>0.62125301176455605</c:v>
                </c:pt>
                <c:pt idx="50">
                  <c:v>0.62006097765582369</c:v>
                </c:pt>
                <c:pt idx="51">
                  <c:v>0.6188963841107914</c:v>
                </c:pt>
                <c:pt idx="52">
                  <c:v>0.61775803539172269</c:v>
                </c:pt>
                <c:pt idx="53">
                  <c:v>0.61664481143355421</c:v>
                </c:pt>
                <c:pt idx="54">
                  <c:v>0.61555566162356856</c:v>
                </c:pt>
                <c:pt idx="55">
                  <c:v>0.61448959920538893</c:v>
                </c:pt>
                <c:pt idx="56">
                  <c:v>0.61344569623373135</c:v>
                </c:pt>
                <c:pt idx="57">
                  <c:v>0.61242307901625126</c:v>
                </c:pt>
                <c:pt idx="58">
                  <c:v>0.61142092398723735</c:v>
                </c:pt>
                <c:pt idx="59">
                  <c:v>0.61043845396506657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F6-4E80-A7FD-7BC9A43A9B69}"/>
            </c:ext>
          </c:extLst>
        </c:ser>
        <c:ser>
          <c:idx val="1"/>
          <c:order val="1"/>
          <c:tx>
            <c:strRef>
              <c:f>'[8]CCS.A1R'!$C$4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'[8]CCS.A1R'!$AW$12:$AW$500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</c:numCache>
            </c:numRef>
          </c:xVal>
          <c:yVal>
            <c:numRef>
              <c:f>'[8]CCS.A1R'!$AX$12:$AX$500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0.85849072140316074</c:v>
                </c:pt>
                <c:pt idx="7">
                  <c:v>0.83860808570453338</c:v>
                </c:pt>
                <c:pt idx="8">
                  <c:v>0.82475006081784619</c:v>
                </c:pt>
                <c:pt idx="9">
                  <c:v>0.81414102269178568</c:v>
                </c:pt>
                <c:pt idx="10">
                  <c:v>0.80556258324935148</c:v>
                </c:pt>
                <c:pt idx="11">
                  <c:v>0.79837200418469545</c:v>
                </c:pt>
                <c:pt idx="12">
                  <c:v>0.79218907755889101</c:v>
                </c:pt>
                <c:pt idx="13">
                  <c:v>0.78677042488318127</c:v>
                </c:pt>
                <c:pt idx="14">
                  <c:v>0.78195096405359055</c:v>
                </c:pt>
                <c:pt idx="15">
                  <c:v>0.77761363428715891</c:v>
                </c:pt>
                <c:pt idx="16">
                  <c:v>0.77367245325304546</c:v>
                </c:pt>
                <c:pt idx="17">
                  <c:v>0.77006243382216555</c:v>
                </c:pt>
                <c:pt idx="18">
                  <c:v>0.76673327896051924</c:v>
                </c:pt>
                <c:pt idx="19">
                  <c:v>0.76364527538791815</c:v>
                </c:pt>
                <c:pt idx="20">
                  <c:v>0.76076652647666931</c:v>
                </c:pt>
                <c:pt idx="21">
                  <c:v>0.75807103273662269</c:v>
                </c:pt>
                <c:pt idx="22">
                  <c:v>0.75553732657366968</c:v>
                </c:pt>
                <c:pt idx="23">
                  <c:v>0.75314747991284581</c:v>
                </c:pt>
                <c:pt idx="24">
                  <c:v>0.75088636892591687</c:v>
                </c:pt>
                <c:pt idx="25">
                  <c:v>0.74874111994514836</c:v>
                </c:pt>
                <c:pt idx="26">
                  <c:v>0.74670068555566249</c:v>
                </c:pt>
                <c:pt idx="27">
                  <c:v>0.74475551585007993</c:v>
                </c:pt>
                <c:pt idx="28">
                  <c:v>0.74289730033895052</c:v>
                </c:pt>
                <c:pt idx="29">
                  <c:v>0.74111876306512459</c:v>
                </c:pt>
                <c:pt idx="30">
                  <c:v>0.73941349829671843</c:v>
                </c:pt>
                <c:pt idx="31">
                  <c:v>0.73777583753307929</c:v>
                </c:pt>
                <c:pt idx="32">
                  <c:v>0.73620074093405696</c:v>
                </c:pt>
                <c:pt idx="33">
                  <c:v>0.73468370798750315</c:v>
                </c:pt>
                <c:pt idx="34">
                  <c:v>0.73322070346926516</c:v>
                </c:pt>
                <c:pt idx="35">
                  <c:v>0.7318080956620947</c:v>
                </c:pt>
                <c:pt idx="36">
                  <c:v>0.73044260447891218</c:v>
                </c:pt>
                <c:pt idx="37">
                  <c:v>0.72912125764666158</c:v>
                </c:pt>
                <c:pt idx="38">
                  <c:v>0.72784135349503309</c:v>
                </c:pt>
                <c:pt idx="39">
                  <c:v>0.726600429191817</c:v>
                </c:pt>
                <c:pt idx="40">
                  <c:v>0.72539623349667326</c:v>
                </c:pt>
                <c:pt idx="41">
                  <c:v>0.72422670328439576</c:v>
                </c:pt>
                <c:pt idx="42">
                  <c:v>0.72308994322954012</c:v>
                </c:pt>
                <c:pt idx="43">
                  <c:v>0.72198420815565023</c:v>
                </c:pt>
                <c:pt idx="44">
                  <c:v>0.72090788764097602</c:v>
                </c:pt>
                <c:pt idx="45">
                  <c:v>0.71985949254361747</c:v>
                </c:pt>
                <c:pt idx="46">
                  <c:v>0.71883764316628718</c:v>
                </c:pt>
                <c:pt idx="47">
                  <c:v>0.71784105882729998</c:v>
                </c:pt>
                <c:pt idx="48">
                  <c:v>0.71686854864221727</c:v>
                </c:pt>
                <c:pt idx="49">
                  <c:v>0.71591900335156555</c:v>
                </c:pt>
                <c:pt idx="50">
                  <c:v>0.7149913880555373</c:v>
                </c:pt>
                <c:pt idx="51">
                  <c:v>0.71408473573767961</c:v>
                </c:pt>
                <c:pt idx="52">
                  <c:v>0.71319814147708271</c:v>
                </c:pt>
                <c:pt idx="53">
                  <c:v>0.71233075726318629</c:v>
                </c:pt>
                <c:pt idx="54">
                  <c:v>0.71148178733955647</c:v>
                </c:pt>
                <c:pt idx="55">
                  <c:v>0.71065048401326503</c:v>
                </c:pt>
                <c:pt idx="56">
                  <c:v>0.70983614387517435</c:v>
                </c:pt>
                <c:pt idx="57">
                  <c:v>0.70903810438378168</c:v>
                </c:pt>
                <c:pt idx="58">
                  <c:v>0.70825574077151043</c:v>
                </c:pt>
                <c:pt idx="59">
                  <c:v>0.70748846323765513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F6-4E80-A7FD-7BC9A43A9B69}"/>
            </c:ext>
          </c:extLst>
        </c:ser>
        <c:ser>
          <c:idx val="2"/>
          <c:order val="2"/>
          <c:tx>
            <c:strRef>
              <c:f>'[8]CCS.A1R'!$D$4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'[8]CCS.A1R'!$AY$12:$AY$500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'[8]CCS.A1R'!$AZ$12:$AZ$500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0.89451123402526689</c:v>
                </c:pt>
                <c:pt idx="7">
                  <c:v>0.87848345907695846</c:v>
                </c:pt>
                <c:pt idx="8">
                  <c:v>0.86727211391290215</c:v>
                </c:pt>
                <c:pt idx="9">
                  <c:v>0.85866654750425686</c:v>
                </c:pt>
                <c:pt idx="10">
                  <c:v>0.85169350921989673</c:v>
                </c:pt>
                <c:pt idx="11">
                  <c:v>0.84583842743179372</c:v>
                </c:pt>
                <c:pt idx="12">
                  <c:v>0.84079635631183802</c:v>
                </c:pt>
                <c:pt idx="13">
                  <c:v>0.83637179409668483</c:v>
                </c:pt>
                <c:pt idx="14">
                  <c:v>0.83243195653257607</c:v>
                </c:pt>
                <c:pt idx="15">
                  <c:v>0.82888257468761251</c:v>
                </c:pt>
                <c:pt idx="16">
                  <c:v>0.82565433410578348</c:v>
                </c:pt>
                <c:pt idx="17">
                  <c:v>0.82269479554183578</c:v>
                </c:pt>
                <c:pt idx="18">
                  <c:v>0.81996333801204946</c:v>
                </c:pt>
                <c:pt idx="19">
                  <c:v>0.81742786240822207</c:v>
                </c:pt>
                <c:pt idx="20">
                  <c:v>0.81506256837526958</c:v>
                </c:pt>
                <c:pt idx="21">
                  <c:v>0.81284641098263344</c:v>
                </c:pt>
                <c:pt idx="22">
                  <c:v>0.81076200226975714</c:v>
                </c:pt>
                <c:pt idx="23">
                  <c:v>0.80879481226759953</c:v>
                </c:pt>
                <c:pt idx="24">
                  <c:v>0.80693257665304774</c:v>
                </c:pt>
                <c:pt idx="25">
                  <c:v>0.80516485010922678</c:v>
                </c:pt>
                <c:pt idx="26">
                  <c:v>0.80348266443219696</c:v>
                </c:pt>
                <c:pt idx="27">
                  <c:v>0.80187826324998257</c:v>
                </c:pt>
                <c:pt idx="28">
                  <c:v>0.80034489365363104</c:v>
                </c:pt>
                <c:pt idx="29">
                  <c:v>0.79887664070403941</c:v>
                </c:pt>
                <c:pt idx="30">
                  <c:v>0.79746829465532054</c:v>
                </c:pt>
                <c:pt idx="31">
                  <c:v>0.79611524343554774</c:v>
                </c:pt>
                <c:pt idx="32">
                  <c:v>0.79481338483599084</c:v>
                </c:pt>
                <c:pt idx="33">
                  <c:v>0.79355905423108353</c:v>
                </c:pt>
                <c:pt idx="34">
                  <c:v>0.79234896464864879</c:v>
                </c:pt>
                <c:pt idx="35">
                  <c:v>0.79118015674421227</c:v>
                </c:pt>
                <c:pt idx="36">
                  <c:v>0.7900499567800624</c:v>
                </c:pt>
                <c:pt idx="37">
                  <c:v>0.78895594112121459</c:v>
                </c:pt>
                <c:pt idx="38">
                  <c:v>0.78789590607316728</c:v>
                </c:pt>
                <c:pt idx="39">
                  <c:v>0.78686784212616412</c:v>
                </c:pt>
                <c:pt idx="40">
                  <c:v>0.78586991185617316</c:v>
                </c:pt>
                <c:pt idx="41">
                  <c:v>0.78490043087743511</c:v>
                </c:pt>
                <c:pt idx="42">
                  <c:v>0.78395785135504414</c:v>
                </c:pt>
                <c:pt idx="43">
                  <c:v>0.78304074767591658</c:v>
                </c:pt>
                <c:pt idx="44">
                  <c:v>0.78214780394809569</c:v>
                </c:pt>
                <c:pt idx="45">
                  <c:v>0.78127780305570749</c:v>
                </c:pt>
                <c:pt idx="46">
                  <c:v>0.78042961704315506</c:v>
                </c:pt>
                <c:pt idx="47">
                  <c:v>0.77960219863963576</c:v>
                </c:pt>
                <c:pt idx="48">
                  <c:v>0.77879457376564443</c:v>
                </c:pt>
                <c:pt idx="49">
                  <c:v>0.77800583488817809</c:v>
                </c:pt>
                <c:pt idx="50">
                  <c:v>0.77723513511197495</c:v>
                </c:pt>
                <c:pt idx="51">
                  <c:v>0.77648168291118591</c:v>
                </c:pt>
                <c:pt idx="52">
                  <c:v>0.77574473742003869</c:v>
                </c:pt>
                <c:pt idx="53">
                  <c:v>0.77502360421288241</c:v>
                </c:pt>
                <c:pt idx="54">
                  <c:v>0.77431763151389799</c:v>
                </c:pt>
                <c:pt idx="55">
                  <c:v>0.77362620678508265</c:v>
                </c:pt>
                <c:pt idx="56">
                  <c:v>0.77294875364814897</c:v>
                </c:pt>
                <c:pt idx="57">
                  <c:v>0.7722847291019157</c:v>
                </c:pt>
                <c:pt idx="58">
                  <c:v>0.77163362100183874</c:v>
                </c:pt>
                <c:pt idx="59">
                  <c:v>0.77099494577262317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CF6-4E80-A7FD-7BC9A43A9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564045800324894"/>
          <c:y val="0.73279552012256677"/>
          <c:w val="0.46462243000874892"/>
          <c:h val="0.143014787455128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'[8]CCS.A2BR'!$B$4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'[8]CCS.A2BR'!$AU$12:$AU$500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</c:numCache>
            </c:numRef>
          </c:xVal>
          <c:yVal>
            <c:numRef>
              <c:f>'[8]CCS.A2BR'!$AV$12:$AV$500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0.79159842797456115</c:v>
                </c:pt>
                <c:pt idx="7">
                  <c:v>0.75452389627851602</c:v>
                </c:pt>
                <c:pt idx="8">
                  <c:v>0.72911599973387786</c:v>
                </c:pt>
                <c:pt idx="9">
                  <c:v>0.70990535895853835</c:v>
                </c:pt>
                <c:pt idx="10">
                  <c:v>0.69452423851569067</c:v>
                </c:pt>
                <c:pt idx="11">
                  <c:v>0.68173669043079799</c:v>
                </c:pt>
                <c:pt idx="12">
                  <c:v>0.67081783279398921</c:v>
                </c:pt>
                <c:pt idx="13">
                  <c:v>0.66130699819798433</c:v>
                </c:pt>
                <c:pt idx="14">
                  <c:v>0.65289367116203523</c:v>
                </c:pt>
                <c:pt idx="15">
                  <c:v>0.6453588786345259</c:v>
                </c:pt>
                <c:pt idx="16">
                  <c:v>0.63854257834205708</c:v>
                </c:pt>
                <c:pt idx="17">
                  <c:v>0.63232434949885563</c:v>
                </c:pt>
                <c:pt idx="18">
                  <c:v>0.62661137409798895</c:v>
                </c:pt>
                <c:pt idx="19">
                  <c:v>0.62133064222042977</c:v>
                </c:pt>
                <c:pt idx="20">
                  <c:v>0.61642371969295284</c:v>
                </c:pt>
                <c:pt idx="21">
                  <c:v>0.61184313136279267</c:v>
                </c:pt>
                <c:pt idx="22">
                  <c:v>0.60754979723783054</c:v>
                </c:pt>
                <c:pt idx="23">
                  <c:v>0.60351117461494086</c:v>
                </c:pt>
                <c:pt idx="24">
                  <c:v>0.59969988554470155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EB-42C0-9915-B68BEE73DB23}"/>
            </c:ext>
          </c:extLst>
        </c:ser>
        <c:ser>
          <c:idx val="1"/>
          <c:order val="1"/>
          <c:tx>
            <c:strRef>
              <c:f>'[8]CCS.A2BR'!$C$4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'[8]CCS.A2BR'!$AW$12:$AW$500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xVal>
          <c:yVal>
            <c:numRef>
              <c:f>'[8]CCS.A2BR'!$AX$12:$AX$500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0.95111179626475473</c:v>
                </c:pt>
                <c:pt idx="3">
                  <c:v>0.92362961959517653</c:v>
                </c:pt>
                <c:pt idx="4">
                  <c:v>0.90461364899396812</c:v>
                </c:pt>
                <c:pt idx="5">
                  <c:v>0.8901337468496997</c:v>
                </c:pt>
                <c:pt idx="6">
                  <c:v>0.84277174489363704</c:v>
                </c:pt>
                <c:pt idx="7">
                  <c:v>0.81611354557368465</c:v>
                </c:pt>
                <c:pt idx="8">
                  <c:v>0.79765290216686058</c:v>
                </c:pt>
                <c:pt idx="9">
                  <c:v>0.78358754561694188</c:v>
                </c:pt>
                <c:pt idx="10">
                  <c:v>0.77225728853524478</c:v>
                </c:pt>
                <c:pt idx="11">
                  <c:v>0.76278986369160773</c:v>
                </c:pt>
                <c:pt idx="12">
                  <c:v>0.7546709781575649</c:v>
                </c:pt>
                <c:pt idx="13">
                  <c:v>0.74757233449461136</c:v>
                </c:pt>
                <c:pt idx="14">
                  <c:v>0.74127178505207614</c:v>
                </c:pt>
                <c:pt idx="15">
                  <c:v>0.73561213745436171</c:v>
                </c:pt>
                <c:pt idx="16">
                  <c:v>0.73047815162844509</c:v>
                </c:pt>
                <c:pt idx="17">
                  <c:v>0.72578287679217646</c:v>
                </c:pt>
                <c:pt idx="18">
                  <c:v>0.72145912297877124</c:v>
                </c:pt>
                <c:pt idx="19">
                  <c:v>0.7174539156013704</c:v>
                </c:pt>
                <c:pt idx="20">
                  <c:v>0.71372476411727281</c:v>
                </c:pt>
                <c:pt idx="21">
                  <c:v>0.71023707716433304</c:v>
                </c:pt>
                <c:pt idx="22">
                  <c:v>0.70696232642936951</c:v>
                </c:pt>
                <c:pt idx="23">
                  <c:v>0.70387671357187864</c:v>
                </c:pt>
                <c:pt idx="24">
                  <c:v>0.70096018362185586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EB-42C0-9915-B68BEE73DB23}"/>
            </c:ext>
          </c:extLst>
        </c:ser>
        <c:ser>
          <c:idx val="2"/>
          <c:order val="2"/>
          <c:tx>
            <c:strRef>
              <c:f>'[8]CCS.A2BR'!$D$4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'[8]CCS.A2BR'!$AY$12:$AY$500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xVal>
          <c:yVal>
            <c:numRef>
              <c:f>'[8]CCS.A2BR'!$AZ$12:$AZ$500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0.96827467195845973</c:v>
                </c:pt>
                <c:pt idx="2">
                  <c:v>0.95018519931907119</c:v>
                </c:pt>
                <c:pt idx="3">
                  <c:v>0.9375558403562626</c:v>
                </c:pt>
                <c:pt idx="4">
                  <c:v>0.92787546331125048</c:v>
                </c:pt>
                <c:pt idx="5">
                  <c:v>0.9200402621704572</c:v>
                </c:pt>
                <c:pt idx="6">
                  <c:v>0.88263470527220855</c:v>
                </c:pt>
                <c:pt idx="7">
                  <c:v>0.86140587735227048</c:v>
                </c:pt>
                <c:pt idx="8">
                  <c:v>0.846628324060828</c:v>
                </c:pt>
                <c:pt idx="9">
                  <c:v>0.83532590434498044</c:v>
                </c:pt>
                <c:pt idx="10">
                  <c:v>0.82619357227153234</c:v>
                </c:pt>
                <c:pt idx="11">
                  <c:v>0.81854342000859859</c:v>
                </c:pt>
                <c:pt idx="12">
                  <c:v>0.81196878159054986</c:v>
                </c:pt>
                <c:pt idx="13">
                  <c:v>0.80620948361709077</c:v>
                </c:pt>
                <c:pt idx="14">
                  <c:v>0.80108913517847125</c:v>
                </c:pt>
                <c:pt idx="15">
                  <c:v>0.79648270835187029</c:v>
                </c:pt>
                <c:pt idx="16">
                  <c:v>0.79229840307201027</c:v>
                </c:pt>
                <c:pt idx="17">
                  <c:v>0.78846685847194609</c:v>
                </c:pt>
                <c:pt idx="18">
                  <c:v>0.78493440901482803</c:v>
                </c:pt>
                <c:pt idx="19">
                  <c:v>0.78165869378315833</c:v>
                </c:pt>
                <c:pt idx="20">
                  <c:v>0.77860569860821094</c:v>
                </c:pt>
                <c:pt idx="21">
                  <c:v>0.77574770476912391</c:v>
                </c:pt>
                <c:pt idx="22">
                  <c:v>0.77306183038279208</c:v>
                </c:pt>
                <c:pt idx="23">
                  <c:v>0.77052897040531854</c:v>
                </c:pt>
                <c:pt idx="24">
                  <c:v>0.76813301142903223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1EB-42C0-9915-B68BEE73D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526159995004063"/>
          <c:y val="0.70480363311672889"/>
          <c:w val="0.3934418429066559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'[8]CCS.BR'!$B$4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'[8]CCS.BR'!$AU$12:$AU$500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</c:numCache>
            </c:numRef>
          </c:xVal>
          <c:yVal>
            <c:numRef>
              <c:f>'[8]CCS.BR'!$AV$12:$AV$500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0.80481791609252762</c:v>
                </c:pt>
                <c:pt idx="7">
                  <c:v>0.77472694864806857</c:v>
                </c:pt>
                <c:pt idx="8">
                  <c:v>0.75395919169056203</c:v>
                </c:pt>
                <c:pt idx="9">
                  <c:v>0.73817521800217167</c:v>
                </c:pt>
                <c:pt idx="10">
                  <c:v>0.72548553913103164</c:v>
                </c:pt>
                <c:pt idx="11">
                  <c:v>0.71489949864543711</c:v>
                </c:pt>
                <c:pt idx="12">
                  <c:v>0.70583399761312327</c:v>
                </c:pt>
                <c:pt idx="13">
                  <c:v>0.69791735289324464</c:v>
                </c:pt>
                <c:pt idx="14">
                  <c:v>0.69089837337167814</c:v>
                </c:pt>
                <c:pt idx="15">
                  <c:v>0.68459951152366838</c:v>
                </c:pt>
                <c:pt idx="16">
                  <c:v>0.6788907332738392</c:v>
                </c:pt>
                <c:pt idx="17">
                  <c:v>0.67367401336296617</c:v>
                </c:pt>
                <c:pt idx="18">
                  <c:v>0.66887366621461941</c:v>
                </c:pt>
                <c:pt idx="19">
                  <c:v>0.66443006407079563</c:v>
                </c:pt>
                <c:pt idx="20">
                  <c:v>0.66029541338347963</c:v>
                </c:pt>
                <c:pt idx="21">
                  <c:v>0.65643083100939503</c:v>
                </c:pt>
                <c:pt idx="22">
                  <c:v>0.65280426868674868</c:v>
                </c:pt>
                <c:pt idx="23">
                  <c:v>0.64938900708562075</c:v>
                </c:pt>
                <c:pt idx="24">
                  <c:v>0.64616254190982025</c:v>
                </c:pt>
                <c:pt idx="25">
                  <c:v>0.64310574582714675</c:v>
                </c:pt>
                <c:pt idx="26">
                  <c:v>0.64020222826713802</c:v>
                </c:pt>
                <c:pt idx="27">
                  <c:v>0.63743783964862621</c:v>
                </c:pt>
                <c:pt idx="28">
                  <c:v>0.63480028269243793</c:v>
                </c:pt>
                <c:pt idx="29">
                  <c:v>0.63227880426155669</c:v>
                </c:pt>
                <c:pt idx="30">
                  <c:v>0.62986394854110994</c:v>
                </c:pt>
                <c:pt idx="31">
                  <c:v>0.62754735749424218</c:v>
                </c:pt>
                <c:pt idx="32">
                  <c:v>0.62532160814878324</c:v>
                </c:pt>
                <c:pt idx="33">
                  <c:v>0.62318007886294258</c:v>
                </c:pt>
                <c:pt idx="34">
                  <c:v>0.6211168386015905</c:v>
                </c:pt>
                <c:pt idx="35">
                  <c:v>0.61912655463933086</c:v>
                </c:pt>
                <c:pt idx="36">
                  <c:v>0.6172044151362116</c:v>
                </c:pt>
                <c:pt idx="37">
                  <c:v>0.61534606380571399</c:v>
                </c:pt>
                <c:pt idx="38">
                  <c:v>0.61354754448190385</c:v>
                </c:pt>
                <c:pt idx="39">
                  <c:v>0.61180525384242468</c:v>
                </c:pt>
                <c:pt idx="40">
                  <c:v>0.61011590089147727</c:v>
                </c:pt>
                <c:pt idx="41">
                  <c:v>0.60847647207751887</c:v>
                </c:pt>
                <c:pt idx="42">
                  <c:v>0.60688420113274022</c:v>
                </c:pt>
                <c:pt idx="43">
                  <c:v>0.60533654288915406</c:v>
                </c:pt>
                <c:pt idx="44">
                  <c:v>0.60383115045961921</c:v>
                </c:pt>
                <c:pt idx="45">
                  <c:v>0.60236585527898168</c:v>
                </c:pt>
                <c:pt idx="46">
                  <c:v>0.60093864958659038</c:v>
                </c:pt>
                <c:pt idx="47">
                  <c:v>0.59954767100115802</c:v>
                </c:pt>
                <c:pt idx="48">
                  <c:v>0.5981911888957111</c:v>
                </c:pt>
                <c:pt idx="49">
                  <c:v>0.59686759232684372</c:v>
                </c:pt>
                <c:pt idx="50">
                  <c:v>0.59557537931071469</c:v>
                </c:pt>
                <c:pt idx="51">
                  <c:v>0.59431314726980755</c:v>
                </c:pt>
                <c:pt idx="52">
                  <c:v>0.59307958450069087</c:v>
                </c:pt>
                <c:pt idx="53">
                  <c:v>0.59187346253486606</c:v>
                </c:pt>
                <c:pt idx="54">
                  <c:v>0.59069362928307356</c:v>
                </c:pt>
                <c:pt idx="55">
                  <c:v>0.58953900286878802</c:v>
                </c:pt>
                <c:pt idx="56">
                  <c:v>0.58840856606959213</c:v>
                </c:pt>
                <c:pt idx="57">
                  <c:v>0.5873013612960658</c:v>
                </c:pt>
                <c:pt idx="58">
                  <c:v>0.58621648604714738</c:v>
                </c:pt>
                <c:pt idx="59">
                  <c:v>0.58515308878884109</c:v>
                </c:pt>
                <c:pt idx="60">
                  <c:v>0.58411036520991699</c:v>
                </c:pt>
                <c:pt idx="61">
                  <c:v>0.58308755481406438</c:v>
                </c:pt>
                <c:pt idx="62">
                  <c:v>0.58208393781293699</c:v>
                </c:pt>
                <c:pt idx="63">
                  <c:v>0.5810988322888383</c:v>
                </c:pt>
                <c:pt idx="64">
                  <c:v>0.58013159159950911</c:v>
                </c:pt>
                <c:pt idx="65">
                  <c:v>0.57918160200069879</c:v>
                </c:pt>
                <c:pt idx="66">
                  <c:v>0.57824828046500365</c:v>
                </c:pt>
                <c:pt idx="67">
                  <c:v>0.5773310726778883</c:v>
                </c:pt>
                <c:pt idx="68">
                  <c:v>0.57642945119393474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11-4F07-BD67-C3F783A079A1}"/>
            </c:ext>
          </c:extLst>
        </c:ser>
        <c:ser>
          <c:idx val="1"/>
          <c:order val="1"/>
          <c:tx>
            <c:strRef>
              <c:f>'[8]CCS.BR'!$C$4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'[8]CCS.BR'!$AW$12:$AW$500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</c:numCache>
            </c:numRef>
          </c:xVal>
          <c:yVal>
            <c:numRef>
              <c:f>'[8]CCS.BR'!$AX$12:$AX$500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0.95111179626475473</c:v>
                </c:pt>
                <c:pt idx="3">
                  <c:v>0.92362961959517653</c:v>
                </c:pt>
                <c:pt idx="4">
                  <c:v>0.90461364899396812</c:v>
                </c:pt>
                <c:pt idx="5">
                  <c:v>0.8901337468496997</c:v>
                </c:pt>
                <c:pt idx="6">
                  <c:v>0.85177995784370497</c:v>
                </c:pt>
                <c:pt idx="7">
                  <c:v>0.83003001809151655</c:v>
                </c:pt>
                <c:pt idx="8">
                  <c:v>0.81489718196882666</c:v>
                </c:pt>
                <c:pt idx="9">
                  <c:v>0.80332723386151239</c:v>
                </c:pt>
                <c:pt idx="10">
                  <c:v>0.79398143481678685</c:v>
                </c:pt>
                <c:pt idx="11">
                  <c:v>0.78615433435956128</c:v>
                </c:pt>
                <c:pt idx="12">
                  <c:v>0.77942900029780882</c:v>
                </c:pt>
                <c:pt idx="13">
                  <c:v>0.77353874754397078</c:v>
                </c:pt>
                <c:pt idx="14">
                  <c:v>0.76830280353901281</c:v>
                </c:pt>
                <c:pt idx="15">
                  <c:v>0.76359305531910193</c:v>
                </c:pt>
                <c:pt idx="16">
                  <c:v>0.75931545129894096</c:v>
                </c:pt>
                <c:pt idx="17">
                  <c:v>0.75539893877252207</c:v>
                </c:pt>
                <c:pt idx="18">
                  <c:v>0.75178854980118059</c:v>
                </c:pt>
                <c:pt idx="19">
                  <c:v>0.74844090021441523</c:v>
                </c:pt>
                <c:pt idx="20">
                  <c:v>0.74532115778302732</c:v>
                </c:pt>
                <c:pt idx="21">
                  <c:v>0.74240093984793765</c:v>
                </c:pt>
                <c:pt idx="22">
                  <c:v>0.73965681854050214</c:v>
                </c:pt>
                <c:pt idx="23">
                  <c:v>0.73706923459722784</c:v>
                </c:pt>
                <c:pt idx="24">
                  <c:v>0.73462169282715739</c:v>
                </c:pt>
                <c:pt idx="25">
                  <c:v>0.73230015600612075</c:v>
                </c:pt>
                <c:pt idx="26">
                  <c:v>0.73009258129674437</c:v>
                </c:pt>
                <c:pt idx="27">
                  <c:v>0.72798856082908148</c:v>
                </c:pt>
                <c:pt idx="28">
                  <c:v>0.72597903959862387</c:v>
                </c:pt>
                <c:pt idx="29">
                  <c:v>0.72405609157049367</c:v>
                </c:pt>
                <c:pt idx="30">
                  <c:v>0.72221274016728243</c:v>
                </c:pt>
                <c:pt idx="31">
                  <c:v>0.7204428129986199</c:v>
                </c:pt>
                <c:pt idx="32">
                  <c:v>0.71874082329277744</c:v>
                </c:pt>
                <c:pt idx="33">
                  <c:v>0.71710187235723089</c:v>
                </c:pt>
                <c:pt idx="34">
                  <c:v>0.71552156875192885</c:v>
                </c:pt>
                <c:pt idx="35">
                  <c:v>0.71399596085747241</c:v>
                </c:pt>
                <c:pt idx="36">
                  <c:v>0.71252148026350759</c:v>
                </c:pt>
                <c:pt idx="37">
                  <c:v>0.71109489396154679</c:v>
                </c:pt>
                <c:pt idx="38">
                  <c:v>0.70971326375095178</c:v>
                </c:pt>
                <c:pt idx="39">
                  <c:v>0.70837391159220331</c:v>
                </c:pt>
                <c:pt idx="40">
                  <c:v>0.70707438989314852</c:v>
                </c:pt>
                <c:pt idx="41">
                  <c:v>0.70581245590995922</c:v>
                </c:pt>
                <c:pt idx="42">
                  <c:v>0.70458604959846993</c:v>
                </c:pt>
                <c:pt idx="43">
                  <c:v>0.70339327437329546</c:v>
                </c:pt>
                <c:pt idx="44">
                  <c:v>0.70223238032903224</c:v>
                </c:pt>
                <c:pt idx="45">
                  <c:v>0.70110174955548143</c:v>
                </c:pt>
                <c:pt idx="46">
                  <c:v>0.69999988324139917</c:v>
                </c:pt>
                <c:pt idx="47">
                  <c:v>0.69892539031198508</c:v>
                </c:pt>
                <c:pt idx="48">
                  <c:v>0.69787697738664123</c:v>
                </c:pt>
                <c:pt idx="49">
                  <c:v>0.69685343987737403</c:v>
                </c:pt>
                <c:pt idx="50">
                  <c:v>0.69585365407605937</c:v>
                </c:pt>
                <c:pt idx="51">
                  <c:v>0.6948765701018188</c:v>
                </c:pt>
                <c:pt idx="52">
                  <c:v>0.69392120559887782</c:v>
                </c:pt>
                <c:pt idx="53">
                  <c:v>0.69298664009121724</c:v>
                </c:pt>
                <c:pt idx="54">
                  <c:v>0.69207200991368778</c:v>
                </c:pt>
                <c:pt idx="55">
                  <c:v>0.69117650365047345</c:v>
                </c:pt>
                <c:pt idx="56">
                  <c:v>0.6902993580212593</c:v>
                </c:pt>
                <c:pt idx="57">
                  <c:v>0.68943985416347353</c:v>
                </c:pt>
                <c:pt idx="58">
                  <c:v>0.68859731426577964</c:v>
                </c:pt>
                <c:pt idx="59">
                  <c:v>0.68777109851379969</c:v>
                </c:pt>
                <c:pt idx="60">
                  <c:v>0.68696060231400546</c:v>
                </c:pt>
                <c:pt idx="61">
                  <c:v>0.68616525376597104</c:v>
                </c:pt>
                <c:pt idx="62">
                  <c:v>0.68538451135683209</c:v>
                </c:pt>
                <c:pt idx="63">
                  <c:v>0.68461786185496021</c:v>
                </c:pt>
                <c:pt idx="64">
                  <c:v>0.68386481838257318</c:v>
                </c:pt>
                <c:pt idx="65">
                  <c:v>0.68312491864938041</c:v>
                </c:pt>
                <c:pt idx="66">
                  <c:v>0.68239772333140658</c:v>
                </c:pt>
                <c:pt idx="67">
                  <c:v>0.68168281458093016</c:v>
                </c:pt>
                <c:pt idx="68">
                  <c:v>0.68097979465503611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11-4F07-BD67-C3F783A079A1}"/>
            </c:ext>
          </c:extLst>
        </c:ser>
        <c:ser>
          <c:idx val="2"/>
          <c:order val="2"/>
          <c:tx>
            <c:strRef>
              <c:f>'[8]CCS.BR'!$D$4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'[8]CCS.BR'!$AY$12:$AY$500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</c:numCache>
            </c:numRef>
          </c:xVal>
          <c:yVal>
            <c:numRef>
              <c:f>'[8]CCS.BR'!$AZ$12:$AZ$500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0.96827467195845973</c:v>
                </c:pt>
                <c:pt idx="2">
                  <c:v>0.95018519931907119</c:v>
                </c:pt>
                <c:pt idx="3">
                  <c:v>0.9375558403562626</c:v>
                </c:pt>
                <c:pt idx="4">
                  <c:v>0.92787546331125048</c:v>
                </c:pt>
                <c:pt idx="5">
                  <c:v>0.9200402621704572</c:v>
                </c:pt>
                <c:pt idx="6">
                  <c:v>0.88947548160835654</c:v>
                </c:pt>
                <c:pt idx="7">
                  <c:v>0.8720311539642186</c:v>
                </c:pt>
                <c:pt idx="8">
                  <c:v>0.85984490685706516</c:v>
                </c:pt>
                <c:pt idx="9">
                  <c:v>0.85050004828496384</c:v>
                </c:pt>
                <c:pt idx="10">
                  <c:v>0.84293376125942365</c:v>
                </c:pt>
                <c:pt idx="11">
                  <c:v>0.8365845785868522</c:v>
                </c:pt>
                <c:pt idx="12">
                  <c:v>0.83111998412097599</c:v>
                </c:pt>
                <c:pt idx="13">
                  <c:v>0.82632692022873822</c:v>
                </c:pt>
                <c:pt idx="14">
                  <c:v>0.82206074910051485</c:v>
                </c:pt>
                <c:pt idx="15">
                  <c:v>0.81821883057050704</c:v>
                </c:pt>
                <c:pt idx="16">
                  <c:v>0.81472572397758003</c:v>
                </c:pt>
                <c:pt idx="17">
                  <c:v>0.81152437524241228</c:v>
                </c:pt>
                <c:pt idx="18">
                  <c:v>0.80857060268014447</c:v>
                </c:pt>
                <c:pt idx="19">
                  <c:v>0.8058295037318387</c:v>
                </c:pt>
                <c:pt idx="20">
                  <c:v>0.80327303234497871</c:v>
                </c:pt>
                <c:pt idx="21">
                  <c:v>0.80087831761540562</c:v>
                </c:pt>
                <c:pt idx="22">
                  <c:v>0.79862646739882726</c:v>
                </c:pt>
                <c:pt idx="23">
                  <c:v>0.7965016983076767</c:v>
                </c:pt>
                <c:pt idx="24">
                  <c:v>0.79449069085497848</c:v>
                </c:pt>
                <c:pt idx="25">
                  <c:v>0.79258210332420442</c:v>
                </c:pt>
                <c:pt idx="26">
                  <c:v>0.79076619972177775</c:v>
                </c:pt>
                <c:pt idx="27">
                  <c:v>0.78903456115407689</c:v>
                </c:pt>
                <c:pt idx="28">
                  <c:v>0.7873798591653437</c:v>
                </c:pt>
                <c:pt idx="29">
                  <c:v>0.78579567574671072</c:v>
                </c:pt>
                <c:pt idx="30">
                  <c:v>0.78427635895176895</c:v>
                </c:pt>
                <c:pt idx="31">
                  <c:v>0.78281690599614773</c:v>
                </c:pt>
                <c:pt idx="32">
                  <c:v>0.78141286779969732</c:v>
                </c:pt>
                <c:pt idx="33">
                  <c:v>0.78006027042339565</c:v>
                </c:pt>
                <c:pt idx="34">
                  <c:v>0.77875554993924556</c:v>
                </c:pt>
                <c:pt idx="35">
                  <c:v>0.77749549807105145</c:v>
                </c:pt>
                <c:pt idx="36">
                  <c:v>0.77627721653933812</c:v>
                </c:pt>
                <c:pt idx="37">
                  <c:v>0.77509807849166457</c:v>
                </c:pt>
                <c:pt idx="38">
                  <c:v>0.77395569573998335</c:v>
                </c:pt>
                <c:pt idx="39">
                  <c:v>0.77284789078772287</c:v>
                </c:pt>
                <c:pt idx="40">
                  <c:v>0.77177267283113327</c:v>
                </c:pt>
                <c:pt idx="41">
                  <c:v>0.77072821707682004</c:v>
                </c:pt>
                <c:pt idx="42">
                  <c:v>0.76971284684099894</c:v>
                </c:pt>
                <c:pt idx="43">
                  <c:v>0.76872501799379789</c:v>
                </c:pt>
                <c:pt idx="44">
                  <c:v>0.7677633053898012</c:v>
                </c:pt>
                <c:pt idx="45">
                  <c:v>0.76682639098843219</c:v>
                </c:pt>
                <c:pt idx="46">
                  <c:v>0.7659130534180888</c:v>
                </c:pt>
                <c:pt idx="47">
                  <c:v>0.76502215877872126</c:v>
                </c:pt>
                <c:pt idx="48">
                  <c:v>0.76415265251079234</c:v>
                </c:pt>
                <c:pt idx="49">
                  <c:v>0.76330355218579637</c:v>
                </c:pt>
                <c:pt idx="50">
                  <c:v>0.76247394109592614</c:v>
                </c:pt>
                <c:pt idx="51">
                  <c:v>0.76166296253902721</c:v>
                </c:pt>
                <c:pt idx="52">
                  <c:v>0.76086981471037418</c:v>
                </c:pt>
                <c:pt idx="53">
                  <c:v>0.76009374612565406</c:v>
                </c:pt>
                <c:pt idx="54">
                  <c:v>0.75933405151030187</c:v>
                </c:pt>
                <c:pt idx="55">
                  <c:v>0.75859006809937624</c:v>
                </c:pt>
                <c:pt idx="56">
                  <c:v>0.75786117229980177</c:v>
                </c:pt>
                <c:pt idx="57">
                  <c:v>0.75714677667325958</c:v>
                </c:pt>
                <c:pt idx="58">
                  <c:v>0.75644632720350968</c:v>
                </c:pt>
                <c:pt idx="59">
                  <c:v>0.75575930081660148</c:v>
                </c:pt>
                <c:pt idx="60">
                  <c:v>0.75508520312643468</c:v>
                </c:pt>
                <c:pt idx="61">
                  <c:v>0.7544235663815696</c:v>
                </c:pt>
                <c:pt idx="62">
                  <c:v>0.75377394759212868</c:v>
                </c:pt>
                <c:pt idx="63">
                  <c:v>0.75313592681819097</c:v>
                </c:pt>
                <c:pt idx="64">
                  <c:v>0.75250910560327144</c:v>
                </c:pt>
                <c:pt idx="65">
                  <c:v>0.75189310553839395</c:v>
                </c:pt>
                <c:pt idx="66">
                  <c:v>0.7512875669439254</c:v>
                </c:pt>
                <c:pt idx="67">
                  <c:v>0.75069214765778347</c:v>
                </c:pt>
                <c:pt idx="68">
                  <c:v>0.75010652191989191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211-4F07-BD67-C3F783A07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526159995004063"/>
          <c:y val="0.70480363311672889"/>
          <c:w val="0.3902968499710483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'[8]CCU.CR'!$B$4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'[8]CCU.CR'!$BA$12:$BA$500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xVal>
          <c:yVal>
            <c:numRef>
              <c:f>'[8]CCU.CR'!$BB$12:$BB$500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0.84968499913865025</c:v>
                </c:pt>
                <c:pt idx="2">
                  <c:v>0.77246089887293223</c:v>
                </c:pt>
                <c:pt idx="3">
                  <c:v>0.72196459776124811</c:v>
                </c:pt>
                <c:pt idx="4">
                  <c:v>0.68508119875126183</c:v>
                </c:pt>
                <c:pt idx="5">
                  <c:v>0.65634843819348843</c:v>
                </c:pt>
                <c:pt idx="6">
                  <c:v>0.63299745016084175</c:v>
                </c:pt>
                <c:pt idx="7">
                  <c:v>0.61344248862690198</c:v>
                </c:pt>
                <c:pt idx="8">
                  <c:v>0.59669584028757838</c:v>
                </c:pt>
                <c:pt idx="9">
                  <c:v>0.58210321777087148</c:v>
                </c:pt>
                <c:pt idx="10">
                  <c:v>0.56921025915905532</c:v>
                </c:pt>
                <c:pt idx="11">
                  <c:v>0.55768942214108863</c:v>
                </c:pt>
                <c:pt idx="12">
                  <c:v>0.54729730829152323</c:v>
                </c:pt>
                <c:pt idx="13">
                  <c:v>0.53784843789468262</c:v>
                </c:pt>
                <c:pt idx="14">
                  <c:v>0.5291984385883457</c:v>
                </c:pt>
                <c:pt idx="15">
                  <c:v>0.52123288042056071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70-4477-ACD4-0F314064765C}"/>
            </c:ext>
          </c:extLst>
        </c:ser>
        <c:ser>
          <c:idx val="1"/>
          <c:order val="1"/>
          <c:tx>
            <c:strRef>
              <c:f>'[8]CCU.CR'!$C$4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'[8]CCU.CR'!$BC$12:$BC$500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xVal>
          <c:yVal>
            <c:numRef>
              <c:f>'[8]CCU.CR'!$BD$12:$BD$500</c:f>
              <c:numCache>
                <c:formatCode>General</c:formatCode>
                <c:ptCount val="489"/>
                <c:pt idx="0">
                  <c:v>1</c:v>
                </c:pt>
                <c:pt idx="1">
                  <c:v>0.86154615971201709</c:v>
                </c:pt>
                <c:pt idx="2">
                  <c:v>0.78962143698285825</c:v>
                </c:pt>
                <c:pt idx="3">
                  <c:v>0.74226178531452458</c:v>
                </c:pt>
                <c:pt idx="4">
                  <c:v>0.7074918625879717</c:v>
                </c:pt>
                <c:pt idx="5">
                  <c:v>0.68029531665886611</c:v>
                </c:pt>
                <c:pt idx="6">
                  <c:v>0.65811823059200003</c:v>
                </c:pt>
                <c:pt idx="7">
                  <c:v>0.63949279063871445</c:v>
                </c:pt>
                <c:pt idx="8">
                  <c:v>0.62350201374287406</c:v>
                </c:pt>
                <c:pt idx="9">
                  <c:v>0.60953689724016913</c:v>
                </c:pt>
                <c:pt idx="10">
                  <c:v>0.59717356234141428</c:v>
                </c:pt>
                <c:pt idx="11">
                  <c:v>0.58610581753751667</c:v>
                </c:pt>
                <c:pt idx="12">
                  <c:v>0.57610570940372197</c:v>
                </c:pt>
                <c:pt idx="13">
                  <c:v>0.56699923420300535</c:v>
                </c:pt>
                <c:pt idx="14">
                  <c:v>0.55865074119039315</c:v>
                </c:pt>
                <c:pt idx="15">
                  <c:v>0.55095255793830533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70-4477-ACD4-0F314064765C}"/>
            </c:ext>
          </c:extLst>
        </c:ser>
        <c:ser>
          <c:idx val="2"/>
          <c:order val="2"/>
          <c:tx>
            <c:strRef>
              <c:f>'[8]CCU.CR'!$D$4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'[8]CCU.CR'!$BE$12:$BE$500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xVal>
          <c:yVal>
            <c:numRef>
              <c:f>'[8]CCU.CR'!$BF$12:$BF$500</c:f>
              <c:numCache>
                <c:formatCode>General</c:formatCode>
                <c:ptCount val="489"/>
                <c:pt idx="0">
                  <c:v>1</c:v>
                </c:pt>
                <c:pt idx="1">
                  <c:v>0.88884268116657017</c:v>
                </c:pt>
                <c:pt idx="2">
                  <c:v>0.82963943430840048</c:v>
                </c:pt>
                <c:pt idx="3">
                  <c:v>0.79004131186337712</c:v>
                </c:pt>
                <c:pt idx="4">
                  <c:v>0.76063288781840466</c:v>
                </c:pt>
                <c:pt idx="5">
                  <c:v>0.73741893919219526</c:v>
                </c:pt>
                <c:pt idx="6">
                  <c:v>0.71834543000545392</c:v>
                </c:pt>
                <c:pt idx="7">
                  <c:v>0.70222243786899863</c:v>
                </c:pt>
                <c:pt idx="8">
                  <c:v>0.68830159095956289</c:v>
                </c:pt>
                <c:pt idx="9">
                  <c:v>0.67608297539198181</c:v>
                </c:pt>
                <c:pt idx="10">
                  <c:v>0.66521685324682911</c:v>
                </c:pt>
                <c:pt idx="11">
                  <c:v>0.65544942705459874</c:v>
                </c:pt>
                <c:pt idx="12">
                  <c:v>0.64659096248474623</c:v>
                </c:pt>
                <c:pt idx="13">
                  <c:v>0.63849607800980046</c:v>
                </c:pt>
                <c:pt idx="14">
                  <c:v>0.63105103876602631</c:v>
                </c:pt>
                <c:pt idx="15">
                  <c:v>0.62416527445080594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870-4477-ACD4-0F3140647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289555403694252"/>
          <c:y val="0.7060565036799068"/>
          <c:w val="0.3902968499710483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'[6]CCU.CR'!$B$4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'[6]CCU.CR'!$BO$12:$BO$500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</c:numCache>
            </c:numRef>
          </c:xVal>
          <c:yVal>
            <c:numRef>
              <c:f>'[6]CCU.CR'!$BP$12:$BP$500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0.92739228441462762</c:v>
                </c:pt>
                <c:pt idx="4">
                  <c:v>0.88738859116757152</c:v>
                </c:pt>
                <c:pt idx="5">
                  <c:v>0.86005644919178148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86-4AF1-A59A-606ACA649E1B}"/>
            </c:ext>
          </c:extLst>
        </c:ser>
        <c:ser>
          <c:idx val="1"/>
          <c:order val="1"/>
          <c:tx>
            <c:strRef>
              <c:f>'[6]CCU.CR'!$C$4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'[6]CCU.CR'!$BQ$12:$BQ$500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xVal>
          <c:yVal>
            <c:numRef>
              <c:f>'[6]CCU.CR'!$BR$12:$BR$500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86-4AF1-A59A-606ACA649E1B}"/>
            </c:ext>
          </c:extLst>
        </c:ser>
        <c:ser>
          <c:idx val="2"/>
          <c:order val="2"/>
          <c:tx>
            <c:strRef>
              <c:f>'[6]CCU.CR'!$D$4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'[6]CCU.CR'!$BS$12:$BS$500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'[6]CCU.CR'!$BT$12:$BT$500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86-4AF1-A59A-606ACA649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25387916306554"/>
          <c:y val="0.70508286796303576"/>
          <c:w val="0.39365165405049007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'[8]CCU.CR'!$B$4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'[8]CCU.CR'!$BO$12:$BO$500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xVal>
          <c:yVal>
            <c:numRef>
              <c:f>'[8]CCU.CR'!$BP$12:$BP$500</c:f>
              <c:numCache>
                <c:formatCode>General</c:formatCode>
                <c:ptCount val="489"/>
                <c:pt idx="0">
                  <c:v>1</c:v>
                </c:pt>
                <c:pt idx="1">
                  <c:v>0.92744840628996461</c:v>
                </c:pt>
                <c:pt idx="2">
                  <c:v>0.88747370677747772</c:v>
                </c:pt>
                <c:pt idx="3">
                  <c:v>0.86016054632979533</c:v>
                </c:pt>
                <c:pt idx="4">
                  <c:v>0.79515357656007768</c:v>
                </c:pt>
                <c:pt idx="5">
                  <c:v>0.75910398455513073</c:v>
                </c:pt>
                <c:pt idx="6">
                  <c:v>0.73437251290900096</c:v>
                </c:pt>
                <c:pt idx="7">
                  <c:v>0.7156588294313474</c:v>
                </c:pt>
                <c:pt idx="8">
                  <c:v>0.70066639564173028</c:v>
                </c:pt>
                <c:pt idx="9">
                  <c:v>0.68819564052719562</c:v>
                </c:pt>
                <c:pt idx="10">
                  <c:v>0.67754264202526093</c:v>
                </c:pt>
                <c:pt idx="11">
                  <c:v>0.66825985145818267</c:v>
                </c:pt>
                <c:pt idx="12">
                  <c:v>0.6600454784037193</c:v>
                </c:pt>
                <c:pt idx="13">
                  <c:v>0.65268662932704058</c:v>
                </c:pt>
                <c:pt idx="14">
                  <c:v>0.64602765730423828</c:v>
                </c:pt>
                <c:pt idx="15">
                  <c:v>0.63995141599660577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EC-4412-AB4C-452CE3140675}"/>
            </c:ext>
          </c:extLst>
        </c:ser>
        <c:ser>
          <c:idx val="1"/>
          <c:order val="1"/>
          <c:tx>
            <c:strRef>
              <c:f>'[8]CCU.CR'!$C$4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'[8]CCU.CR'!$BQ$12:$BQ$500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xVal>
          <c:yVal>
            <c:numRef>
              <c:f>'[8]CCU.CR'!$BR$12:$BR$500</c:f>
              <c:numCache>
                <c:formatCode>General</c:formatCode>
                <c:ptCount val="489"/>
                <c:pt idx="0">
                  <c:v>1</c:v>
                </c:pt>
                <c:pt idx="1">
                  <c:v>0.95116164278947624</c:v>
                </c:pt>
                <c:pt idx="2">
                  <c:v>0.92370634281439501</c:v>
                </c:pt>
                <c:pt idx="3">
                  <c:v>0.90470847071397531</c:v>
                </c:pt>
                <c:pt idx="4">
                  <c:v>0.89024207027726843</c:v>
                </c:pt>
                <c:pt idx="5">
                  <c:v>0.84293725854429657</c:v>
                </c:pt>
                <c:pt idx="6">
                  <c:v>0.81630997835575525</c:v>
                </c:pt>
                <c:pt idx="7">
                  <c:v>0.79787019202441678</c:v>
                </c:pt>
                <c:pt idx="8">
                  <c:v>0.78382041567687799</c:v>
                </c:pt>
                <c:pt idx="9">
                  <c:v>0.77250251031215544</c:v>
                </c:pt>
                <c:pt idx="10">
                  <c:v>0.76304526857175703</c:v>
                </c:pt>
                <c:pt idx="11">
                  <c:v>0.75493501460161727</c:v>
                </c:pt>
                <c:pt idx="12">
                  <c:v>0.74784384065013332</c:v>
                </c:pt>
                <c:pt idx="13">
                  <c:v>0.74154986027908887</c:v>
                </c:pt>
                <c:pt idx="14">
                  <c:v>0.73589606440068278</c:v>
                </c:pt>
                <c:pt idx="15">
                  <c:v>0.73076734629685625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EC-4412-AB4C-452CE3140675}"/>
            </c:ext>
          </c:extLst>
        </c:ser>
        <c:ser>
          <c:idx val="2"/>
          <c:order val="2"/>
          <c:tx>
            <c:strRef>
              <c:f>'[8]CCU.CR'!$D$4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'[8]CCU.CR'!$BS$12:$BS$500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xVal>
          <c:yVal>
            <c:numRef>
              <c:f>'[8]CCU.CR'!$BT$12:$BT$500</c:f>
              <c:numCache>
                <c:formatCode>General</c:formatCode>
                <c:ptCount val="489"/>
                <c:pt idx="0">
                  <c:v>1</c:v>
                </c:pt>
                <c:pt idx="1">
                  <c:v>0.96847298886121602</c:v>
                </c:pt>
                <c:pt idx="2">
                  <c:v>0.95049367037980392</c:v>
                </c:pt>
                <c:pt idx="3">
                  <c:v>0.93793993015377708</c:v>
                </c:pt>
                <c:pt idx="4">
                  <c:v>0.9283167881856158</c:v>
                </c:pt>
                <c:pt idx="5">
                  <c:v>0.92052744584639634</c:v>
                </c:pt>
                <c:pt idx="6">
                  <c:v>0.8806896154274334</c:v>
                </c:pt>
                <c:pt idx="7">
                  <c:v>0.85812580451246734</c:v>
                </c:pt>
                <c:pt idx="8">
                  <c:v>0.84243883774096084</c:v>
                </c:pt>
                <c:pt idx="9">
                  <c:v>0.83045205174514747</c:v>
                </c:pt>
                <c:pt idx="10">
                  <c:v>0.82077392009883055</c:v>
                </c:pt>
                <c:pt idx="11">
                  <c:v>0.81267152989678426</c:v>
                </c:pt>
                <c:pt idx="12">
                  <c:v>0.80571188804935512</c:v>
                </c:pt>
                <c:pt idx="13">
                  <c:v>0.79961812801970666</c:v>
                </c:pt>
                <c:pt idx="14">
                  <c:v>0.79420262960131138</c:v>
                </c:pt>
                <c:pt idx="15">
                  <c:v>0.78933246062037787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EC-4412-AB4C-452CE3140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25387916306554"/>
          <c:y val="0.70508286796303576"/>
          <c:w val="0.39365165405049007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'[8]CCU.CR'!$B$4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'[8]CCU.CR'!$CC$12:$CC$500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xVal>
          <c:yVal>
            <c:numRef>
              <c:f>'[8]CCU.CR'!$CD$12:$CD$500</c:f>
              <c:numCache>
                <c:formatCode>General</c:formatCode>
                <c:ptCount val="489"/>
                <c:pt idx="0">
                  <c:v>1</c:v>
                </c:pt>
                <c:pt idx="1">
                  <c:v>0.84674531236252726</c:v>
                </c:pt>
                <c:pt idx="2">
                  <c:v>0.7682293563943734</c:v>
                </c:pt>
                <c:pt idx="3">
                  <c:v>0.71697762400791376</c:v>
                </c:pt>
                <c:pt idx="4">
                  <c:v>0.58151292126902876</c:v>
                </c:pt>
                <c:pt idx="5">
                  <c:v>0.51094561963130847</c:v>
                </c:pt>
                <c:pt idx="6">
                  <c:v>0.46439890421827823</c:v>
                </c:pt>
                <c:pt idx="7">
                  <c:v>0.43018207226183003</c:v>
                </c:pt>
                <c:pt idx="8">
                  <c:v>0.40339098111999705</c:v>
                </c:pt>
                <c:pt idx="9">
                  <c:v>0.3815261271129009</c:v>
                </c:pt>
                <c:pt idx="10">
                  <c:v>0.36314970267386437</c:v>
                </c:pt>
                <c:pt idx="11">
                  <c:v>0.34736280208214476</c:v>
                </c:pt>
                <c:pt idx="12">
                  <c:v>0.33356804368706283</c:v>
                </c:pt>
                <c:pt idx="13">
                  <c:v>0.32134940053516359</c:v>
                </c:pt>
                <c:pt idx="14">
                  <c:v>0.31040619974280848</c:v>
                </c:pt>
                <c:pt idx="15">
                  <c:v>0.30051449301698518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AE-4801-93A6-82AA0DEE69C2}"/>
            </c:ext>
          </c:extLst>
        </c:ser>
        <c:ser>
          <c:idx val="1"/>
          <c:order val="1"/>
          <c:tx>
            <c:strRef>
              <c:f>'[8]CCU.CR'!$C$4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'[8]CCU.CR'!$CE$12:$CE$500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xVal>
          <c:yVal>
            <c:numRef>
              <c:f>'[8]CCU.CR'!$CF$12:$CF$500</c:f>
              <c:numCache>
                <c:formatCode>General</c:formatCode>
                <c:ptCount val="489"/>
                <c:pt idx="0">
                  <c:v>1</c:v>
                </c:pt>
                <c:pt idx="1">
                  <c:v>0.89813237288393433</c:v>
                </c:pt>
                <c:pt idx="2">
                  <c:v>0.84342448672534898</c:v>
                </c:pt>
                <c:pt idx="3">
                  <c:v>0.80664175922212633</c:v>
                </c:pt>
                <c:pt idx="4">
                  <c:v>0.77921920769324515</c:v>
                </c:pt>
                <c:pt idx="5">
                  <c:v>0.67379318764437768</c:v>
                </c:pt>
                <c:pt idx="6">
                  <c:v>0.61735345999688307</c:v>
                </c:pt>
                <c:pt idx="7">
                  <c:v>0.5794818132988544</c:v>
                </c:pt>
                <c:pt idx="8">
                  <c:v>0.55128878386305868</c:v>
                </c:pt>
                <c:pt idx="9">
                  <c:v>0.52899230150987719</c:v>
                </c:pt>
                <c:pt idx="10">
                  <c:v>0.51064399603962274</c:v>
                </c:pt>
                <c:pt idx="11">
                  <c:v>0.49511331179591866</c:v>
                </c:pt>
                <c:pt idx="12">
                  <c:v>0.48168823257782334</c:v>
                </c:pt>
                <c:pt idx="13">
                  <c:v>0.46989256124665935</c:v>
                </c:pt>
                <c:pt idx="14">
                  <c:v>0.45939280020102025</c:v>
                </c:pt>
                <c:pt idx="15">
                  <c:v>0.44994670828906358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AE-4801-93A6-82AA0DEE69C2}"/>
            </c:ext>
          </c:extLst>
        </c:ser>
        <c:ser>
          <c:idx val="2"/>
          <c:order val="2"/>
          <c:tx>
            <c:strRef>
              <c:f>'[8]CCU.CR'!$D$4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'[8]CCU.CR'!$CG$12:$CG$500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xVal>
          <c:yVal>
            <c:numRef>
              <c:f>'[8]CCU.CR'!$CH$12:$CH$500</c:f>
              <c:numCache>
                <c:formatCode>General</c:formatCode>
                <c:ptCount val="489"/>
                <c:pt idx="0">
                  <c:v>1</c:v>
                </c:pt>
                <c:pt idx="1">
                  <c:v>0.93627224743449222</c:v>
                </c:pt>
                <c:pt idx="2">
                  <c:v>0.90089355669729787</c:v>
                </c:pt>
                <c:pt idx="3">
                  <c:v>0.87660572131603509</c:v>
                </c:pt>
                <c:pt idx="4">
                  <c:v>0.858218455569289</c:v>
                </c:pt>
                <c:pt idx="5">
                  <c:v>0.84348163502823226</c:v>
                </c:pt>
                <c:pt idx="6">
                  <c:v>0.7697972455801475</c:v>
                </c:pt>
                <c:pt idx="7">
                  <c:v>0.72923790355027218</c:v>
                </c:pt>
                <c:pt idx="8">
                  <c:v>0.70154224538039978</c:v>
                </c:pt>
                <c:pt idx="9">
                  <c:v>0.68065759472744058</c:v>
                </c:pt>
                <c:pt idx="10">
                  <c:v>0.66397149370441177</c:v>
                </c:pt>
                <c:pt idx="11">
                  <c:v>0.65012333091053676</c:v>
                </c:pt>
                <c:pt idx="12">
                  <c:v>0.63831657319714941</c:v>
                </c:pt>
                <c:pt idx="13">
                  <c:v>0.62804580225432016</c:v>
                </c:pt>
                <c:pt idx="14">
                  <c:v>0.6189707952763901</c:v>
                </c:pt>
                <c:pt idx="15">
                  <c:v>0.61085191425978835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FAE-4801-93A6-82AA0DEE6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572955399674387"/>
          <c:y val="0.70477245814361855"/>
          <c:w val="0.39700645812993191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'[8]CCS.CR'!$B$4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'[8]CCS.CR'!$AU$12:$AU$500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</c:numCache>
            </c:numRef>
          </c:xVal>
          <c:yVal>
            <c:numRef>
              <c:f>'[8]CCS.CR'!$AV$12:$AV$500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0.79745147422277418</c:v>
                </c:pt>
                <c:pt idx="7">
                  <c:v>0.76344846494640983</c:v>
                </c:pt>
                <c:pt idx="8">
                  <c:v>0.74007242838540865</c:v>
                </c:pt>
                <c:pt idx="9">
                  <c:v>0.72235723899907989</c:v>
                </c:pt>
                <c:pt idx="10">
                  <c:v>0.70814747773315556</c:v>
                </c:pt>
                <c:pt idx="11">
                  <c:v>0.6963158209096536</c:v>
                </c:pt>
                <c:pt idx="12">
                  <c:v>0.68620004338727925</c:v>
                </c:pt>
                <c:pt idx="13">
                  <c:v>0.67737873172075103</c:v>
                </c:pt>
                <c:pt idx="14">
                  <c:v>0.66956749941573779</c:v>
                </c:pt>
                <c:pt idx="15">
                  <c:v>0.66256559340103927</c:v>
                </c:pt>
                <c:pt idx="16">
                  <c:v>0.6562261529629031</c:v>
                </c:pt>
                <c:pt idx="17">
                  <c:v>0.6504385834195997</c:v>
                </c:pt>
                <c:pt idx="18">
                  <c:v>0.64511757556745331</c:v>
                </c:pt>
                <c:pt idx="19">
                  <c:v>0.64019597874039769</c:v>
                </c:pt>
                <c:pt idx="20">
                  <c:v>0.63562001329035644</c:v>
                </c:pt>
                <c:pt idx="21">
                  <c:v>0.63134595914757685</c:v>
                </c:pt>
                <c:pt idx="22">
                  <c:v>0.62733780693170305</c:v>
                </c:pt>
                <c:pt idx="23">
                  <c:v>0.62356555487800691</c:v>
                </c:pt>
                <c:pt idx="24">
                  <c:v>0.62000394998263086</c:v>
                </c:pt>
                <c:pt idx="25">
                  <c:v>0.6166315414729775</c:v>
                </c:pt>
                <c:pt idx="26">
                  <c:v>0.61342995818754731</c:v>
                </c:pt>
                <c:pt idx="27">
                  <c:v>0.61038334929826865</c:v>
                </c:pt>
                <c:pt idx="28">
                  <c:v>0.60747794607281158</c:v>
                </c:pt>
                <c:pt idx="29">
                  <c:v>0.60470171460989874</c:v>
                </c:pt>
                <c:pt idx="30">
                  <c:v>0.6020440778358942</c:v>
                </c:pt>
                <c:pt idx="31">
                  <c:v>0.59949569085658483</c:v>
                </c:pt>
                <c:pt idx="32">
                  <c:v>0.59704825785656956</c:v>
                </c:pt>
                <c:pt idx="33">
                  <c:v>0.5946943816743282</c:v>
                </c:pt>
                <c:pt idx="34">
                  <c:v>0.59242743931203989</c:v>
                </c:pt>
                <c:pt idx="35">
                  <c:v>0.59024147820525819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DB-4F37-8AA0-69D325DF8D54}"/>
            </c:ext>
          </c:extLst>
        </c:ser>
        <c:ser>
          <c:idx val="1"/>
          <c:order val="1"/>
          <c:tx>
            <c:strRef>
              <c:f>'[8]CCS.CR'!$C$4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'[8]CCS.CR'!$AW$12:$AW$500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</c:numCache>
            </c:numRef>
          </c:xVal>
          <c:yVal>
            <c:numRef>
              <c:f>'[8]CCS.CR'!$AX$12:$AX$500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0.84883358127905562</c:v>
                </c:pt>
                <c:pt idx="7">
                  <c:v>0.82366117131934802</c:v>
                </c:pt>
                <c:pt idx="8">
                  <c:v>0.80620432759956184</c:v>
                </c:pt>
                <c:pt idx="9">
                  <c:v>0.79288967336350613</c:v>
                </c:pt>
                <c:pt idx="10">
                  <c:v>0.7821551160469582</c:v>
                </c:pt>
                <c:pt idx="11">
                  <c:v>0.77317918970874377</c:v>
                </c:pt>
                <c:pt idx="12">
                  <c:v>0.76547720049060641</c:v>
                </c:pt>
                <c:pt idx="13">
                  <c:v>0.75873955471753429</c:v>
                </c:pt>
                <c:pt idx="14">
                  <c:v>0.7527566490223434</c:v>
                </c:pt>
                <c:pt idx="15">
                  <c:v>0.74738009742917821</c:v>
                </c:pt>
                <c:pt idx="16">
                  <c:v>0.74250106998789944</c:v>
                </c:pt>
                <c:pt idx="17">
                  <c:v>0.73803742102740855</c:v>
                </c:pt>
                <c:pt idx="18">
                  <c:v>0.73392565143505395</c:v>
                </c:pt>
                <c:pt idx="19">
                  <c:v>0.73011568045453823</c:v>
                </c:pt>
                <c:pt idx="20">
                  <c:v>0.72656732665092161</c:v>
                </c:pt>
                <c:pt idx="21">
                  <c:v>0.72324786937719299</c:v>
                </c:pt>
                <c:pt idx="22">
                  <c:v>0.72013031609760225</c:v>
                </c:pt>
                <c:pt idx="23">
                  <c:v>0.71719214408996645</c:v>
                </c:pt>
                <c:pt idx="24">
                  <c:v>0.71441436895574206</c:v>
                </c:pt>
                <c:pt idx="25">
                  <c:v>0.7117808432423105</c:v>
                </c:pt>
                <c:pt idx="26">
                  <c:v>0.70927772026400049</c:v>
                </c:pt>
                <c:pt idx="27">
                  <c:v>0.70689303859416197</c:v>
                </c:pt>
                <c:pt idx="28">
                  <c:v>0.7046163960882823</c:v>
                </c:pt>
                <c:pt idx="29">
                  <c:v>0.70243869127798853</c:v>
                </c:pt>
                <c:pt idx="30">
                  <c:v>0.70035191611519954</c:v>
                </c:pt>
                <c:pt idx="31">
                  <c:v>0.69834898831652592</c:v>
                </c:pt>
                <c:pt idx="32">
                  <c:v>0.69642361457631707</c:v>
                </c:pt>
                <c:pt idx="33">
                  <c:v>0.69457017808095667</c:v>
                </c:pt>
                <c:pt idx="34">
                  <c:v>0.69278364532957559</c:v>
                </c:pt>
                <c:pt idx="35">
                  <c:v>0.69105948842312503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DB-4F37-8AA0-69D325DF8D54}"/>
            </c:ext>
          </c:extLst>
        </c:ser>
        <c:ser>
          <c:idx val="2"/>
          <c:order val="2"/>
          <c:tx>
            <c:strRef>
              <c:f>'[8]CCS.CR'!$D$4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'[8]CCS.CR'!$AY$12:$AY$500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</c:numCache>
            </c:numRef>
          </c:xVal>
          <c:yVal>
            <c:numRef>
              <c:f>'[8]CCS.CR'!$AZ$12:$AZ$500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0.88698414577650819</c:v>
                </c:pt>
                <c:pt idx="7">
                  <c:v>0.86677663829058649</c:v>
                </c:pt>
                <c:pt idx="8">
                  <c:v>0.85269648012592425</c:v>
                </c:pt>
                <c:pt idx="9">
                  <c:v>0.84191981141735595</c:v>
                </c:pt>
                <c:pt idx="10">
                  <c:v>0.8332073814696721</c:v>
                </c:pt>
                <c:pt idx="11">
                  <c:v>0.82590557094789363</c:v>
                </c:pt>
                <c:pt idx="12">
                  <c:v>0.81962779518185724</c:v>
                </c:pt>
                <c:pt idx="13">
                  <c:v>0.81412662617221343</c:v>
                </c:pt>
                <c:pt idx="14">
                  <c:v>0.80923425407871241</c:v>
                </c:pt>
                <c:pt idx="15">
                  <c:v>0.80483169577460845</c:v>
                </c:pt>
                <c:pt idx="16">
                  <c:v>0.800831564785914</c:v>
                </c:pt>
                <c:pt idx="17">
                  <c:v>0.79716781807172243</c:v>
                </c:pt>
                <c:pt idx="18">
                  <c:v>0.79378934516890576</c:v>
                </c:pt>
                <c:pt idx="19">
                  <c:v>0.79065579329637081</c:v>
                </c:pt>
                <c:pt idx="20">
                  <c:v>0.78773475425355644</c:v>
                </c:pt>
                <c:pt idx="21">
                  <c:v>0.78499981312125133</c:v>
                </c:pt>
                <c:pt idx="22">
                  <c:v>0.78242916049696087</c:v>
                </c:pt>
                <c:pt idx="23">
                  <c:v>0.78000458380276239</c:v>
                </c:pt>
                <c:pt idx="24">
                  <c:v>0.77771071996391816</c:v>
                </c:pt>
                <c:pt idx="25">
                  <c:v>0.77553449227073223</c:v>
                </c:pt>
                <c:pt idx="26">
                  <c:v>0.7734646795658946</c:v>
                </c:pt>
                <c:pt idx="27">
                  <c:v>0.77149158215908209</c:v>
                </c:pt>
                <c:pt idx="28">
                  <c:v>0.76960675955617008</c:v>
                </c:pt>
                <c:pt idx="29">
                  <c:v>0.76780282226273389</c:v>
                </c:pt>
                <c:pt idx="30">
                  <c:v>0.76607326482832472</c:v>
                </c:pt>
                <c:pt idx="31">
                  <c:v>0.76441233071351822</c:v>
                </c:pt>
                <c:pt idx="32">
                  <c:v>0.76281490197697643</c:v>
                </c:pt>
                <c:pt idx="33">
                  <c:v>0.76127640851254585</c:v>
                </c:pt>
                <c:pt idx="34">
                  <c:v>0.75979275282617875</c:v>
                </c:pt>
                <c:pt idx="35">
                  <c:v>0.7583602472696408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9DB-4F37-8AA0-69D325DF8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57179307655078"/>
          <c:y val="0.70169342344941354"/>
          <c:w val="0.38694204589160652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'[8]CCS.DR'!$B$4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'[8]CCS.DR'!$AU$12:$AU$500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</c:numCache>
            </c:numRef>
          </c:xVal>
          <c:yVal>
            <c:numRef>
              <c:f>'[8]CCS.DR'!$AV$12:$AV$500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0.80475419627068701</c:v>
                </c:pt>
                <c:pt idx="7">
                  <c:v>0.77462916865476172</c:v>
                </c:pt>
                <c:pt idx="8">
                  <c:v>0.75383860567193817</c:v>
                </c:pt>
                <c:pt idx="9">
                  <c:v>0.73803769130639141</c:v>
                </c:pt>
                <c:pt idx="10">
                  <c:v>0.72533464315209284</c:v>
                </c:pt>
                <c:pt idx="11">
                  <c:v>0.71473762295447085</c:v>
                </c:pt>
                <c:pt idx="12">
                  <c:v>0.70566284614714669</c:v>
                </c:pt>
                <c:pt idx="13">
                  <c:v>0.69773819792110781</c:v>
                </c:pt>
                <c:pt idx="14">
                  <c:v>0.69071219857938349</c:v>
                </c:pt>
                <c:pt idx="15">
                  <c:v>0.68440709858507009</c:v>
                </c:pt>
                <c:pt idx="16">
                  <c:v>0.67869271720016977</c:v>
                </c:pt>
                <c:pt idx="17">
                  <c:v>0.67347091948535542</c:v>
                </c:pt>
                <c:pt idx="18">
                  <c:v>0.66866593580145728</c:v>
                </c:pt>
                <c:pt idx="19">
                  <c:v>0.66421807261402577</c:v>
                </c:pt>
                <c:pt idx="20">
                  <c:v>0.66007948398837446</c:v>
                </c:pt>
                <c:pt idx="21">
                  <c:v>0.65621124441552148</c:v>
                </c:pt>
                <c:pt idx="22">
                  <c:v>0.6525812709112665</c:v>
                </c:pt>
                <c:pt idx="23">
                  <c:v>0.64916281535072984</c:v>
                </c:pt>
                <c:pt idx="24">
                  <c:v>0.64593334930753343</c:v>
                </c:pt>
                <c:pt idx="25">
                  <c:v>0.64287372503865392</c:v>
                </c:pt>
                <c:pt idx="26">
                  <c:v>0.63996753456329136</c:v>
                </c:pt>
                <c:pt idx="27">
                  <c:v>0.6372006133361664</c:v>
                </c:pt>
                <c:pt idx="28">
                  <c:v>0.63456065112750004</c:v>
                </c:pt>
                <c:pt idx="29">
                  <c:v>0.63203688352147991</c:v>
                </c:pt>
                <c:pt idx="30">
                  <c:v>0.62961984482362132</c:v>
                </c:pt>
                <c:pt idx="31">
                  <c:v>0.62730116829704796</c:v>
                </c:pt>
                <c:pt idx="32">
                  <c:v>0.62507342327073645</c:v>
                </c:pt>
                <c:pt idx="33">
                  <c:v>0.62292998125906784</c:v>
                </c:pt>
                <c:pt idx="34">
                  <c:v>0.62086490511751391</c:v>
                </c:pt>
                <c:pt idx="35">
                  <c:v>0.61887285664550595</c:v>
                </c:pt>
                <c:pt idx="36">
                  <c:v>0.61694901907835031</c:v>
                </c:pt>
                <c:pt idx="37">
                  <c:v>0.61508903168472173</c:v>
                </c:pt>
                <c:pt idx="38">
                  <c:v>0.61328893427417586</c:v>
                </c:pt>
                <c:pt idx="39">
                  <c:v>0.61154511986942284</c:v>
                </c:pt>
                <c:pt idx="40">
                  <c:v>0.60985429414595838</c:v>
                </c:pt>
                <c:pt idx="41">
                  <c:v>0.608213440512545</c:v>
                </c:pt>
                <c:pt idx="42">
                  <c:v>0.60661978991859034</c:v>
                </c:pt>
                <c:pt idx="43">
                  <c:v>0.6050707946424434</c:v>
                </c:pt>
                <c:pt idx="44">
                  <c:v>0.60356410544825578</c:v>
                </c:pt>
                <c:pt idx="45">
                  <c:v>0.60209755160604084</c:v>
                </c:pt>
                <c:pt idx="46">
                  <c:v>0.60066912335572986</c:v>
                </c:pt>
                <c:pt idx="47">
                  <c:v>0.59927695646581514</c:v>
                </c:pt>
                <c:pt idx="48">
                  <c:v>0.59791931859400838</c:v>
                </c:pt>
                <c:pt idx="49">
                  <c:v>0.59659459720386065</c:v>
                </c:pt>
                <c:pt idx="50">
                  <c:v>0.59530128882955957</c:v>
                </c:pt>
                <c:pt idx="51">
                  <c:v>0.59403798951273279</c:v>
                </c:pt>
                <c:pt idx="52">
                  <c:v>0.59280338626133577</c:v>
                </c:pt>
                <c:pt idx="53">
                  <c:v>0.59159624940256994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24-42DF-A910-B69DB0D6C7A7}"/>
            </c:ext>
          </c:extLst>
        </c:ser>
        <c:ser>
          <c:idx val="1"/>
          <c:order val="1"/>
          <c:tx>
            <c:strRef>
              <c:f>'[8]CCS.DR'!$C$4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'[8]CCS.DR'!$AW$12:$AW$500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</c:numCache>
            </c:numRef>
          </c:xVal>
          <c:yVal>
            <c:numRef>
              <c:f>'[8]CCS.DR'!$AX$12:$AX$500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0.85437414085236707</c:v>
                </c:pt>
                <c:pt idx="7">
                  <c:v>0.83222586403678578</c:v>
                </c:pt>
                <c:pt idx="8">
                  <c:v>0.8168217026002359</c:v>
                </c:pt>
                <c:pt idx="9">
                  <c:v>0.80504758877247051</c:v>
                </c:pt>
                <c:pt idx="10">
                  <c:v>0.79553897286601116</c:v>
                </c:pt>
                <c:pt idx="11">
                  <c:v>0.78757697314662312</c:v>
                </c:pt>
                <c:pt idx="12">
                  <c:v>0.7807368007888672</c:v>
                </c:pt>
                <c:pt idx="13">
                  <c:v>0.77474678929768637</c:v>
                </c:pt>
                <c:pt idx="14">
                  <c:v>0.76942281530174172</c:v>
                </c:pt>
                <c:pt idx="15">
                  <c:v>0.76463440729588505</c:v>
                </c:pt>
                <c:pt idx="16">
                  <c:v>0.76028579285215081</c:v>
                </c:pt>
                <c:pt idx="17">
                  <c:v>0.75630462650552777</c:v>
                </c:pt>
                <c:pt idx="18">
                  <c:v>0.7526349453581147</c:v>
                </c:pt>
                <c:pt idx="19">
                  <c:v>0.74923258369734091</c:v>
                </c:pt>
                <c:pt idx="20">
                  <c:v>0.74606208459617873</c:v>
                </c:pt>
                <c:pt idx="21">
                  <c:v>0.7430945584831633</c:v>
                </c:pt>
                <c:pt idx="22">
                  <c:v>0.74030616070497945</c:v>
                </c:pt>
                <c:pt idx="23">
                  <c:v>0.73767698532036396</c:v>
                </c:pt>
                <c:pt idx="24">
                  <c:v>0.73519024579154391</c:v>
                </c:pt>
                <c:pt idx="25">
                  <c:v>0.73283165778473369</c:v>
                </c:pt>
                <c:pt idx="26">
                  <c:v>0.73058896713251309</c:v>
                </c:pt>
                <c:pt idx="27">
                  <c:v>0.72845158387732023</c:v>
                </c:pt>
                <c:pt idx="28">
                  <c:v>0.72641029505364363</c:v>
                </c:pt>
                <c:pt idx="29">
                  <c:v>0.72445703674333839</c:v>
                </c:pt>
                <c:pt idx="30">
                  <c:v>0.72258471132594881</c:v>
                </c:pt>
                <c:pt idx="31">
                  <c:v>0.72078703959507961</c:v>
                </c:pt>
                <c:pt idx="32">
                  <c:v>0.71905844006243336</c:v>
                </c:pt>
                <c:pt idx="33">
                  <c:v>0.71739392967233284</c:v>
                </c:pt>
                <c:pt idx="34">
                  <c:v>0.71578904153146528</c:v>
                </c:pt>
                <c:pt idx="35">
                  <c:v>0.71423975627544745</c:v>
                </c:pt>
                <c:pt idx="36">
                  <c:v>0.71274244445059587</c:v>
                </c:pt>
                <c:pt idx="37">
                  <c:v>0.71129381785845391</c:v>
                </c:pt>
                <c:pt idx="38">
                  <c:v>0.70989088824293067</c:v>
                </c:pt>
                <c:pt idx="39">
                  <c:v>0.70853093203124762</c:v>
                </c:pt>
                <c:pt idx="40">
                  <c:v>0.70721146009604863</c:v>
                </c:pt>
                <c:pt idx="41">
                  <c:v>0.70593019170563964</c:v>
                </c:pt>
                <c:pt idx="42">
                  <c:v>0.70468503198606236</c:v>
                </c:pt>
                <c:pt idx="43">
                  <c:v>0.70347405234264759</c:v>
                </c:pt>
                <c:pt idx="44">
                  <c:v>0.70229547338735188</c:v>
                </c:pt>
                <c:pt idx="45">
                  <c:v>0.70114764999721901</c:v>
                </c:pt>
                <c:pt idx="46">
                  <c:v>0.70002905819300998</c:v>
                </c:pt>
                <c:pt idx="47">
                  <c:v>0.69893828357865972</c:v>
                </c:pt>
                <c:pt idx="48">
                  <c:v>0.69787401112428693</c:v>
                </c:pt>
                <c:pt idx="49">
                  <c:v>0.69683501610993148</c:v>
                </c:pt>
                <c:pt idx="50">
                  <c:v>0.69582015607554004</c:v>
                </c:pt>
                <c:pt idx="51">
                  <c:v>0.69482836364616474</c:v>
                </c:pt>
                <c:pt idx="52">
                  <c:v>0.69385864012079823</c:v>
                </c:pt>
                <c:pt idx="53">
                  <c:v>0.69291004972950276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24-42DF-A910-B69DB0D6C7A7}"/>
            </c:ext>
          </c:extLst>
        </c:ser>
        <c:ser>
          <c:idx val="2"/>
          <c:order val="2"/>
          <c:tx>
            <c:strRef>
              <c:f>'[8]CCS.DR'!$D$4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'[8]CCS.DR'!$AY$12:$AY$500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</c:numCache>
            </c:numRef>
          </c:xVal>
          <c:yVal>
            <c:numRef>
              <c:f>'[8]CCS.DR'!$AZ$12:$AZ$500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0.89119111728472233</c:v>
                </c:pt>
                <c:pt idx="7">
                  <c:v>0.87331314579497754</c:v>
                </c:pt>
                <c:pt idx="8">
                  <c:v>0.86082899277891167</c:v>
                </c:pt>
                <c:pt idx="9">
                  <c:v>0.85125852885391406</c:v>
                </c:pt>
                <c:pt idx="10">
                  <c:v>0.84351139931559171</c:v>
                </c:pt>
                <c:pt idx="11">
                  <c:v>0.83701173416694996</c:v>
                </c:pt>
                <c:pt idx="12">
                  <c:v>0.83141855719476587</c:v>
                </c:pt>
                <c:pt idx="13">
                  <c:v>0.82651342771686009</c:v>
                </c:pt>
                <c:pt idx="14">
                  <c:v>0.82214807571964177</c:v>
                </c:pt>
                <c:pt idx="15">
                  <c:v>0.81821729738922488</c:v>
                </c:pt>
                <c:pt idx="16">
                  <c:v>0.81464377692772905</c:v>
                </c:pt>
                <c:pt idx="17">
                  <c:v>0.81136904839991075</c:v>
                </c:pt>
                <c:pt idx="18">
                  <c:v>0.80834784124193526</c:v>
                </c:pt>
                <c:pt idx="19">
                  <c:v>0.80554439593379967</c:v>
                </c:pt>
                <c:pt idx="20">
                  <c:v>0.8029299802151264</c:v>
                </c:pt>
                <c:pt idx="21">
                  <c:v>0.80048116542376957</c:v>
                </c:pt>
                <c:pt idx="22">
                  <c:v>0.79817860010290032</c:v>
                </c:pt>
                <c:pt idx="23">
                  <c:v>0.7960061182448479</c:v>
                </c:pt>
                <c:pt idx="24">
                  <c:v>0.7939500783572716</c:v>
                </c:pt>
                <c:pt idx="25">
                  <c:v>0.79199886524532692</c:v>
                </c:pt>
                <c:pt idx="26">
                  <c:v>0.79014250873676761</c:v>
                </c:pt>
                <c:pt idx="27">
                  <c:v>0.78837238791798969</c:v>
                </c:pt>
                <c:pt idx="28">
                  <c:v>0.78668099887696386</c:v>
                </c:pt>
                <c:pt idx="29">
                  <c:v>0.78506177027915636</c:v>
                </c:pt>
                <c:pt idx="30">
                  <c:v>0.7835089154344983</c:v>
                </c:pt>
                <c:pt idx="31">
                  <c:v>0.78201731252969719</c:v>
                </c:pt>
                <c:pt idx="32">
                  <c:v>0.78058240683365943</c:v>
                </c:pt>
                <c:pt idx="33">
                  <c:v>0.77920013021482815</c:v>
                </c:pt>
                <c:pt idx="34">
                  <c:v>0.7778668344226175</c:v>
                </c:pt>
                <c:pt idx="35">
                  <c:v>0.77657923540473806</c:v>
                </c:pt>
                <c:pt idx="36">
                  <c:v>0.77533436654246302</c:v>
                </c:pt>
                <c:pt idx="37">
                  <c:v>0.77412953914503724</c:v>
                </c:pt>
                <c:pt idx="38">
                  <c:v>0.77296230889330475</c:v>
                </c:pt>
                <c:pt idx="39">
                  <c:v>0.77183044719014249</c:v>
                </c:pt>
                <c:pt idx="40">
                  <c:v>0.77073191658216222</c:v>
                </c:pt>
                <c:pt idx="41">
                  <c:v>0.76966484957842074</c:v>
                </c:pt>
                <c:pt idx="42">
                  <c:v>0.76862753031855446</c:v>
                </c:pt>
                <c:pt idx="43">
                  <c:v>0.76761837864295357</c:v>
                </c:pt>
                <c:pt idx="44">
                  <c:v>0.76663593619738468</c:v>
                </c:pt>
                <c:pt idx="45">
                  <c:v>0.76567885426841742</c:v>
                </c:pt>
                <c:pt idx="46">
                  <c:v>0.76474588309754954</c:v>
                </c:pt>
                <c:pt idx="47">
                  <c:v>0.76383586246371915</c:v>
                </c:pt>
                <c:pt idx="48">
                  <c:v>0.76294771335795353</c:v>
                </c:pt>
                <c:pt idx="49">
                  <c:v>0.76208043060179953</c:v>
                </c:pt>
                <c:pt idx="50">
                  <c:v>0.76123307628415915</c:v>
                </c:pt>
                <c:pt idx="51">
                  <c:v>0.76040477391014194</c:v>
                </c:pt>
                <c:pt idx="52">
                  <c:v>0.75959470317132582</c:v>
                </c:pt>
                <c:pt idx="53">
                  <c:v>0.75880209525998121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24-42DF-A910-B69DB0D6C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  <c:max val="7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308821309680951"/>
          <c:y val="0.70791384278404423"/>
          <c:w val="0.38694204589160652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[8]BIO.CR!$B$4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[8]BIO.CR!$AU$12:$AU$500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</c:numCache>
            </c:numRef>
          </c:xVal>
          <c:yVal>
            <c:numRef>
              <c:f>[8]BIO.CR!$AV$12:$AV$500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0.87791456185017347</c:v>
                </c:pt>
                <c:pt idx="4">
                  <c:v>0.81353068976773468</c:v>
                </c:pt>
                <c:pt idx="5">
                  <c:v>0.77073397790858211</c:v>
                </c:pt>
                <c:pt idx="6">
                  <c:v>0.66963618093298649</c:v>
                </c:pt>
                <c:pt idx="7">
                  <c:v>0.61530458071900895</c:v>
                </c:pt>
                <c:pt idx="8">
                  <c:v>0.57875914851070964</c:v>
                </c:pt>
                <c:pt idx="9">
                  <c:v>0.55150488994212599</c:v>
                </c:pt>
                <c:pt idx="10">
                  <c:v>0.52992035338452403</c:v>
                </c:pt>
                <c:pt idx="11">
                  <c:v>0.51213708895395049</c:v>
                </c:pt>
                <c:pt idx="12">
                  <c:v>0.49706958386200473</c:v>
                </c:pt>
                <c:pt idx="13">
                  <c:v>0.48403348104014998</c:v>
                </c:pt>
                <c:pt idx="14">
                  <c:v>0.47257067079290804</c:v>
                </c:pt>
                <c:pt idx="15">
                  <c:v>0.46236006839639365</c:v>
                </c:pt>
                <c:pt idx="16">
                  <c:v>0.45316828333001902</c:v>
                </c:pt>
                <c:pt idx="17">
                  <c:v>0.44482057522706253</c:v>
                </c:pt>
                <c:pt idx="18">
                  <c:v>0.43718286775641091</c:v>
                </c:pt>
                <c:pt idx="19">
                  <c:v>0.43015013774159894</c:v>
                </c:pt>
                <c:pt idx="20">
                  <c:v>0.42363865423517943</c:v>
                </c:pt>
                <c:pt idx="21">
                  <c:v>0.41758063505227527</c:v>
                </c:pt>
                <c:pt idx="22">
                  <c:v>0.41192047268976151</c:v>
                </c:pt>
                <c:pt idx="23">
                  <c:v>0.40661200883138282</c:v>
                </c:pt>
                <c:pt idx="24">
                  <c:v>0.40161652730566511</c:v>
                </c:pt>
                <c:pt idx="25">
                  <c:v>0.39690125032969492</c:v>
                </c:pt>
                <c:pt idx="26">
                  <c:v>0.39243819431723193</c:v>
                </c:pt>
                <c:pt idx="27">
                  <c:v>0.388203287131477</c:v>
                </c:pt>
                <c:pt idx="28">
                  <c:v>0.38417567847134082</c:v>
                </c:pt>
                <c:pt idx="29">
                  <c:v>0.38033719498627394</c:v>
                </c:pt>
                <c:pt idx="30">
                  <c:v>0.37667190526738881</c:v>
                </c:pt>
                <c:pt idx="31">
                  <c:v>0.37316576925278844</c:v>
                </c:pt>
                <c:pt idx="32">
                  <c:v>0.369806353195964</c:v>
                </c:pt>
                <c:pt idx="33">
                  <c:v>0.36658259606903498</c:v>
                </c:pt>
                <c:pt idx="34">
                  <c:v>0.36348461669237375</c:v>
                </c:pt>
                <c:pt idx="35">
                  <c:v>0.36050355338926654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78-49BE-BCDB-371772226FAA}"/>
            </c:ext>
          </c:extLst>
        </c:ser>
        <c:ser>
          <c:idx val="1"/>
          <c:order val="1"/>
          <c:tx>
            <c:strRef>
              <c:f>[8]BIO.CR!$C$4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[8]BIO.CR!$AW$12:$AW$500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</c:numCache>
            </c:numRef>
          </c:xVal>
          <c:yVal>
            <c:numRef>
              <c:f>[8]BIO.CR!$AX$12:$AX$500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0.93722872611834573</c:v>
                </c:pt>
                <c:pt idx="3">
                  <c:v>0.90235269125854989</c:v>
                </c:pt>
                <c:pt idx="4">
                  <c:v>0.87839768506141713</c:v>
                </c:pt>
                <c:pt idx="5">
                  <c:v>0.86025555835513523</c:v>
                </c:pt>
                <c:pt idx="6">
                  <c:v>0.80468928719134214</c:v>
                </c:pt>
                <c:pt idx="7">
                  <c:v>0.77362765688270296</c:v>
                </c:pt>
                <c:pt idx="8">
                  <c:v>0.75221062651859716</c:v>
                </c:pt>
                <c:pt idx="9">
                  <c:v>0.73594473555623163</c:v>
                </c:pt>
                <c:pt idx="10">
                  <c:v>0.72287497518247734</c:v>
                </c:pt>
                <c:pt idx="11">
                  <c:v>0.7119769534543815</c:v>
                </c:pt>
                <c:pt idx="12">
                  <c:v>0.70264800933510663</c:v>
                </c:pt>
                <c:pt idx="13">
                  <c:v>0.69450414872378796</c:v>
                </c:pt>
                <c:pt idx="14">
                  <c:v>0.68728595328067665</c:v>
                </c:pt>
                <c:pt idx="15">
                  <c:v>0.68081011818683013</c:v>
                </c:pt>
                <c:pt idx="16">
                  <c:v>0.67494243075589611</c:v>
                </c:pt>
                <c:pt idx="17">
                  <c:v>0.66958174164308959</c:v>
                </c:pt>
                <c:pt idx="18">
                  <c:v>0.66464997145829263</c:v>
                </c:pt>
                <c:pt idx="19">
                  <c:v>0.6600856197931797</c:v>
                </c:pt>
                <c:pt idx="20">
                  <c:v>0.65583940197762125</c:v>
                </c:pt>
                <c:pt idx="21">
                  <c:v>0.65187122922532004</c:v>
                </c:pt>
                <c:pt idx="22">
                  <c:v>0.64814806533335123</c:v>
                </c:pt>
                <c:pt idx="23">
                  <c:v>0.64464237182991757</c:v>
                </c:pt>
                <c:pt idx="24">
                  <c:v>0.64133095809554519</c:v>
                </c:pt>
                <c:pt idx="25">
                  <c:v>0.63819411635776147</c:v>
                </c:pt>
                <c:pt idx="26">
                  <c:v>0.63521496101053521</c:v>
                </c:pt>
                <c:pt idx="27">
                  <c:v>0.63237891705529148</c:v>
                </c:pt>
                <c:pt idx="28">
                  <c:v>0.62967331909049296</c:v>
                </c:pt>
                <c:pt idx="29">
                  <c:v>0.62708709342226854</c:v>
                </c:pt>
                <c:pt idx="30">
                  <c:v>0.62461050348255331</c:v>
                </c:pt>
                <c:pt idx="31">
                  <c:v>0.62223494403381674</c:v>
                </c:pt>
                <c:pt idx="32">
                  <c:v>0.61995277337716237</c:v>
                </c:pt>
                <c:pt idx="33">
                  <c:v>0.61775717545876552</c:v>
                </c:pt>
                <c:pt idx="34">
                  <c:v>0.6156420457143601</c:v>
                </c:pt>
                <c:pt idx="35">
                  <c:v>0.61360189592113046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B78-49BE-BCDB-371772226FAA}"/>
            </c:ext>
          </c:extLst>
        </c:ser>
        <c:ser>
          <c:idx val="2"/>
          <c:order val="2"/>
          <c:tx>
            <c:strRef>
              <c:f>[8]BIO.CR!$D$4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[8]BIO.CR!$AY$12:$AY$500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</c:numCache>
            </c:numRef>
          </c:xVal>
          <c:yVal>
            <c:numRef>
              <c:f>[8]BIO.CR!$AZ$12:$AZ$500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0.96425653718703908</c:v>
                </c:pt>
                <c:pt idx="2">
                  <c:v>0.94394317526108351</c:v>
                </c:pt>
                <c:pt idx="3">
                  <c:v>0.92979066950793987</c:v>
                </c:pt>
                <c:pt idx="4">
                  <c:v>0.91895942202849057</c:v>
                </c:pt>
                <c:pt idx="5">
                  <c:v>0.91020337747859092</c:v>
                </c:pt>
                <c:pt idx="6">
                  <c:v>0.87534271941912678</c:v>
                </c:pt>
                <c:pt idx="7">
                  <c:v>0.85551665561085</c:v>
                </c:pt>
                <c:pt idx="8">
                  <c:v>0.8416973268400012</c:v>
                </c:pt>
                <c:pt idx="9">
                  <c:v>0.83111749865728268</c:v>
                </c:pt>
                <c:pt idx="10">
                  <c:v>0.82256241266281005</c:v>
                </c:pt>
                <c:pt idx="11">
                  <c:v>0.81539122405913567</c:v>
                </c:pt>
                <c:pt idx="12">
                  <c:v>0.80922483478685314</c:v>
                </c:pt>
                <c:pt idx="13">
                  <c:v>0.80382057129174878</c:v>
                </c:pt>
                <c:pt idx="14">
                  <c:v>0.79901382637674023</c:v>
                </c:pt>
                <c:pt idx="15">
                  <c:v>0.79468787398556973</c:v>
                </c:pt>
                <c:pt idx="16">
                  <c:v>0.79075697630979036</c:v>
                </c:pt>
                <c:pt idx="17">
                  <c:v>0.78715633011899067</c:v>
                </c:pt>
                <c:pt idx="18">
                  <c:v>0.7838357800599085</c:v>
                </c:pt>
                <c:pt idx="19">
                  <c:v>0.78075572424830864</c:v>
                </c:pt>
                <c:pt idx="20">
                  <c:v>0.77788435517550869</c:v>
                </c:pt>
                <c:pt idx="21">
                  <c:v>0.77519574572694805</c:v>
                </c:pt>
                <c:pt idx="22">
                  <c:v>0.77266848786217024</c:v>
                </c:pt>
                <c:pt idx="23">
                  <c:v>0.77028470307875585</c:v>
                </c:pt>
                <c:pt idx="24">
                  <c:v>0.76802930923802282</c:v>
                </c:pt>
                <c:pt idx="25">
                  <c:v>0.76588946805512603</c:v>
                </c:pt>
                <c:pt idx="26">
                  <c:v>0.76385416239394255</c:v>
                </c:pt>
                <c:pt idx="27">
                  <c:v>0.76191386845174902</c:v>
                </c:pt>
                <c:pt idx="28">
                  <c:v>0.76006029839790523</c:v>
                </c:pt>
                <c:pt idx="29">
                  <c:v>0.75828619606491299</c:v>
                </c:pt>
                <c:pt idx="30">
                  <c:v>0.75658517310275608</c:v>
                </c:pt>
                <c:pt idx="31">
                  <c:v>0.75495157635745758</c:v>
                </c:pt>
                <c:pt idx="32">
                  <c:v>0.75338037960385296</c:v>
                </c:pt>
                <c:pt idx="33">
                  <c:v>0.75186709446228384</c:v>
                </c:pt>
                <c:pt idx="34">
                  <c:v>0.75040769656470518</c:v>
                </c:pt>
                <c:pt idx="35">
                  <c:v>0.74899856394524322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B78-49BE-BCDB-371772226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607704555873947"/>
          <c:y val="0.70791384278404423"/>
          <c:w val="0.37352282957383948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[8]BH.A1R!$B$4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[8]BH.A1R!$AX$12:$AX$500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</c:numCache>
            </c:numRef>
          </c:xVal>
          <c:yVal>
            <c:numRef>
              <c:f>[8]BH.A1R!$AY$12:$AY$500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0.81043349238121154</c:v>
                </c:pt>
                <c:pt idx="7">
                  <c:v>0.78335933539227798</c:v>
                </c:pt>
                <c:pt idx="8">
                  <c:v>0.76461823236333148</c:v>
                </c:pt>
                <c:pt idx="9">
                  <c:v>0.75034344754069504</c:v>
                </c:pt>
                <c:pt idx="10">
                  <c:v>0.73884720718396735</c:v>
                </c:pt>
                <c:pt idx="11">
                  <c:v>0.72924297433327134</c:v>
                </c:pt>
                <c:pt idx="12">
                  <c:v>0.72100814987756801</c:v>
                </c:pt>
                <c:pt idx="13">
                  <c:v>0.71380919198126469</c:v>
                </c:pt>
                <c:pt idx="14">
                  <c:v>0.70742043819943368</c:v>
                </c:pt>
                <c:pt idx="15">
                  <c:v>0.70168223026563092</c:v>
                </c:pt>
                <c:pt idx="16">
                  <c:v>0.6964775342404167</c:v>
                </c:pt>
                <c:pt idx="17">
                  <c:v>0.69171805534759345</c:v>
                </c:pt>
                <c:pt idx="18">
                  <c:v>0.68733557178799631</c:v>
                </c:pt>
                <c:pt idx="19">
                  <c:v>0.68327630032755382</c:v>
                </c:pt>
                <c:pt idx="20">
                  <c:v>0.67949710544231046</c:v>
                </c:pt>
                <c:pt idx="21">
                  <c:v>0.67596287344745321</c:v>
                </c:pt>
                <c:pt idx="22">
                  <c:v>0.67264464738473739</c:v>
                </c:pt>
                <c:pt idx="23">
                  <c:v>0.66951827300588784</c:v>
                </c:pt>
                <c:pt idx="24">
                  <c:v>0.66656339674252452</c:v>
                </c:pt>
                <c:pt idx="25">
                  <c:v>0.6637627114402751</c:v>
                </c:pt>
                <c:pt idx="26">
                  <c:v>0.66110137991197637</c:v>
                </c:pt>
                <c:pt idx="27">
                  <c:v>0.65856658834457205</c:v>
                </c:pt>
                <c:pt idx="28">
                  <c:v>0.65614719602467908</c:v>
                </c:pt>
                <c:pt idx="29">
                  <c:v>0.65383345752447131</c:v>
                </c:pt>
                <c:pt idx="30">
                  <c:v>0.65161680010366341</c:v>
                </c:pt>
                <c:pt idx="31">
                  <c:v>0.64948964368334727</c:v>
                </c:pt>
                <c:pt idx="32">
                  <c:v>0.64744525399758568</c:v>
                </c:pt>
                <c:pt idx="33">
                  <c:v>0.64547762185859614</c:v>
                </c:pt>
                <c:pt idx="34">
                  <c:v>0.6435813631639874</c:v>
                </c:pt>
                <c:pt idx="35">
                  <c:v>0.64175163551935765</c:v>
                </c:pt>
                <c:pt idx="36">
                  <c:v>0.63998406827553922</c:v>
                </c:pt>
                <c:pt idx="37">
                  <c:v>0.63827470347587423</c:v>
                </c:pt>
                <c:pt idx="38">
                  <c:v>0.63661994573734149</c:v>
                </c:pt>
                <c:pt idx="39">
                  <c:v>0.63501651949422422</c:v>
                </c:pt>
                <c:pt idx="40">
                  <c:v>0.63346143234584318</c:v>
                </c:pt>
                <c:pt idx="41">
                  <c:v>0.63195194349358275</c:v>
                </c:pt>
                <c:pt idx="42">
                  <c:v>0.6304855364436962</c:v>
                </c:pt>
                <c:pt idx="43">
                  <c:v>0.62905989530355733</c:v>
                </c:pt>
                <c:pt idx="44">
                  <c:v>0.62767288411933519</c:v>
                </c:pt>
                <c:pt idx="45">
                  <c:v>0.62632252879939876</c:v>
                </c:pt>
                <c:pt idx="46">
                  <c:v>0.62500700124537345</c:v>
                </c:pt>
                <c:pt idx="47">
                  <c:v>0.62372460537564312</c:v>
                </c:pt>
                <c:pt idx="48">
                  <c:v>0.62247376477731087</c:v>
                </c:pt>
                <c:pt idx="49">
                  <c:v>0.62125301176455605</c:v>
                </c:pt>
                <c:pt idx="50">
                  <c:v>0.62006097765582369</c:v>
                </c:pt>
                <c:pt idx="51">
                  <c:v>0.6188963841107914</c:v>
                </c:pt>
                <c:pt idx="52">
                  <c:v>0.61775803539172269</c:v>
                </c:pt>
                <c:pt idx="53">
                  <c:v>0.61664481143355421</c:v>
                </c:pt>
                <c:pt idx="54">
                  <c:v>0.61555566162356856</c:v>
                </c:pt>
                <c:pt idx="55">
                  <c:v>0.61448959920538893</c:v>
                </c:pt>
                <c:pt idx="56">
                  <c:v>0.61344569623373135</c:v>
                </c:pt>
                <c:pt idx="57">
                  <c:v>0.61242307901625126</c:v>
                </c:pt>
                <c:pt idx="58">
                  <c:v>0.61142092398723735</c:v>
                </c:pt>
                <c:pt idx="59">
                  <c:v>0.61043845396506657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0E-45C2-BD33-177900CD513B}"/>
            </c:ext>
          </c:extLst>
        </c:ser>
        <c:ser>
          <c:idx val="1"/>
          <c:order val="1"/>
          <c:tx>
            <c:strRef>
              <c:f>[8]BH.A1R!$C$4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[8]BH.A1R!$AZ$12:$AZ$500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</c:numCache>
            </c:numRef>
          </c:xVal>
          <c:yVal>
            <c:numRef>
              <c:f>[8]BH.A1R!$BA$12:$BA$500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0.85849072140316074</c:v>
                </c:pt>
                <c:pt idx="7">
                  <c:v>0.83860808570453338</c:v>
                </c:pt>
                <c:pt idx="8">
                  <c:v>0.82475006081784619</c:v>
                </c:pt>
                <c:pt idx="9">
                  <c:v>0.81414102269178568</c:v>
                </c:pt>
                <c:pt idx="10">
                  <c:v>0.80556258324935148</c:v>
                </c:pt>
                <c:pt idx="11">
                  <c:v>0.79837200418469545</c:v>
                </c:pt>
                <c:pt idx="12">
                  <c:v>0.79218907755889101</c:v>
                </c:pt>
                <c:pt idx="13">
                  <c:v>0.78677042488318127</c:v>
                </c:pt>
                <c:pt idx="14">
                  <c:v>0.78195096405359055</c:v>
                </c:pt>
                <c:pt idx="15">
                  <c:v>0.77761363428715891</c:v>
                </c:pt>
                <c:pt idx="16">
                  <c:v>0.77367245325304546</c:v>
                </c:pt>
                <c:pt idx="17">
                  <c:v>0.77006243382216555</c:v>
                </c:pt>
                <c:pt idx="18">
                  <c:v>0.76673327896051924</c:v>
                </c:pt>
                <c:pt idx="19">
                  <c:v>0.76364527538791815</c:v>
                </c:pt>
                <c:pt idx="20">
                  <c:v>0.76076652647666931</c:v>
                </c:pt>
                <c:pt idx="21">
                  <c:v>0.75807103273662269</c:v>
                </c:pt>
                <c:pt idx="22">
                  <c:v>0.75553732657366968</c:v>
                </c:pt>
                <c:pt idx="23">
                  <c:v>0.75314747991284581</c:v>
                </c:pt>
                <c:pt idx="24">
                  <c:v>0.75088636892591687</c:v>
                </c:pt>
                <c:pt idx="25">
                  <c:v>0.74874111994514836</c:v>
                </c:pt>
                <c:pt idx="26">
                  <c:v>0.74670068555566249</c:v>
                </c:pt>
                <c:pt idx="27">
                  <c:v>0.74475551585007993</c:v>
                </c:pt>
                <c:pt idx="28">
                  <c:v>0.74289730033895052</c:v>
                </c:pt>
                <c:pt idx="29">
                  <c:v>0.74111876306512459</c:v>
                </c:pt>
                <c:pt idx="30">
                  <c:v>0.73941349829671843</c:v>
                </c:pt>
                <c:pt idx="31">
                  <c:v>0.73777583753307929</c:v>
                </c:pt>
                <c:pt idx="32">
                  <c:v>0.73620074093405696</c:v>
                </c:pt>
                <c:pt idx="33">
                  <c:v>0.73468370798750315</c:v>
                </c:pt>
                <c:pt idx="34">
                  <c:v>0.73322070346926516</c:v>
                </c:pt>
                <c:pt idx="35">
                  <c:v>0.7318080956620947</c:v>
                </c:pt>
                <c:pt idx="36">
                  <c:v>0.73044260447891218</c:v>
                </c:pt>
                <c:pt idx="37">
                  <c:v>0.72912125764666158</c:v>
                </c:pt>
                <c:pt idx="38">
                  <c:v>0.72784135349503309</c:v>
                </c:pt>
                <c:pt idx="39">
                  <c:v>0.726600429191817</c:v>
                </c:pt>
                <c:pt idx="40">
                  <c:v>0.72539623349667326</c:v>
                </c:pt>
                <c:pt idx="41">
                  <c:v>0.72422670328439576</c:v>
                </c:pt>
                <c:pt idx="42">
                  <c:v>0.72308994322954012</c:v>
                </c:pt>
                <c:pt idx="43">
                  <c:v>0.72198420815565023</c:v>
                </c:pt>
                <c:pt idx="44">
                  <c:v>0.72090788764097602</c:v>
                </c:pt>
                <c:pt idx="45">
                  <c:v>0.71985949254361747</c:v>
                </c:pt>
                <c:pt idx="46">
                  <c:v>0.71883764316628718</c:v>
                </c:pt>
                <c:pt idx="47">
                  <c:v>0.71784105882729998</c:v>
                </c:pt>
                <c:pt idx="48">
                  <c:v>0.71686854864221727</c:v>
                </c:pt>
                <c:pt idx="49">
                  <c:v>0.71591900335156555</c:v>
                </c:pt>
                <c:pt idx="50">
                  <c:v>0.7149913880555373</c:v>
                </c:pt>
                <c:pt idx="51">
                  <c:v>0.71408473573767961</c:v>
                </c:pt>
                <c:pt idx="52">
                  <c:v>0.71319814147708271</c:v>
                </c:pt>
                <c:pt idx="53">
                  <c:v>0.71233075726318629</c:v>
                </c:pt>
                <c:pt idx="54">
                  <c:v>0.71148178733955647</c:v>
                </c:pt>
                <c:pt idx="55">
                  <c:v>0.71065048401326503</c:v>
                </c:pt>
                <c:pt idx="56">
                  <c:v>0.70983614387517435</c:v>
                </c:pt>
                <c:pt idx="57">
                  <c:v>0.70903810438378168</c:v>
                </c:pt>
                <c:pt idx="58">
                  <c:v>0.70825574077151043</c:v>
                </c:pt>
                <c:pt idx="59">
                  <c:v>0.70748846323765513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D0E-45C2-BD33-177900CD513B}"/>
            </c:ext>
          </c:extLst>
        </c:ser>
        <c:ser>
          <c:idx val="2"/>
          <c:order val="2"/>
          <c:tx>
            <c:strRef>
              <c:f>[8]BH.A1R!$D$4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[8]BH.A1R!$BB$12:$BB$500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[8]BH.A1R!$BC$12:$BC$500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0.89451123402526689</c:v>
                </c:pt>
                <c:pt idx="7">
                  <c:v>0.87848345907695846</c:v>
                </c:pt>
                <c:pt idx="8">
                  <c:v>0.86727211391290215</c:v>
                </c:pt>
                <c:pt idx="9">
                  <c:v>0.85866654750425686</c:v>
                </c:pt>
                <c:pt idx="10">
                  <c:v>0.85169350921989673</c:v>
                </c:pt>
                <c:pt idx="11">
                  <c:v>0.84583842743179372</c:v>
                </c:pt>
                <c:pt idx="12">
                  <c:v>0.84079635631183802</c:v>
                </c:pt>
                <c:pt idx="13">
                  <c:v>0.83637179409668483</c:v>
                </c:pt>
                <c:pt idx="14">
                  <c:v>0.83243195653257607</c:v>
                </c:pt>
                <c:pt idx="15">
                  <c:v>0.82888257468761251</c:v>
                </c:pt>
                <c:pt idx="16">
                  <c:v>0.82565433410578348</c:v>
                </c:pt>
                <c:pt idx="17">
                  <c:v>0.82269479554183578</c:v>
                </c:pt>
                <c:pt idx="18">
                  <c:v>0.81996333801204946</c:v>
                </c:pt>
                <c:pt idx="19">
                  <c:v>0.81742786240822207</c:v>
                </c:pt>
                <c:pt idx="20">
                  <c:v>0.81506256837526958</c:v>
                </c:pt>
                <c:pt idx="21">
                  <c:v>0.81284641098263344</c:v>
                </c:pt>
                <c:pt idx="22">
                  <c:v>0.81076200226975714</c:v>
                </c:pt>
                <c:pt idx="23">
                  <c:v>0.80879481226759953</c:v>
                </c:pt>
                <c:pt idx="24">
                  <c:v>0.80693257665304774</c:v>
                </c:pt>
                <c:pt idx="25">
                  <c:v>0.80516485010922678</c:v>
                </c:pt>
                <c:pt idx="26">
                  <c:v>0.80348266443219696</c:v>
                </c:pt>
                <c:pt idx="27">
                  <c:v>0.80187826324998257</c:v>
                </c:pt>
                <c:pt idx="28">
                  <c:v>0.80034489365363104</c:v>
                </c:pt>
                <c:pt idx="29">
                  <c:v>0.79887664070403941</c:v>
                </c:pt>
                <c:pt idx="30">
                  <c:v>0.79746829465532054</c:v>
                </c:pt>
                <c:pt idx="31">
                  <c:v>0.79611524343554774</c:v>
                </c:pt>
                <c:pt idx="32">
                  <c:v>0.79481338483599084</c:v>
                </c:pt>
                <c:pt idx="33">
                  <c:v>0.79355905423108353</c:v>
                </c:pt>
                <c:pt idx="34">
                  <c:v>0.79234896464864879</c:v>
                </c:pt>
                <c:pt idx="35">
                  <c:v>0.79118015674421227</c:v>
                </c:pt>
                <c:pt idx="36">
                  <c:v>0.7900499567800624</c:v>
                </c:pt>
                <c:pt idx="37">
                  <c:v>0.78895594112121459</c:v>
                </c:pt>
                <c:pt idx="38">
                  <c:v>0.78789590607316728</c:v>
                </c:pt>
                <c:pt idx="39">
                  <c:v>0.78686784212616412</c:v>
                </c:pt>
                <c:pt idx="40">
                  <c:v>0.78586991185617316</c:v>
                </c:pt>
                <c:pt idx="41">
                  <c:v>0.78490043087743511</c:v>
                </c:pt>
                <c:pt idx="42">
                  <c:v>0.78395785135504414</c:v>
                </c:pt>
                <c:pt idx="43">
                  <c:v>0.78304074767591658</c:v>
                </c:pt>
                <c:pt idx="44">
                  <c:v>0.78214780394809569</c:v>
                </c:pt>
                <c:pt idx="45">
                  <c:v>0.78127780305570749</c:v>
                </c:pt>
                <c:pt idx="46">
                  <c:v>0.78042961704315506</c:v>
                </c:pt>
                <c:pt idx="47">
                  <c:v>0.77960219863963576</c:v>
                </c:pt>
                <c:pt idx="48">
                  <c:v>0.77879457376564443</c:v>
                </c:pt>
                <c:pt idx="49">
                  <c:v>0.77800583488817809</c:v>
                </c:pt>
                <c:pt idx="50">
                  <c:v>0.77723513511197495</c:v>
                </c:pt>
                <c:pt idx="51">
                  <c:v>0.77648168291118591</c:v>
                </c:pt>
                <c:pt idx="52">
                  <c:v>0.77574473742003869</c:v>
                </c:pt>
                <c:pt idx="53">
                  <c:v>0.77502360421288241</c:v>
                </c:pt>
                <c:pt idx="54">
                  <c:v>0.77431763151389799</c:v>
                </c:pt>
                <c:pt idx="55">
                  <c:v>0.77362620678508265</c:v>
                </c:pt>
                <c:pt idx="56">
                  <c:v>0.77294875364814897</c:v>
                </c:pt>
                <c:pt idx="57">
                  <c:v>0.7722847291019157</c:v>
                </c:pt>
                <c:pt idx="58">
                  <c:v>0.77163362100183874</c:v>
                </c:pt>
                <c:pt idx="59">
                  <c:v>0.77099494577262317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D0E-45C2-BD33-177900CD5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748392676242251"/>
          <c:y val="0.7029401220394681"/>
          <c:w val="0.37687763365328125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[8]BH.A1R!$B$4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[8]BH.A1R!$AX$12:$AX$500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</c:numCache>
            </c:numRef>
          </c:xVal>
          <c:yVal>
            <c:numRef>
              <c:f>[8]BH.A1R!$AY$12:$AY$500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0.81043349238121154</c:v>
                </c:pt>
                <c:pt idx="7">
                  <c:v>0.78335933539227798</c:v>
                </c:pt>
                <c:pt idx="8">
                  <c:v>0.76461823236333148</c:v>
                </c:pt>
                <c:pt idx="9">
                  <c:v>0.75034344754069504</c:v>
                </c:pt>
                <c:pt idx="10">
                  <c:v>0.73884720718396735</c:v>
                </c:pt>
                <c:pt idx="11">
                  <c:v>0.72924297433327134</c:v>
                </c:pt>
                <c:pt idx="12">
                  <c:v>0.72100814987756801</c:v>
                </c:pt>
                <c:pt idx="13">
                  <c:v>0.71380919198126469</c:v>
                </c:pt>
                <c:pt idx="14">
                  <c:v>0.70742043819943368</c:v>
                </c:pt>
                <c:pt idx="15">
                  <c:v>0.70168223026563092</c:v>
                </c:pt>
                <c:pt idx="16">
                  <c:v>0.6964775342404167</c:v>
                </c:pt>
                <c:pt idx="17">
                  <c:v>0.69171805534759345</c:v>
                </c:pt>
                <c:pt idx="18">
                  <c:v>0.68733557178799631</c:v>
                </c:pt>
                <c:pt idx="19">
                  <c:v>0.68327630032755382</c:v>
                </c:pt>
                <c:pt idx="20">
                  <c:v>0.67949710544231046</c:v>
                </c:pt>
                <c:pt idx="21">
                  <c:v>0.67596287344745321</c:v>
                </c:pt>
                <c:pt idx="22">
                  <c:v>0.67264464738473739</c:v>
                </c:pt>
                <c:pt idx="23">
                  <c:v>0.66951827300588784</c:v>
                </c:pt>
                <c:pt idx="24">
                  <c:v>0.66656339674252452</c:v>
                </c:pt>
                <c:pt idx="25">
                  <c:v>0.6637627114402751</c:v>
                </c:pt>
                <c:pt idx="26">
                  <c:v>0.66110137991197637</c:v>
                </c:pt>
                <c:pt idx="27">
                  <c:v>0.65856658834457205</c:v>
                </c:pt>
                <c:pt idx="28">
                  <c:v>0.65614719602467908</c:v>
                </c:pt>
                <c:pt idx="29">
                  <c:v>0.65383345752447131</c:v>
                </c:pt>
                <c:pt idx="30">
                  <c:v>0.65161680010366341</c:v>
                </c:pt>
                <c:pt idx="31">
                  <c:v>0.64948964368334727</c:v>
                </c:pt>
                <c:pt idx="32">
                  <c:v>0.64744525399758568</c:v>
                </c:pt>
                <c:pt idx="33">
                  <c:v>0.64547762185859614</c:v>
                </c:pt>
                <c:pt idx="34">
                  <c:v>0.6435813631639874</c:v>
                </c:pt>
                <c:pt idx="35">
                  <c:v>0.64175163551935765</c:v>
                </c:pt>
                <c:pt idx="36">
                  <c:v>0.63998406827553922</c:v>
                </c:pt>
                <c:pt idx="37">
                  <c:v>0.63827470347587423</c:v>
                </c:pt>
                <c:pt idx="38">
                  <c:v>0.63661994573734149</c:v>
                </c:pt>
                <c:pt idx="39">
                  <c:v>0.63501651949422422</c:v>
                </c:pt>
                <c:pt idx="40">
                  <c:v>0.63346143234584318</c:v>
                </c:pt>
                <c:pt idx="41">
                  <c:v>0.63195194349358275</c:v>
                </c:pt>
                <c:pt idx="42">
                  <c:v>0.6304855364436962</c:v>
                </c:pt>
                <c:pt idx="43">
                  <c:v>0.62905989530355733</c:v>
                </c:pt>
                <c:pt idx="44">
                  <c:v>0.62767288411933519</c:v>
                </c:pt>
                <c:pt idx="45">
                  <c:v>0.62632252879939876</c:v>
                </c:pt>
                <c:pt idx="46">
                  <c:v>0.62500700124537345</c:v>
                </c:pt>
                <c:pt idx="47">
                  <c:v>0.62372460537564312</c:v>
                </c:pt>
                <c:pt idx="48">
                  <c:v>0.62247376477731087</c:v>
                </c:pt>
                <c:pt idx="49">
                  <c:v>0.62125301176455605</c:v>
                </c:pt>
                <c:pt idx="50">
                  <c:v>0.62006097765582369</c:v>
                </c:pt>
                <c:pt idx="51">
                  <c:v>0.6188963841107914</c:v>
                </c:pt>
                <c:pt idx="52">
                  <c:v>0.61775803539172269</c:v>
                </c:pt>
                <c:pt idx="53">
                  <c:v>0.61664481143355421</c:v>
                </c:pt>
                <c:pt idx="54">
                  <c:v>0.61555566162356856</c:v>
                </c:pt>
                <c:pt idx="55">
                  <c:v>0.61448959920538893</c:v>
                </c:pt>
                <c:pt idx="56">
                  <c:v>0.61344569623373135</c:v>
                </c:pt>
                <c:pt idx="57">
                  <c:v>0.61242307901625126</c:v>
                </c:pt>
                <c:pt idx="58">
                  <c:v>0.61142092398723735</c:v>
                </c:pt>
                <c:pt idx="59">
                  <c:v>0.61043845396506657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5D-452A-B257-67EC1A6DCB3E}"/>
            </c:ext>
          </c:extLst>
        </c:ser>
        <c:ser>
          <c:idx val="1"/>
          <c:order val="1"/>
          <c:tx>
            <c:strRef>
              <c:f>[8]BH.A1R!$C$4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[8]BH.A1R!$AZ$12:$AZ$500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</c:numCache>
            </c:numRef>
          </c:xVal>
          <c:yVal>
            <c:numRef>
              <c:f>[8]BH.A1R!$BA$12:$BA$500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0.85849072140316074</c:v>
                </c:pt>
                <c:pt idx="7">
                  <c:v>0.83860808570453338</c:v>
                </c:pt>
                <c:pt idx="8">
                  <c:v>0.82475006081784619</c:v>
                </c:pt>
                <c:pt idx="9">
                  <c:v>0.81414102269178568</c:v>
                </c:pt>
                <c:pt idx="10">
                  <c:v>0.80556258324935148</c:v>
                </c:pt>
                <c:pt idx="11">
                  <c:v>0.79837200418469545</c:v>
                </c:pt>
                <c:pt idx="12">
                  <c:v>0.79218907755889101</c:v>
                </c:pt>
                <c:pt idx="13">
                  <c:v>0.78677042488318127</c:v>
                </c:pt>
                <c:pt idx="14">
                  <c:v>0.78195096405359055</c:v>
                </c:pt>
                <c:pt idx="15">
                  <c:v>0.77761363428715891</c:v>
                </c:pt>
                <c:pt idx="16">
                  <c:v>0.77367245325304546</c:v>
                </c:pt>
                <c:pt idx="17">
                  <c:v>0.77006243382216555</c:v>
                </c:pt>
                <c:pt idx="18">
                  <c:v>0.76673327896051924</c:v>
                </c:pt>
                <c:pt idx="19">
                  <c:v>0.76364527538791815</c:v>
                </c:pt>
                <c:pt idx="20">
                  <c:v>0.76076652647666931</c:v>
                </c:pt>
                <c:pt idx="21">
                  <c:v>0.75807103273662269</c:v>
                </c:pt>
                <c:pt idx="22">
                  <c:v>0.75553732657366968</c:v>
                </c:pt>
                <c:pt idx="23">
                  <c:v>0.75314747991284581</c:v>
                </c:pt>
                <c:pt idx="24">
                  <c:v>0.75088636892591687</c:v>
                </c:pt>
                <c:pt idx="25">
                  <c:v>0.74874111994514836</c:v>
                </c:pt>
                <c:pt idx="26">
                  <c:v>0.74670068555566249</c:v>
                </c:pt>
                <c:pt idx="27">
                  <c:v>0.74475551585007993</c:v>
                </c:pt>
                <c:pt idx="28">
                  <c:v>0.74289730033895052</c:v>
                </c:pt>
                <c:pt idx="29">
                  <c:v>0.74111876306512459</c:v>
                </c:pt>
                <c:pt idx="30">
                  <c:v>0.73941349829671843</c:v>
                </c:pt>
                <c:pt idx="31">
                  <c:v>0.73777583753307929</c:v>
                </c:pt>
                <c:pt idx="32">
                  <c:v>0.73620074093405696</c:v>
                </c:pt>
                <c:pt idx="33">
                  <c:v>0.73468370798750315</c:v>
                </c:pt>
                <c:pt idx="34">
                  <c:v>0.73322070346926516</c:v>
                </c:pt>
                <c:pt idx="35">
                  <c:v>0.7318080956620947</c:v>
                </c:pt>
                <c:pt idx="36">
                  <c:v>0.73044260447891218</c:v>
                </c:pt>
                <c:pt idx="37">
                  <c:v>0.72912125764666158</c:v>
                </c:pt>
                <c:pt idx="38">
                  <c:v>0.72784135349503309</c:v>
                </c:pt>
                <c:pt idx="39">
                  <c:v>0.726600429191817</c:v>
                </c:pt>
                <c:pt idx="40">
                  <c:v>0.72539623349667326</c:v>
                </c:pt>
                <c:pt idx="41">
                  <c:v>0.72422670328439576</c:v>
                </c:pt>
                <c:pt idx="42">
                  <c:v>0.72308994322954012</c:v>
                </c:pt>
                <c:pt idx="43">
                  <c:v>0.72198420815565023</c:v>
                </c:pt>
                <c:pt idx="44">
                  <c:v>0.72090788764097602</c:v>
                </c:pt>
                <c:pt idx="45">
                  <c:v>0.71985949254361747</c:v>
                </c:pt>
                <c:pt idx="46">
                  <c:v>0.71883764316628718</c:v>
                </c:pt>
                <c:pt idx="47">
                  <c:v>0.71784105882729998</c:v>
                </c:pt>
                <c:pt idx="48">
                  <c:v>0.71686854864221727</c:v>
                </c:pt>
                <c:pt idx="49">
                  <c:v>0.71591900335156555</c:v>
                </c:pt>
                <c:pt idx="50">
                  <c:v>0.7149913880555373</c:v>
                </c:pt>
                <c:pt idx="51">
                  <c:v>0.71408473573767961</c:v>
                </c:pt>
                <c:pt idx="52">
                  <c:v>0.71319814147708271</c:v>
                </c:pt>
                <c:pt idx="53">
                  <c:v>0.71233075726318629</c:v>
                </c:pt>
                <c:pt idx="54">
                  <c:v>0.71148178733955647</c:v>
                </c:pt>
                <c:pt idx="55">
                  <c:v>0.71065048401326503</c:v>
                </c:pt>
                <c:pt idx="56">
                  <c:v>0.70983614387517435</c:v>
                </c:pt>
                <c:pt idx="57">
                  <c:v>0.70903810438378168</c:v>
                </c:pt>
                <c:pt idx="58">
                  <c:v>0.70825574077151043</c:v>
                </c:pt>
                <c:pt idx="59">
                  <c:v>0.70748846323765513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5D-452A-B257-67EC1A6DCB3E}"/>
            </c:ext>
          </c:extLst>
        </c:ser>
        <c:ser>
          <c:idx val="2"/>
          <c:order val="2"/>
          <c:tx>
            <c:strRef>
              <c:f>[8]BH.A1R!$D$4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[8]BH.A1R!$BB$12:$BB$500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[8]BH.A1R!$BC$12:$BC$500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0.89451123402526689</c:v>
                </c:pt>
                <c:pt idx="7">
                  <c:v>0.87848345907695846</c:v>
                </c:pt>
                <c:pt idx="8">
                  <c:v>0.86727211391290215</c:v>
                </c:pt>
                <c:pt idx="9">
                  <c:v>0.85866654750425686</c:v>
                </c:pt>
                <c:pt idx="10">
                  <c:v>0.85169350921989673</c:v>
                </c:pt>
                <c:pt idx="11">
                  <c:v>0.84583842743179372</c:v>
                </c:pt>
                <c:pt idx="12">
                  <c:v>0.84079635631183802</c:v>
                </c:pt>
                <c:pt idx="13">
                  <c:v>0.83637179409668483</c:v>
                </c:pt>
                <c:pt idx="14">
                  <c:v>0.83243195653257607</c:v>
                </c:pt>
                <c:pt idx="15">
                  <c:v>0.82888257468761251</c:v>
                </c:pt>
                <c:pt idx="16">
                  <c:v>0.82565433410578348</c:v>
                </c:pt>
                <c:pt idx="17">
                  <c:v>0.82269479554183578</c:v>
                </c:pt>
                <c:pt idx="18">
                  <c:v>0.81996333801204946</c:v>
                </c:pt>
                <c:pt idx="19">
                  <c:v>0.81742786240822207</c:v>
                </c:pt>
                <c:pt idx="20">
                  <c:v>0.81506256837526958</c:v>
                </c:pt>
                <c:pt idx="21">
                  <c:v>0.81284641098263344</c:v>
                </c:pt>
                <c:pt idx="22">
                  <c:v>0.81076200226975714</c:v>
                </c:pt>
                <c:pt idx="23">
                  <c:v>0.80879481226759953</c:v>
                </c:pt>
                <c:pt idx="24">
                  <c:v>0.80693257665304774</c:v>
                </c:pt>
                <c:pt idx="25">
                  <c:v>0.80516485010922678</c:v>
                </c:pt>
                <c:pt idx="26">
                  <c:v>0.80348266443219696</c:v>
                </c:pt>
                <c:pt idx="27">
                  <c:v>0.80187826324998257</c:v>
                </c:pt>
                <c:pt idx="28">
                  <c:v>0.80034489365363104</c:v>
                </c:pt>
                <c:pt idx="29">
                  <c:v>0.79887664070403941</c:v>
                </c:pt>
                <c:pt idx="30">
                  <c:v>0.79746829465532054</c:v>
                </c:pt>
                <c:pt idx="31">
                  <c:v>0.79611524343554774</c:v>
                </c:pt>
                <c:pt idx="32">
                  <c:v>0.79481338483599084</c:v>
                </c:pt>
                <c:pt idx="33">
                  <c:v>0.79355905423108353</c:v>
                </c:pt>
                <c:pt idx="34">
                  <c:v>0.79234896464864879</c:v>
                </c:pt>
                <c:pt idx="35">
                  <c:v>0.79118015674421227</c:v>
                </c:pt>
                <c:pt idx="36">
                  <c:v>0.7900499567800624</c:v>
                </c:pt>
                <c:pt idx="37">
                  <c:v>0.78895594112121459</c:v>
                </c:pt>
                <c:pt idx="38">
                  <c:v>0.78789590607316728</c:v>
                </c:pt>
                <c:pt idx="39">
                  <c:v>0.78686784212616412</c:v>
                </c:pt>
                <c:pt idx="40">
                  <c:v>0.78586991185617316</c:v>
                </c:pt>
                <c:pt idx="41">
                  <c:v>0.78490043087743511</c:v>
                </c:pt>
                <c:pt idx="42">
                  <c:v>0.78395785135504414</c:v>
                </c:pt>
                <c:pt idx="43">
                  <c:v>0.78304074767591658</c:v>
                </c:pt>
                <c:pt idx="44">
                  <c:v>0.78214780394809569</c:v>
                </c:pt>
                <c:pt idx="45">
                  <c:v>0.78127780305570749</c:v>
                </c:pt>
                <c:pt idx="46">
                  <c:v>0.78042961704315506</c:v>
                </c:pt>
                <c:pt idx="47">
                  <c:v>0.77960219863963576</c:v>
                </c:pt>
                <c:pt idx="48">
                  <c:v>0.77879457376564443</c:v>
                </c:pt>
                <c:pt idx="49">
                  <c:v>0.77800583488817809</c:v>
                </c:pt>
                <c:pt idx="50">
                  <c:v>0.77723513511197495</c:v>
                </c:pt>
                <c:pt idx="51">
                  <c:v>0.77648168291118591</c:v>
                </c:pt>
                <c:pt idx="52">
                  <c:v>0.77574473742003869</c:v>
                </c:pt>
                <c:pt idx="53">
                  <c:v>0.77502360421288241</c:v>
                </c:pt>
                <c:pt idx="54">
                  <c:v>0.77431763151389799</c:v>
                </c:pt>
                <c:pt idx="55">
                  <c:v>0.77362620678508265</c:v>
                </c:pt>
                <c:pt idx="56">
                  <c:v>0.77294875364814897</c:v>
                </c:pt>
                <c:pt idx="57">
                  <c:v>0.7722847291019157</c:v>
                </c:pt>
                <c:pt idx="58">
                  <c:v>0.77163362100183874</c:v>
                </c:pt>
                <c:pt idx="59">
                  <c:v>0.77099494577262317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F5D-452A-B257-67EC1A6D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748392676242251"/>
          <c:y val="0.7029401220394681"/>
          <c:w val="0.37687763365328125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[8]BH.A1R!$B$4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[8]BH.A1R!$BL$12:$BL$500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</c:numCache>
            </c:numRef>
          </c:xVal>
          <c:yVal>
            <c:numRef>
              <c:f>[8]BH.A1R!$BM$12:$BM$500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0.88884523542347071</c:v>
                </c:pt>
                <c:pt idx="4">
                  <c:v>0.82964321306064248</c:v>
                </c:pt>
                <c:pt idx="5">
                  <c:v>0.79004585253500526</c:v>
                </c:pt>
                <c:pt idx="6">
                  <c:v>0.71663391442537605</c:v>
                </c:pt>
                <c:pt idx="7">
                  <c:v>0.67621507398163883</c:v>
                </c:pt>
                <c:pt idx="8">
                  <c:v>0.64861128897275899</c:v>
                </c:pt>
                <c:pt idx="9">
                  <c:v>0.62779365930583464</c:v>
                </c:pt>
                <c:pt idx="10">
                  <c:v>0.61115967394214044</c:v>
                </c:pt>
                <c:pt idx="11">
                  <c:v>0.59735377718011751</c:v>
                </c:pt>
                <c:pt idx="12">
                  <c:v>0.58558233628992395</c:v>
                </c:pt>
                <c:pt idx="13">
                  <c:v>0.57534174157433815</c:v>
                </c:pt>
                <c:pt idx="14">
                  <c:v>0.56629296916369698</c:v>
                </c:pt>
                <c:pt idx="15">
                  <c:v>0.55819721400346456</c:v>
                </c:pt>
                <c:pt idx="16">
                  <c:v>0.55088011690403882</c:v>
                </c:pt>
                <c:pt idx="17">
                  <c:v>0.54421060569879431</c:v>
                </c:pt>
                <c:pt idx="18">
                  <c:v>0.53808773778065733</c:v>
                </c:pt>
                <c:pt idx="19">
                  <c:v>0.5324321742297361</c:v>
                </c:pt>
                <c:pt idx="20">
                  <c:v>0.52718046118055595</c:v>
                </c:pt>
                <c:pt idx="21">
                  <c:v>0.52228107985375583</c:v>
                </c:pt>
                <c:pt idx="22">
                  <c:v>0.51769164837043646</c:v>
                </c:pt>
                <c:pt idx="23">
                  <c:v>0.51337689537000841</c:v>
                </c:pt>
                <c:pt idx="24">
                  <c:v>0.50930716387997343</c:v>
                </c:pt>
                <c:pt idx="25">
                  <c:v>0.50545728758546182</c:v>
                </c:pt>
                <c:pt idx="26">
                  <c:v>0.50180573379651461</c:v>
                </c:pt>
                <c:pt idx="27">
                  <c:v>0.49833394077892024</c:v>
                </c:pt>
                <c:pt idx="28">
                  <c:v>0.49502579897649401</c:v>
                </c:pt>
                <c:pt idx="29">
                  <c:v>0.49186724028434015</c:v>
                </c:pt>
                <c:pt idx="30">
                  <c:v>0.48884590951507045</c:v>
                </c:pt>
                <c:pt idx="31">
                  <c:v>0.48595089913023293</c:v>
                </c:pt>
                <c:pt idx="32">
                  <c:v>0.48317253319759323</c:v>
                </c:pt>
                <c:pt idx="33">
                  <c:v>0.48050219003359151</c:v>
                </c:pt>
                <c:pt idx="34">
                  <c:v>0.47793215552804724</c:v>
                </c:pt>
                <c:pt idx="35">
                  <c:v>0.47545550101179523</c:v>
                </c:pt>
                <c:pt idx="36">
                  <c:v>0.47306598091220298</c:v>
                </c:pt>
                <c:pt idx="37">
                  <c:v>0.47075794648068159</c:v>
                </c:pt>
                <c:pt idx="38">
                  <c:v>0.46852627266414149</c:v>
                </c:pt>
                <c:pt idx="39">
                  <c:v>0.46636629579515798</c:v>
                </c:pt>
                <c:pt idx="40">
                  <c:v>0.46427376024083389</c:v>
                </c:pt>
                <c:pt idx="41">
                  <c:v>0.46224477251231244</c:v>
                </c:pt>
                <c:pt idx="42">
                  <c:v>0.46027576162063166</c:v>
                </c:pt>
                <c:pt idx="43">
                  <c:v>0.45836344468865287</c:v>
                </c:pt>
                <c:pt idx="44">
                  <c:v>0.45650479700686597</c:v>
                </c:pt>
                <c:pt idx="45">
                  <c:v>0.45469702586332661</c:v>
                </c:pt>
                <c:pt idx="46">
                  <c:v>0.45293754759261673</c:v>
                </c:pt>
                <c:pt idx="47">
                  <c:v>0.45122396738149817</c:v>
                </c:pt>
                <c:pt idx="48">
                  <c:v>0.44955406144442767</c:v>
                </c:pt>
                <c:pt idx="49">
                  <c:v>0.44792576124385497</c:v>
                </c:pt>
                <c:pt idx="50">
                  <c:v>0.44633713948097042</c:v>
                </c:pt>
                <c:pt idx="51">
                  <c:v>0.44478639762448824</c:v>
                </c:pt>
                <c:pt idx="52">
                  <c:v>0.4432718547798018</c:v>
                </c:pt>
                <c:pt idx="53">
                  <c:v>0.4417919377298033</c:v>
                </c:pt>
                <c:pt idx="54">
                  <c:v>0.44034517200287193</c:v>
                </c:pt>
                <c:pt idx="55">
                  <c:v>0.43893017384386135</c:v>
                </c:pt>
                <c:pt idx="56">
                  <c:v>0.4375456429810447</c:v>
                </c:pt>
                <c:pt idx="57">
                  <c:v>0.43619035609646239</c:v>
                </c:pt>
                <c:pt idx="58">
                  <c:v>0.43486316091940547</c:v>
                </c:pt>
                <c:pt idx="59">
                  <c:v>0.43356297087323359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56-4C55-BEF6-34CCE40C6511}"/>
            </c:ext>
          </c:extLst>
        </c:ser>
        <c:ser>
          <c:idx val="1"/>
          <c:order val="1"/>
          <c:tx>
            <c:strRef>
              <c:f>[8]BH.A1R!$C$4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[8]BH.A1R!$BN$12:$BN$500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</c:numCache>
            </c:numRef>
          </c:xVal>
          <c:yVal>
            <c:numRef>
              <c:f>[8]BH.A1R!$BO$12:$BO$500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0.9276691480968644</c:v>
                </c:pt>
                <c:pt idx="3">
                  <c:v>0.88780851764883828</c:v>
                </c:pt>
                <c:pt idx="4">
                  <c:v>0.86057004833076223</c:v>
                </c:pt>
                <c:pt idx="5">
                  <c:v>0.8400190859537876</c:v>
                </c:pt>
                <c:pt idx="6">
                  <c:v>0.78555397893488155</c:v>
                </c:pt>
                <c:pt idx="7">
                  <c:v>0.7550796622968261</c:v>
                </c:pt>
                <c:pt idx="8">
                  <c:v>0.73405531979855632</c:v>
                </c:pt>
                <c:pt idx="9">
                  <c:v>0.7180808052389448</c:v>
                </c:pt>
                <c:pt idx="10">
                  <c:v>0.70524079007752061</c:v>
                </c:pt>
                <c:pt idx="11">
                  <c:v>0.69453130824897358</c:v>
                </c:pt>
                <c:pt idx="12">
                  <c:v>0.68536154064342125</c:v>
                </c:pt>
                <c:pt idx="13">
                  <c:v>0.67735494433104138</c:v>
                </c:pt>
                <c:pt idx="14">
                  <c:v>0.67025707972887394</c:v>
                </c:pt>
                <c:pt idx="15">
                  <c:v>0.66388812561392108</c:v>
                </c:pt>
                <c:pt idx="16">
                  <c:v>0.65811639736734118</c:v>
                </c:pt>
                <c:pt idx="17">
                  <c:v>0.65284263551254273</c:v>
                </c:pt>
                <c:pt idx="18">
                  <c:v>0.64799020861270296</c:v>
                </c:pt>
                <c:pt idx="19">
                  <c:v>0.64349874886762282</c:v>
                </c:pt>
                <c:pt idx="20">
                  <c:v>0.63931987338112561</c:v>
                </c:pt>
                <c:pt idx="21">
                  <c:v>0.63541422243327494</c:v>
                </c:pt>
                <c:pt idx="22">
                  <c:v>0.6317493571937568</c:v>
                </c:pt>
                <c:pt idx="23">
                  <c:v>0.62829823445973498</c:v>
                </c:pt>
                <c:pt idx="24">
                  <c:v>0.62503807854675208</c:v>
                </c:pt>
                <c:pt idx="25">
                  <c:v>0.62194953257939112</c:v>
                </c:pt>
                <c:pt idx="26">
                  <c:v>0.61901601019926866</c:v>
                </c:pt>
                <c:pt idx="27">
                  <c:v>0.61622319355568766</c:v>
                </c:pt>
                <c:pt idx="28">
                  <c:v>0.61355863974932268</c:v>
                </c:pt>
                <c:pt idx="29">
                  <c:v>0.61101146882779367</c:v>
                </c:pt>
                <c:pt idx="30">
                  <c:v>0.6085721138983381</c:v>
                </c:pt>
                <c:pt idx="31">
                  <c:v>0.60623211911317032</c:v>
                </c:pt>
                <c:pt idx="32">
                  <c:v>0.60398397494889944</c:v>
                </c:pt>
                <c:pt idx="33">
                  <c:v>0.60182098282819774</c:v>
                </c:pt>
                <c:pt idx="34">
                  <c:v>0.5997371430395062</c:v>
                </c:pt>
                <c:pt idx="35">
                  <c:v>0.59772706131296782</c:v>
                </c:pt>
                <c:pt idx="36">
                  <c:v>0.59578587045359976</c:v>
                </c:pt>
                <c:pt idx="37">
                  <c:v>0.59390916421637518</c:v>
                </c:pt>
                <c:pt idx="38">
                  <c:v>0.59209294120260225</c:v>
                </c:pt>
                <c:pt idx="39">
                  <c:v>0.59033355701247892</c:v>
                </c:pt>
                <c:pt idx="40">
                  <c:v>0.58862768324056436</c:v>
                </c:pt>
                <c:pt idx="41">
                  <c:v>0.58697227217491033</c:v>
                </c:pt>
                <c:pt idx="42">
                  <c:v>0.58536452627558644</c:v>
                </c:pt>
                <c:pt idx="43">
                  <c:v>0.58380187167821662</c:v>
                </c:pt>
                <c:pt idx="44">
                  <c:v>0.58228193510330239</c:v>
                </c:pt>
                <c:pt idx="45">
                  <c:v>0.58080252366030327</c:v>
                </c:pt>
                <c:pt idx="46">
                  <c:v>0.57936160712258655</c:v>
                </c:pt>
                <c:pt idx="47">
                  <c:v>0.5779573023199428</c:v>
                </c:pt>
                <c:pt idx="48">
                  <c:v>0.57658785935283985</c:v>
                </c:pt>
                <c:pt idx="49">
                  <c:v>0.57525164937963202</c:v>
                </c:pt>
                <c:pt idx="50">
                  <c:v>0.57394715376663574</c:v>
                </c:pt>
                <c:pt idx="51">
                  <c:v>0.57267295442295663</c:v>
                </c:pt>
                <c:pt idx="52">
                  <c:v>0.57142772516849194</c:v>
                </c:pt>
                <c:pt idx="53">
                  <c:v>0.57021022400564481</c:v>
                </c:pt>
                <c:pt idx="54">
                  <c:v>0.5690192861837996</c:v>
                </c:pt>
                <c:pt idx="55">
                  <c:v>0.56785381796115708</c:v>
                </c:pt>
                <c:pt idx="56">
                  <c:v>0.56671279098163385</c:v>
                </c:pt>
                <c:pt idx="57">
                  <c:v>0.5655952371956271</c:v>
                </c:pt>
                <c:pt idx="58">
                  <c:v>0.56450024426286405</c:v>
                </c:pt>
                <c:pt idx="59">
                  <c:v>0.56342695138357579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56-4C55-BEF6-34CCE40C6511}"/>
            </c:ext>
          </c:extLst>
        </c:ser>
        <c:ser>
          <c:idx val="2"/>
          <c:order val="2"/>
          <c:tx>
            <c:strRef>
              <c:f>[8]BH.A1R!$D$4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[8]BH.A1R!$BP$12:$BP$500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[8]BH.A1R!$BQ$12:$BQ$500</c:f>
              <c:numCache>
                <c:formatCode>General</c:formatCode>
                <c:ptCount val="489"/>
                <c:pt idx="0">
                  <c:v>1</c:v>
                </c:pt>
                <c:pt idx="1">
                  <c:v>0.95198194807356051</c:v>
                </c:pt>
                <c:pt idx="2">
                  <c:v>0.92496928543316481</c:v>
                </c:pt>
                <c:pt idx="3">
                  <c:v>0.90626962945793132</c:v>
                </c:pt>
                <c:pt idx="4">
                  <c:v>0.8920257857319086</c:v>
                </c:pt>
                <c:pt idx="5">
                  <c:v>0.88055406225487343</c:v>
                </c:pt>
                <c:pt idx="6">
                  <c:v>0.84114892620835002</c:v>
                </c:pt>
                <c:pt idx="7">
                  <c:v>0.81882219713653903</c:v>
                </c:pt>
                <c:pt idx="8">
                  <c:v>0.8032965549086718</c:v>
                </c:pt>
                <c:pt idx="9">
                  <c:v>0.79143106988981438</c:v>
                </c:pt>
                <c:pt idx="10">
                  <c:v>0.78184961363340932</c:v>
                </c:pt>
                <c:pt idx="11">
                  <c:v>0.77382728119103517</c:v>
                </c:pt>
                <c:pt idx="12">
                  <c:v>0.76693576144974074</c:v>
                </c:pt>
                <c:pt idx="13">
                  <c:v>0.76090115518919277</c:v>
                </c:pt>
                <c:pt idx="14">
                  <c:v>0.7555378374823094</c:v>
                </c:pt>
                <c:pt idx="15">
                  <c:v>0.75071428012054653</c:v>
                </c:pt>
                <c:pt idx="16">
                  <c:v>0.74633393981321172</c:v>
                </c:pt>
                <c:pt idx="17">
                  <c:v>0.7423238920850731</c:v>
                </c:pt>
                <c:pt idx="18">
                  <c:v>0.73862772847213998</c:v>
                </c:pt>
                <c:pt idx="19">
                  <c:v>0.73520093331510217</c:v>
                </c:pt>
                <c:pt idx="20">
                  <c:v>0.73200777000381845</c:v>
                </c:pt>
                <c:pt idx="21">
                  <c:v>0.72901912204346841</c:v>
                </c:pt>
                <c:pt idx="22">
                  <c:v>0.72621095822395476</c:v>
                </c:pt>
                <c:pt idx="23">
                  <c:v>0.7235632174436003</c:v>
                </c:pt>
                <c:pt idx="24">
                  <c:v>0.7210589827809718</c:v>
                </c:pt>
                <c:pt idx="25">
                  <c:v>0.71868385932584766</c:v>
                </c:pt>
                <c:pt idx="26">
                  <c:v>0.71642549835327729</c:v>
                </c:pt>
                <c:pt idx="27">
                  <c:v>0.71427322843922625</c:v>
                </c:pt>
                <c:pt idx="28">
                  <c:v>0.71221776595168307</c:v>
                </c:pt>
                <c:pt idx="29">
                  <c:v>0.71025098529285768</c:v>
                </c:pt>
                <c:pt idx="30">
                  <c:v>0.70836573469982467</c:v>
                </c:pt>
                <c:pt idx="31">
                  <c:v>0.7065556871908536</c:v>
                </c:pt>
                <c:pt idx="32">
                  <c:v>0.70481521891690946</c:v>
                </c:pt>
                <c:pt idx="33">
                  <c:v>0.70313930909450373</c:v>
                </c:pt>
                <c:pt idx="34">
                  <c:v>0.70152345708923836</c:v>
                </c:pt>
                <c:pt idx="35">
                  <c:v>0.69996361324449785</c:v>
                </c:pt>
                <c:pt idx="36">
                  <c:v>0.69845612081265451</c:v>
                </c:pt>
                <c:pt idx="37">
                  <c:v>0.69699766691992238</c:v>
                </c:pt>
                <c:pt idx="38">
                  <c:v>0.6955852409317772</c:v>
                </c:pt>
                <c:pt idx="39">
                  <c:v>0.69421609891987601</c:v>
                </c:pt>
                <c:pt idx="40">
                  <c:v>0.69288773318961239</c:v>
                </c:pt>
                <c:pt idx="41">
                  <c:v>0.69159784602867103</c:v>
                </c:pt>
                <c:pt idx="42">
                  <c:v>0.69034432699492376</c:v>
                </c:pt>
                <c:pt idx="43">
                  <c:v>0.68912523318694507</c:v>
                </c:pt>
                <c:pt idx="44">
                  <c:v>0.68793877203986853</c:v>
                </c:pt>
                <c:pt idx="45">
                  <c:v>0.68678328626897744</c:v>
                </c:pt>
                <c:pt idx="46">
                  <c:v>0.68565724064762101</c:v>
                </c:pt>
                <c:pt idx="47">
                  <c:v>0.68455921035808243</c:v>
                </c:pt>
                <c:pt idx="48">
                  <c:v>0.68348787069641681</c:v>
                </c:pt>
                <c:pt idx="49">
                  <c:v>0.68244198794700561</c:v>
                </c:pt>
                <c:pt idx="50">
                  <c:v>0.68142041127113773</c:v>
                </c:pt>
                <c:pt idx="51">
                  <c:v>0.68042206547756079</c:v>
                </c:pt>
                <c:pt idx="52">
                  <c:v>0.67944594456255492</c:v>
                </c:pt>
                <c:pt idx="53">
                  <c:v>0.67849110592344553</c:v>
                </c:pt>
                <c:pt idx="54">
                  <c:v>0.67755666516316426</c:v>
                </c:pt>
                <c:pt idx="55">
                  <c:v>0.67664179141497938</c:v>
                </c:pt>
                <c:pt idx="56">
                  <c:v>0.67574570312623139</c:v>
                </c:pt>
                <c:pt idx="57">
                  <c:v>0.67486766424812283</c:v>
                </c:pt>
                <c:pt idx="58">
                  <c:v>0.67400698078560206</c:v>
                </c:pt>
                <c:pt idx="59">
                  <c:v>0.67316299766732601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556-4C55-BEF6-34CCE40C6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748392676242251"/>
          <c:y val="0.70016065230307389"/>
          <c:w val="0.38023243773272303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[8]GH.DR!$B$4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[8]GH.DR!$BL$12:$BL$500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</c:numCache>
            </c:numRef>
          </c:xVal>
          <c:yVal>
            <c:numRef>
              <c:f>[8]GH.DR!$BM$12:$BM$500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0.84867574541448565</c:v>
                </c:pt>
                <c:pt idx="4">
                  <c:v>0.77100715807844744</c:v>
                </c:pt>
                <c:pt idx="5">
                  <c:v>0.72025052085483299</c:v>
                </c:pt>
                <c:pt idx="6">
                  <c:v>0.6052181575031208</c:v>
                </c:pt>
                <c:pt idx="7">
                  <c:v>0.54416455680143938</c:v>
                </c:pt>
                <c:pt idx="8">
                  <c:v>0.50341823876968894</c:v>
                </c:pt>
                <c:pt idx="9">
                  <c:v>0.47320585270632387</c:v>
                </c:pt>
                <c:pt idx="10">
                  <c:v>0.44938777804785368</c:v>
                </c:pt>
                <c:pt idx="11">
                  <c:v>0.42983865365364582</c:v>
                </c:pt>
                <c:pt idx="12">
                  <c:v>0.41332860527717596</c:v>
                </c:pt>
                <c:pt idx="13">
                  <c:v>0.39908485948465877</c:v>
                </c:pt>
                <c:pt idx="14">
                  <c:v>0.38659162138517411</c:v>
                </c:pt>
                <c:pt idx="15">
                  <c:v>0.37548830160457047</c:v>
                </c:pt>
                <c:pt idx="16">
                  <c:v>0.36551339614515521</c:v>
                </c:pt>
                <c:pt idx="17">
                  <c:v>0.35647152322916986</c:v>
                </c:pt>
                <c:pt idx="18">
                  <c:v>0.34821305373146982</c:v>
                </c:pt>
                <c:pt idx="19">
                  <c:v>0.34062098720811107</c:v>
                </c:pt>
                <c:pt idx="20">
                  <c:v>0.33360219523879631</c:v>
                </c:pt>
                <c:pt idx="21">
                  <c:v>0.32708140233465754</c:v>
                </c:pt>
                <c:pt idx="22">
                  <c:v>0.32099694118777344</c:v>
                </c:pt>
                <c:pt idx="23">
                  <c:v>0.31529769167519783</c:v>
                </c:pt>
                <c:pt idx="24">
                  <c:v>0.30994082979278814</c:v>
                </c:pt>
                <c:pt idx="25">
                  <c:v>0.3048901432089195</c:v>
                </c:pt>
                <c:pt idx="26">
                  <c:v>0.30011475112759711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72-4EAD-9015-50E99BA09B76}"/>
            </c:ext>
          </c:extLst>
        </c:ser>
        <c:ser>
          <c:idx val="1"/>
          <c:order val="1"/>
          <c:tx>
            <c:strRef>
              <c:f>[8]GH.DR!$C$4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[8]GH.DR!$BN$12:$BN$500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[8]GH.DR!$BO$12:$BO$500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0.89853700988657581</c:v>
                </c:pt>
                <c:pt idx="3">
                  <c:v>0.84402683498775444</c:v>
                </c:pt>
                <c:pt idx="4">
                  <c:v>0.80736875813590847</c:v>
                </c:pt>
                <c:pt idx="5">
                  <c:v>0.78003459317334356</c:v>
                </c:pt>
                <c:pt idx="6">
                  <c:v>0.69425311236501119</c:v>
                </c:pt>
                <c:pt idx="7">
                  <c:v>0.64752710278513326</c:v>
                </c:pt>
                <c:pt idx="8">
                  <c:v>0.61583009400634914</c:v>
                </c:pt>
                <c:pt idx="9">
                  <c:v>0.59204376426850591</c:v>
                </c:pt>
                <c:pt idx="10">
                  <c:v>0.5731123107204974</c:v>
                </c:pt>
                <c:pt idx="11">
                  <c:v>0.55745075757487561</c:v>
                </c:pt>
                <c:pt idx="12">
                  <c:v>0.54413431829195213</c:v>
                </c:pt>
                <c:pt idx="13">
                  <c:v>0.53257784740590453</c:v>
                </c:pt>
                <c:pt idx="14">
                  <c:v>0.52238841514201639</c:v>
                </c:pt>
                <c:pt idx="15">
                  <c:v>0.51328985567954288</c:v>
                </c:pt>
                <c:pt idx="16">
                  <c:v>0.50508092971321017</c:v>
                </c:pt>
                <c:pt idx="17">
                  <c:v>0.49761062898877484</c:v>
                </c:pt>
                <c:pt idx="18">
                  <c:v>0.49076284778817825</c:v>
                </c:pt>
                <c:pt idx="19">
                  <c:v>0.48444646683447512</c:v>
                </c:pt>
                <c:pt idx="20">
                  <c:v>0.47858871238603817</c:v>
                </c:pt>
                <c:pt idx="21">
                  <c:v>0.47313057574466166</c:v>
                </c:pt>
                <c:pt idx="22">
                  <c:v>0.4680235726855142</c:v>
                </c:pt>
                <c:pt idx="23">
                  <c:v>0.46322739960668924</c:v>
                </c:pt>
                <c:pt idx="24">
                  <c:v>0.45870820500981846</c:v>
                </c:pt>
                <c:pt idx="25">
                  <c:v>0.45443729264280019</c:v>
                </c:pt>
                <c:pt idx="26">
                  <c:v>0.45039013345125867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272-4EAD-9015-50E99BA09B76}"/>
            </c:ext>
          </c:extLst>
        </c:ser>
        <c:ser>
          <c:idx val="2"/>
          <c:order val="2"/>
          <c:tx>
            <c:strRef>
              <c:f>[8]GH.DR!$D$4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[8]GH.DR!$BP$12:$BP$500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xVal>
          <c:yVal>
            <c:numRef>
              <c:f>[8]GH.DR!$BQ$12:$BQ$500</c:f>
              <c:numCache>
                <c:formatCode>General</c:formatCode>
                <c:ptCount val="489"/>
                <c:pt idx="0">
                  <c:v>1</c:v>
                </c:pt>
                <c:pt idx="1">
                  <c:v>0.93483866215502731</c:v>
                </c:pt>
                <c:pt idx="2">
                  <c:v>0.89870821537878909</c:v>
                </c:pt>
                <c:pt idx="3">
                  <c:v>0.87392332425980135</c:v>
                </c:pt>
                <c:pt idx="4">
                  <c:v>0.85517036179930817</c:v>
                </c:pt>
                <c:pt idx="5">
                  <c:v>0.84014718573243941</c:v>
                </c:pt>
                <c:pt idx="6">
                  <c:v>0.78327801551453502</c:v>
                </c:pt>
                <c:pt idx="7">
                  <c:v>0.75152296172995525</c:v>
                </c:pt>
                <c:pt idx="8">
                  <c:v>0.72964294781790373</c:v>
                </c:pt>
                <c:pt idx="9">
                  <c:v>0.71303388694011527</c:v>
                </c:pt>
                <c:pt idx="10">
                  <c:v>0.69969377759227791</c:v>
                </c:pt>
                <c:pt idx="11">
                  <c:v>0.68857405741302735</c:v>
                </c:pt>
                <c:pt idx="12">
                  <c:v>0.67905806191576079</c:v>
                </c:pt>
                <c:pt idx="13">
                  <c:v>0.6707529908075136</c:v>
                </c:pt>
                <c:pt idx="14">
                  <c:v>0.66339354454819099</c:v>
                </c:pt>
                <c:pt idx="15">
                  <c:v>0.65679230513964593</c:v>
                </c:pt>
                <c:pt idx="16">
                  <c:v>0.65081207614958114</c:v>
                </c:pt>
                <c:pt idx="17">
                  <c:v>0.64534947855031188</c:v>
                </c:pt>
                <c:pt idx="18">
                  <c:v>0.64032472522997996</c:v>
                </c:pt>
                <c:pt idx="19">
                  <c:v>0.63567498040349668</c:v>
                </c:pt>
                <c:pt idx="20">
                  <c:v>0.63134989650044027</c:v>
                </c:pt>
                <c:pt idx="21">
                  <c:v>0.62730852564086637</c:v>
                </c:pt>
                <c:pt idx="22">
                  <c:v>0.62351712789471958</c:v>
                </c:pt>
                <c:pt idx="23">
                  <c:v>0.61994758149047446</c:v>
                </c:pt>
                <c:pt idx="24">
                  <c:v>0.61657620723742812</c:v>
                </c:pt>
                <c:pt idx="25">
                  <c:v>0.61338288428748</c:v>
                </c:pt>
                <c:pt idx="26">
                  <c:v>0.61035037483645671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272-4EAD-9015-50E99BA09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165216321947292"/>
          <c:y val="0.70643270595944518"/>
          <c:w val="0.37564222231854227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[8]GH.DR!$B$4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[8]GH.DR!$AX$12:$AX$500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</c:numCache>
            </c:numRef>
          </c:xVal>
          <c:yVal>
            <c:numRef>
              <c:f>[8]GH.DR!$AY$12:$AY$500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0.86753868715206806</c:v>
                </c:pt>
                <c:pt idx="4">
                  <c:v>0.79834414174473323</c:v>
                </c:pt>
                <c:pt idx="5">
                  <c:v>0.75262337370553367</c:v>
                </c:pt>
                <c:pt idx="6">
                  <c:v>0.71897062888342045</c:v>
                </c:pt>
                <c:pt idx="7">
                  <c:v>0.69259442862477028</c:v>
                </c:pt>
                <c:pt idx="8">
                  <c:v>0.67105003260094043</c:v>
                </c:pt>
                <c:pt idx="9">
                  <c:v>0.65292989354445896</c:v>
                </c:pt>
                <c:pt idx="10">
                  <c:v>0.63735336865813452</c:v>
                </c:pt>
                <c:pt idx="11">
                  <c:v>0.62373483548241926</c:v>
                </c:pt>
                <c:pt idx="12">
                  <c:v>0.61166622396568193</c:v>
                </c:pt>
                <c:pt idx="13">
                  <c:v>0.60085246133796977</c:v>
                </c:pt>
                <c:pt idx="14">
                  <c:v>0.59107366877925094</c:v>
                </c:pt>
                <c:pt idx="15">
                  <c:v>0.58216186429597228</c:v>
                </c:pt>
                <c:pt idx="16">
                  <c:v>0.57398598965560532</c:v>
                </c:pt>
                <c:pt idx="17">
                  <c:v>0.56644194264789927</c:v>
                </c:pt>
                <c:pt idx="18">
                  <c:v>0.55944573991461588</c:v>
                </c:pt>
                <c:pt idx="19">
                  <c:v>0.55292870469762612</c:v>
                </c:pt>
                <c:pt idx="20">
                  <c:v>0.54683400294208029</c:v>
                </c:pt>
                <c:pt idx="21">
                  <c:v>0.54111410030542906</c:v>
                </c:pt>
                <c:pt idx="22">
                  <c:v>0.53572886234457295</c:v>
                </c:pt>
                <c:pt idx="23">
                  <c:v>0.53064411291445046</c:v>
                </c:pt>
                <c:pt idx="24">
                  <c:v>0.52583052484891113</c:v>
                </c:pt>
                <c:pt idx="25">
                  <c:v>0.52126275548123102</c:v>
                </c:pt>
                <c:pt idx="26">
                  <c:v>0.51691876519702118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4F-4EB7-8C85-0C92F4BAF706}"/>
            </c:ext>
          </c:extLst>
        </c:ser>
        <c:ser>
          <c:idx val="1"/>
          <c:order val="1"/>
          <c:tx>
            <c:strRef>
              <c:f>[8]GH.DR!$C$4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[8]GH.DR!$AZ$12:$AZ$500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[8]GH.DR!$BA$12:$BA$500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0.87964907592243569</c:v>
                </c:pt>
                <c:pt idx="3">
                  <c:v>0.81607968679204357</c:v>
                </c:pt>
                <c:pt idx="4">
                  <c:v>0.77378249677119493</c:v>
                </c:pt>
                <c:pt idx="5">
                  <c:v>0.7424898979886646</c:v>
                </c:pt>
                <c:pt idx="6">
                  <c:v>0.71786374236569173</c:v>
                </c:pt>
                <c:pt idx="7">
                  <c:v>0.69768094639531109</c:v>
                </c:pt>
                <c:pt idx="8">
                  <c:v>0.68065705824973677</c:v>
                </c:pt>
                <c:pt idx="9">
                  <c:v>0.66598605519459975</c:v>
                </c:pt>
                <c:pt idx="10">
                  <c:v>0.65313055264747233</c:v>
                </c:pt>
                <c:pt idx="11">
                  <c:v>0.64171523975895062</c:v>
                </c:pt>
                <c:pt idx="12">
                  <c:v>0.63146817761020213</c:v>
                </c:pt>
                <c:pt idx="13">
                  <c:v>0.62218635118985299</c:v>
                </c:pt>
                <c:pt idx="14">
                  <c:v>0.61371439978532571</c:v>
                </c:pt>
                <c:pt idx="15">
                  <c:v>0.60593092339684573</c:v>
                </c:pt>
                <c:pt idx="16">
                  <c:v>0.59873935230946429</c:v>
                </c:pt>
                <c:pt idx="17">
                  <c:v>0.59206167507751561</c:v>
                </c:pt>
                <c:pt idx="18">
                  <c:v>0.58583401802915791</c:v>
                </c:pt>
                <c:pt idx="19">
                  <c:v>0.58000345930192687</c:v>
                </c:pt>
                <c:pt idx="20">
                  <c:v>0.57452568709305873</c:v>
                </c:pt>
                <c:pt idx="21">
                  <c:v>0.5693632482150619</c:v>
                </c:pt>
                <c:pt idx="22">
                  <c:v>0.56448421765930512</c:v>
                </c:pt>
                <c:pt idx="23">
                  <c:v>0.55986117378201672</c:v>
                </c:pt>
                <c:pt idx="24">
                  <c:v>0.55547039890923877</c:v>
                </c:pt>
                <c:pt idx="25">
                  <c:v>0.55129124861521761</c:v>
                </c:pt>
                <c:pt idx="26">
                  <c:v>0.54730564887570621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4F-4EB7-8C85-0C92F4BAF706}"/>
            </c:ext>
          </c:extLst>
        </c:ser>
        <c:ser>
          <c:idx val="2"/>
          <c:order val="2"/>
          <c:tx>
            <c:strRef>
              <c:f>[8]GH.DR!$D$4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[8]GH.DR!$BB$12:$BB$500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xVal>
          <c:yVal>
            <c:numRef>
              <c:f>[8]GH.DR!$BC$12:$BC$500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0.90437937756108799</c:v>
                </c:pt>
                <c:pt idx="2">
                  <c:v>0.85274153720304624</c:v>
                </c:pt>
                <c:pt idx="3">
                  <c:v>0.8179020585577812</c:v>
                </c:pt>
                <c:pt idx="4">
                  <c:v>0.79186172084571749</c:v>
                </c:pt>
                <c:pt idx="5">
                  <c:v>0.77120186063617635</c:v>
                </c:pt>
                <c:pt idx="6">
                  <c:v>0.75415529426836736</c:v>
                </c:pt>
                <c:pt idx="7">
                  <c:v>0.73969375462441878</c:v>
                </c:pt>
                <c:pt idx="8">
                  <c:v>0.72716812927141428</c:v>
                </c:pt>
                <c:pt idx="9">
                  <c:v>0.71614341021290195</c:v>
                </c:pt>
                <c:pt idx="10">
                  <c:v>0.70631440019931535</c:v>
                </c:pt>
                <c:pt idx="11">
                  <c:v>0.69745905869609814</c:v>
                </c:pt>
                <c:pt idx="12">
                  <c:v>0.68941100847359138</c:v>
                </c:pt>
                <c:pt idx="13">
                  <c:v>0.68204249561482533</c:v>
                </c:pt>
                <c:pt idx="14">
                  <c:v>0.67525338108622668</c:v>
                </c:pt>
                <c:pt idx="15">
                  <c:v>0.66896377739305612</c:v>
                </c:pt>
                <c:pt idx="16">
                  <c:v>0.66310897559612303</c:v>
                </c:pt>
                <c:pt idx="17">
                  <c:v>0.65763586013274256</c:v>
                </c:pt>
                <c:pt idx="18">
                  <c:v>0.65250031829359356</c:v>
                </c:pt>
                <c:pt idx="19">
                  <c:v>0.64766533157281936</c:v>
                </c:pt>
                <c:pt idx="20">
                  <c:v>0.64309954492422339</c:v>
                </c:pt>
                <c:pt idx="21">
                  <c:v>0.63877617761469008</c:v>
                </c:pt>
                <c:pt idx="22">
                  <c:v>0.63467218257178759</c:v>
                </c:pt>
                <c:pt idx="23">
                  <c:v>0.63076758937791966</c:v>
                </c:pt>
                <c:pt idx="24">
                  <c:v>0.6270449849407409</c:v>
                </c:pt>
                <c:pt idx="25">
                  <c:v>0.62348909872710856</c:v>
                </c:pt>
                <c:pt idx="26">
                  <c:v>0.62008646835996928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4F-4EB7-8C85-0C92F4BAF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165216321947292"/>
          <c:y val="0.70267698125777078"/>
          <c:w val="0.38204302549334057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'[6]CCU.CR'!$B$4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'[6]CCU.CR'!$CC$12:$CC$500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</c:numCache>
            </c:numRef>
          </c:xVal>
          <c:yVal>
            <c:numRef>
              <c:f>'[6]CCU.CR'!$CD$12:$CD$500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0.84674531236252726</c:v>
                </c:pt>
                <c:pt idx="4">
                  <c:v>0.7682293563943734</c:v>
                </c:pt>
                <c:pt idx="5">
                  <c:v>0.71697762400791376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B8-48E3-A5AB-C0B272FF4D9F}"/>
            </c:ext>
          </c:extLst>
        </c:ser>
        <c:ser>
          <c:idx val="1"/>
          <c:order val="1"/>
          <c:tx>
            <c:strRef>
              <c:f>'[6]CCU.CR'!$C$4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'[6]CCU.CR'!$CE$12:$CE$500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xVal>
          <c:yVal>
            <c:numRef>
              <c:f>'[6]CCU.CR'!$CF$12:$CF$500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0.89813237288393433</c:v>
                </c:pt>
                <c:pt idx="3">
                  <c:v>0.84342448672534898</c:v>
                </c:pt>
                <c:pt idx="4">
                  <c:v>0.80664175922212633</c:v>
                </c:pt>
                <c:pt idx="5">
                  <c:v>0.77921920769324515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B8-48E3-A5AB-C0B272FF4D9F}"/>
            </c:ext>
          </c:extLst>
        </c:ser>
        <c:ser>
          <c:idx val="2"/>
          <c:order val="2"/>
          <c:tx>
            <c:strRef>
              <c:f>'[6]CCU.CR'!$D$4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'[6]CCU.CR'!$CG$12:$CG$500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'[6]CCU.CR'!$CH$12:$CH$500</c:f>
              <c:numCache>
                <c:formatCode>General</c:formatCode>
                <c:ptCount val="489"/>
                <c:pt idx="0">
                  <c:v>1</c:v>
                </c:pt>
                <c:pt idx="1">
                  <c:v>0.93627224743449222</c:v>
                </c:pt>
                <c:pt idx="2">
                  <c:v>0.90089355669729787</c:v>
                </c:pt>
                <c:pt idx="3">
                  <c:v>0.87660572131603509</c:v>
                </c:pt>
                <c:pt idx="4">
                  <c:v>0.858218455569289</c:v>
                </c:pt>
                <c:pt idx="5">
                  <c:v>0.84348163502823226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B8-48E3-A5AB-C0B272FF4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572955399674387"/>
          <c:y val="0.70477245814361855"/>
          <c:w val="0.39700645812993191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[8]GH.A1R!$B$4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[8]GH.A1R!$BA$12:$BA$500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</c:numCache>
            </c:numRef>
          </c:xVal>
          <c:yVal>
            <c:numRef>
              <c:f>[8]GH.A1R!$BB$12:$BB$500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0.87964907592243569</c:v>
                </c:pt>
                <c:pt idx="4">
                  <c:v>0.81607968679204357</c:v>
                </c:pt>
                <c:pt idx="5">
                  <c:v>0.77378249677119493</c:v>
                </c:pt>
                <c:pt idx="6">
                  <c:v>0.7424898979886646</c:v>
                </c:pt>
                <c:pt idx="7">
                  <c:v>0.71786374236569173</c:v>
                </c:pt>
                <c:pt idx="8">
                  <c:v>0.69768094639531109</c:v>
                </c:pt>
                <c:pt idx="9">
                  <c:v>0.68065705824973677</c:v>
                </c:pt>
                <c:pt idx="10">
                  <c:v>0.66598605519459975</c:v>
                </c:pt>
                <c:pt idx="11">
                  <c:v>0.65313055264747233</c:v>
                </c:pt>
                <c:pt idx="12">
                  <c:v>0.64171523975895062</c:v>
                </c:pt>
                <c:pt idx="13">
                  <c:v>0.63146817761020213</c:v>
                </c:pt>
                <c:pt idx="14">
                  <c:v>0.62218635118985299</c:v>
                </c:pt>
                <c:pt idx="15">
                  <c:v>0.61371439978532571</c:v>
                </c:pt>
                <c:pt idx="16">
                  <c:v>0.60593092339684573</c:v>
                </c:pt>
                <c:pt idx="17">
                  <c:v>0.59873935230946429</c:v>
                </c:pt>
                <c:pt idx="18">
                  <c:v>0.59206167507751561</c:v>
                </c:pt>
                <c:pt idx="19">
                  <c:v>0.58583401802915791</c:v>
                </c:pt>
                <c:pt idx="20">
                  <c:v>0.58000345930192687</c:v>
                </c:pt>
                <c:pt idx="21">
                  <c:v>0.57452568709305873</c:v>
                </c:pt>
                <c:pt idx="22">
                  <c:v>0.5693632482150619</c:v>
                </c:pt>
                <c:pt idx="23">
                  <c:v>0.56448421765930512</c:v>
                </c:pt>
                <c:pt idx="24">
                  <c:v>0.55986117378201672</c:v>
                </c:pt>
                <c:pt idx="25">
                  <c:v>0.55547039890923877</c:v>
                </c:pt>
                <c:pt idx="26">
                  <c:v>0.55129124861521761</c:v>
                </c:pt>
                <c:pt idx="27">
                  <c:v>0.54730564887570621</c:v>
                </c:pt>
                <c:pt idx="28">
                  <c:v>0.5434976913310775</c:v>
                </c:pt>
                <c:pt idx="29">
                  <c:v>0.53985330465145398</c:v>
                </c:pt>
                <c:pt idx="30">
                  <c:v>0.53635998553072262</c:v>
                </c:pt>
                <c:pt idx="31">
                  <c:v>0.53300657683886343</c:v>
                </c:pt>
                <c:pt idx="32">
                  <c:v>0.52978308339285829</c:v>
                </c:pt>
                <c:pt idx="33">
                  <c:v>0.52668051797741799</c:v>
                </c:pt>
                <c:pt idx="34">
                  <c:v>0.52369077187216539</c:v>
                </c:pt>
                <c:pt idx="35">
                  <c:v>0.52080650537102591</c:v>
                </c:pt>
                <c:pt idx="36">
                  <c:v>0.51802105471768956</c:v>
                </c:pt>
                <c:pt idx="37">
                  <c:v>0.51532835260327625</c:v>
                </c:pt>
                <c:pt idx="38">
                  <c:v>0.51272285993295397</c:v>
                </c:pt>
                <c:pt idx="39">
                  <c:v>0.51019950700675598</c:v>
                </c:pt>
                <c:pt idx="40">
                  <c:v>0.50775364260529954</c:v>
                </c:pt>
                <c:pt idx="41">
                  <c:v>0.50538098974511159</c:v>
                </c:pt>
                <c:pt idx="42">
                  <c:v>0.50307760708699933</c:v>
                </c:pt>
                <c:pt idx="43">
                  <c:v>0.50083985515657559</c:v>
                </c:pt>
                <c:pt idx="44">
                  <c:v>0.49866436667794489</c:v>
                </c:pt>
                <c:pt idx="45">
                  <c:v>0.49654802043680679</c:v>
                </c:pt>
                <c:pt idx="46">
                  <c:v>0.4944879181833115</c:v>
                </c:pt>
                <c:pt idx="47">
                  <c:v>0.49248136416220123</c:v>
                </c:pt>
                <c:pt idx="48">
                  <c:v>0.49052584692138435</c:v>
                </c:pt>
                <c:pt idx="49">
                  <c:v>0.48861902310277872</c:v>
                </c:pt>
                <c:pt idx="50">
                  <c:v>0.4867587029630569</c:v>
                </c:pt>
                <c:pt idx="51">
                  <c:v>0.48494283740850197</c:v>
                </c:pt>
                <c:pt idx="52">
                  <c:v>0.48316950635883149</c:v>
                </c:pt>
                <c:pt idx="53">
                  <c:v>0.481436908280644</c:v>
                </c:pt>
                <c:pt idx="54">
                  <c:v>0.47974335075290631</c:v>
                </c:pt>
                <c:pt idx="55">
                  <c:v>0.47808724194535945</c:v>
                </c:pt>
                <c:pt idx="56">
                  <c:v>0.47646708290639461</c:v>
                </c:pt>
                <c:pt idx="57">
                  <c:v>0.47488146057032465</c:v>
                </c:pt>
                <c:pt idx="58">
                  <c:v>0.4733290414054182</c:v>
                </c:pt>
                <c:pt idx="59">
                  <c:v>0.4718085656338713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BC-43CA-A929-A9F14F9CE964}"/>
            </c:ext>
          </c:extLst>
        </c:ser>
        <c:ser>
          <c:idx val="1"/>
          <c:order val="1"/>
          <c:tx>
            <c:strRef>
              <c:f>[8]GH.A1R!$C$4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[8]GH.A1R!$BC$12:$BC$500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</c:numCache>
            </c:numRef>
          </c:xVal>
          <c:yVal>
            <c:numRef>
              <c:f>[8]GH.A1R!$BD$12:$BD$500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0.89192851942009266</c:v>
                </c:pt>
                <c:pt idx="3">
                  <c:v>0.83420923430229876</c:v>
                </c:pt>
                <c:pt idx="4">
                  <c:v>0.7955364837549187</c:v>
                </c:pt>
                <c:pt idx="5">
                  <c:v>0.76677853930053697</c:v>
                </c:pt>
                <c:pt idx="6">
                  <c:v>0.74405500723781859</c:v>
                </c:pt>
                <c:pt idx="7">
                  <c:v>0.7253687196413896</c:v>
                </c:pt>
                <c:pt idx="8">
                  <c:v>0.70956167810019133</c:v>
                </c:pt>
                <c:pt idx="9">
                  <c:v>0.69590504659522767</c:v>
                </c:pt>
                <c:pt idx="10">
                  <c:v>0.68391164728142928</c:v>
                </c:pt>
                <c:pt idx="11">
                  <c:v>0.67324045828299939</c:v>
                </c:pt>
                <c:pt idx="12">
                  <c:v>0.66364388097273386</c:v>
                </c:pt>
                <c:pt idx="13">
                  <c:v>0.65493672964058181</c:v>
                </c:pt>
                <c:pt idx="14">
                  <c:v>0.64697704814339296</c:v>
                </c:pt>
                <c:pt idx="15">
                  <c:v>0.63965373814933602</c:v>
                </c:pt>
                <c:pt idx="16">
                  <c:v>0.63287829698513998</c:v>
                </c:pt>
                <c:pt idx="17">
                  <c:v>0.62657913374958152</c:v>
                </c:pt>
                <c:pt idx="18">
                  <c:v>0.62069755786665204</c:v>
                </c:pt>
                <c:pt idx="19">
                  <c:v>0.61518488424691697</c:v>
                </c:pt>
                <c:pt idx="20">
                  <c:v>0.61000030297388197</c:v>
                </c:pt>
                <c:pt idx="21">
                  <c:v>0.60510928419888244</c:v>
                </c:pt>
                <c:pt idx="22">
                  <c:v>0.60048236517006026</c:v>
                </c:pt>
                <c:pt idx="23">
                  <c:v>0.59609421495384052</c:v>
                </c:pt>
                <c:pt idx="24">
                  <c:v>0.59192290417821469</c:v>
                </c:pt>
                <c:pt idx="25">
                  <c:v>0.5879493283318652</c:v>
                </c:pt>
                <c:pt idx="26">
                  <c:v>0.58415674758216163</c:v>
                </c:pt>
                <c:pt idx="27">
                  <c:v>0.58053041606731037</c:v>
                </c:pt>
                <c:pt idx="28">
                  <c:v>0.57705728064931849</c:v>
                </c:pt>
                <c:pt idx="29">
                  <c:v>0.57372573413536143</c:v>
                </c:pt>
                <c:pt idx="30">
                  <c:v>0.570525411609065</c:v>
                </c:pt>
                <c:pt idx="31">
                  <c:v>0.56744702117617229</c:v>
                </c:pt>
                <c:pt idx="32">
                  <c:v>0.56448220240306557</c:v>
                </c:pt>
                <c:pt idx="33">
                  <c:v>0.56162340720558956</c:v>
                </c:pt>
                <c:pt idx="34">
                  <c:v>0.55886379906478845</c:v>
                </c:pt>
                <c:pt idx="35">
                  <c:v>0.5561971673009255</c:v>
                </c:pt>
                <c:pt idx="36">
                  <c:v>0.55361785379567019</c:v>
                </c:pt>
                <c:pt idx="37">
                  <c:v>0.55112069006379094</c:v>
                </c:pt>
                <c:pt idx="38">
                  <c:v>0.54870094297597372</c:v>
                </c:pt>
                <c:pt idx="39">
                  <c:v>0.54635426774992135</c:v>
                </c:pt>
                <c:pt idx="40">
                  <c:v>0.5440766670773024</c:v>
                </c:pt>
                <c:pt idx="41">
                  <c:v>0.54186445545412831</c:v>
                </c:pt>
                <c:pt idx="42">
                  <c:v>0.53971422794286128</c:v>
                </c:pt>
                <c:pt idx="43">
                  <c:v>0.53762283272444633</c:v>
                </c:pt>
                <c:pt idx="44">
                  <c:v>0.53558734690400733</c:v>
                </c:pt>
                <c:pt idx="45">
                  <c:v>0.53360505512016077</c:v>
                </c:pt>
                <c:pt idx="46">
                  <c:v>0.53167343057866145</c:v>
                </c:pt>
                <c:pt idx="47">
                  <c:v>0.52979011818945054</c:v>
                </c:pt>
                <c:pt idx="48">
                  <c:v>0.52795291953451651</c:v>
                </c:pt>
                <c:pt idx="49">
                  <c:v>0.5261597794341889</c:v>
                </c:pt>
                <c:pt idx="50">
                  <c:v>0.5244087739130785</c:v>
                </c:pt>
                <c:pt idx="51">
                  <c:v>0.52269809939503609</c:v>
                </c:pt>
                <c:pt idx="52">
                  <c:v>0.52102606298021426</c:v>
                </c:pt>
                <c:pt idx="53">
                  <c:v>0.51939107367733583</c:v>
                </c:pt>
                <c:pt idx="54">
                  <c:v>0.51779163448124654</c:v>
                </c:pt>
                <c:pt idx="55">
                  <c:v>0.51622633520026229</c:v>
                </c:pt>
                <c:pt idx="56">
                  <c:v>0.51469384595013146</c:v>
                </c:pt>
                <c:pt idx="57">
                  <c:v>0.51319291124196886</c:v>
                </c:pt>
                <c:pt idx="58">
                  <c:v>0.51172234460055877</c:v>
                </c:pt>
                <c:pt idx="59">
                  <c:v>0.51028102365720374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BC-43CA-A929-A9F14F9CE964}"/>
            </c:ext>
          </c:extLst>
        </c:ser>
        <c:ser>
          <c:idx val="2"/>
          <c:order val="2"/>
          <c:tx>
            <c:strRef>
              <c:f>[8]GH.A1R!$D$4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[8]GH.A1R!$BE$12:$BE$500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[8]GH.A1R!$BF$12:$BF$500</c:f>
              <c:numCache>
                <c:formatCode>General</c:formatCode>
                <c:ptCount val="489"/>
                <c:pt idx="0">
                  <c:v>1</c:v>
                </c:pt>
                <c:pt idx="1">
                  <c:v>0.91193316551976888</c:v>
                </c:pt>
                <c:pt idx="2">
                  <c:v>0.8640579554221135</c:v>
                </c:pt>
                <c:pt idx="3">
                  <c:v>0.8316220983749063</c:v>
                </c:pt>
                <c:pt idx="4">
                  <c:v>0.80730378642948541</c:v>
                </c:pt>
                <c:pt idx="5">
                  <c:v>0.7879631064806274</c:v>
                </c:pt>
                <c:pt idx="6">
                  <c:v>0.77197273277223311</c:v>
                </c:pt>
                <c:pt idx="7">
                  <c:v>0.75838377268722112</c:v>
                </c:pt>
                <c:pt idx="8">
                  <c:v>0.74659615032824311</c:v>
                </c:pt>
                <c:pt idx="9">
                  <c:v>0.73620709749473601</c:v>
                </c:pt>
                <c:pt idx="10">
                  <c:v>0.72693364985892706</c:v>
                </c:pt>
                <c:pt idx="11">
                  <c:v>0.71856969000566939</c:v>
                </c:pt>
                <c:pt idx="12">
                  <c:v>0.71096060076823142</c:v>
                </c:pt>
                <c:pt idx="13">
                  <c:v>0.70398753789192925</c:v>
                </c:pt>
                <c:pt idx="14">
                  <c:v>0.69755725910679167</c:v>
                </c:pt>
                <c:pt idx="15">
                  <c:v>0.69159531450548239</c:v>
                </c:pt>
                <c:pt idx="16">
                  <c:v>0.68604135092301954</c:v>
                </c:pt>
                <c:pt idx="17">
                  <c:v>0.6808457907337081</c:v>
                </c:pt>
                <c:pt idx="18">
                  <c:v>0.67596743023261752</c:v>
                </c:pt>
                <c:pt idx="19">
                  <c:v>0.67137166889649591</c:v>
                </c:pt>
                <c:pt idx="20">
                  <c:v>0.66702918112079734</c:v>
                </c:pt>
                <c:pt idx="21">
                  <c:v>0.66291490443869072</c:v>
                </c:pt>
                <c:pt idx="22">
                  <c:v>0.65900725810850336</c:v>
                </c:pt>
                <c:pt idx="23">
                  <c:v>0.65528753205342916</c:v>
                </c:pt>
                <c:pt idx="24">
                  <c:v>0.65173940358338411</c:v>
                </c:pt>
                <c:pt idx="25">
                  <c:v>0.64834855121840984</c:v>
                </c:pt>
                <c:pt idx="26">
                  <c:v>0.64510234317864268</c:v>
                </c:pt>
                <c:pt idx="27">
                  <c:v>0.64198958391625538</c:v>
                </c:pt>
                <c:pt idx="28">
                  <c:v>0.63900030621935366</c:v>
                </c:pt>
                <c:pt idx="29">
                  <c:v>0.63612559942855018</c:v>
                </c:pt>
                <c:pt idx="30">
                  <c:v>0.63335746651594005</c:v>
                </c:pt>
                <c:pt idx="31">
                  <c:v>0.63068870441562475</c:v>
                </c:pt>
                <c:pt idx="32">
                  <c:v>0.62811280322463903</c:v>
                </c:pt>
                <c:pt idx="33">
                  <c:v>0.62562386082468791</c:v>
                </c:pt>
                <c:pt idx="34">
                  <c:v>0.62321651018734103</c:v>
                </c:pt>
                <c:pt idx="35">
                  <c:v>0.62088585717460054</c:v>
                </c:pt>
                <c:pt idx="36">
                  <c:v>0.6186274270737957</c:v>
                </c:pt>
                <c:pt idx="37">
                  <c:v>0.61643711844029447</c:v>
                </c:pt>
                <c:pt idx="38">
                  <c:v>0.6143111630854754</c:v>
                </c:pt>
                <c:pt idx="39">
                  <c:v>0.61224609125707175</c:v>
                </c:pt>
                <c:pt idx="40">
                  <c:v>0.61023870122661961</c:v>
                </c:pt>
                <c:pt idx="41">
                  <c:v>0.60828603263354808</c:v>
                </c:pt>
                <c:pt idx="42">
                  <c:v>0.60638534304448133</c:v>
                </c:pt>
                <c:pt idx="43">
                  <c:v>0.60453408727501035</c:v>
                </c:pt>
                <c:pt idx="44">
                  <c:v>0.60272989909366792</c:v>
                </c:pt>
                <c:pt idx="45">
                  <c:v>0.60097057498739093</c:v>
                </c:pt>
                <c:pt idx="46">
                  <c:v>0.59925405971689472</c:v>
                </c:pt>
                <c:pt idx="47">
                  <c:v>0.59757843343112071</c:v>
                </c:pt>
                <c:pt idx="48">
                  <c:v>0.59594190014382964</c:v>
                </c:pt>
                <c:pt idx="49">
                  <c:v>0.59434277740376174</c:v>
                </c:pt>
                <c:pt idx="50">
                  <c:v>0.59277948701356908</c:v>
                </c:pt>
                <c:pt idx="51">
                  <c:v>0.59125054667276056</c:v>
                </c:pt>
                <c:pt idx="52">
                  <c:v>0.58975456243683289</c:v>
                </c:pt>
                <c:pt idx="53">
                  <c:v>0.58829022189911995</c:v>
                </c:pt>
                <c:pt idx="54">
                  <c:v>0.58685628801411749</c:v>
                </c:pt>
                <c:pt idx="55">
                  <c:v>0.58545159349147002</c:v>
                </c:pt>
                <c:pt idx="56">
                  <c:v>0.58407503569873576</c:v>
                </c:pt>
                <c:pt idx="57">
                  <c:v>0.582725572018717</c:v>
                </c:pt>
                <c:pt idx="58">
                  <c:v>0.58140221561374916</c:v>
                </c:pt>
                <c:pt idx="59">
                  <c:v>0.58010403155503842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BC-43CA-A929-A9F14F9CE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414425033083304"/>
          <c:y val="0.70675341552119941"/>
          <c:w val="0.41107608592822381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[8]GH.A1R!$B$4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[8]GH.A1R!$BO$12:$BO$500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</c:numCache>
            </c:numRef>
          </c:xVal>
          <c:yVal>
            <c:numRef>
              <c:f>[8]GH.A1R!$BP$12:$BP$500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0.88884523542347071</c:v>
                </c:pt>
                <c:pt idx="4">
                  <c:v>0.82964321306064248</c:v>
                </c:pt>
                <c:pt idx="5">
                  <c:v>0.79004585253500526</c:v>
                </c:pt>
                <c:pt idx="6">
                  <c:v>0.71663391442537605</c:v>
                </c:pt>
                <c:pt idx="7">
                  <c:v>0.67621507398163883</c:v>
                </c:pt>
                <c:pt idx="8">
                  <c:v>0.64861128897275899</c:v>
                </c:pt>
                <c:pt idx="9">
                  <c:v>0.62779365930583464</c:v>
                </c:pt>
                <c:pt idx="10">
                  <c:v>0.61115967394214044</c:v>
                </c:pt>
                <c:pt idx="11">
                  <c:v>0.59735377718011751</c:v>
                </c:pt>
                <c:pt idx="12">
                  <c:v>0.58558233628992395</c:v>
                </c:pt>
                <c:pt idx="13">
                  <c:v>0.57534174157433815</c:v>
                </c:pt>
                <c:pt idx="14">
                  <c:v>0.56629296916369698</c:v>
                </c:pt>
                <c:pt idx="15">
                  <c:v>0.55819721400346456</c:v>
                </c:pt>
                <c:pt idx="16">
                  <c:v>0.55088011690403882</c:v>
                </c:pt>
                <c:pt idx="17">
                  <c:v>0.54421060569879431</c:v>
                </c:pt>
                <c:pt idx="18">
                  <c:v>0.53808773778065733</c:v>
                </c:pt>
                <c:pt idx="19">
                  <c:v>0.5324321742297361</c:v>
                </c:pt>
                <c:pt idx="20">
                  <c:v>0.52718046118055595</c:v>
                </c:pt>
                <c:pt idx="21">
                  <c:v>0.52228107985375583</c:v>
                </c:pt>
                <c:pt idx="22">
                  <c:v>0.51769164837043646</c:v>
                </c:pt>
                <c:pt idx="23">
                  <c:v>0.51337689537000841</c:v>
                </c:pt>
                <c:pt idx="24">
                  <c:v>0.50930716387997343</c:v>
                </c:pt>
                <c:pt idx="25">
                  <c:v>0.50545728758546182</c:v>
                </c:pt>
                <c:pt idx="26">
                  <c:v>0.50180573379651461</c:v>
                </c:pt>
                <c:pt idx="27">
                  <c:v>0.49833394077892024</c:v>
                </c:pt>
                <c:pt idx="28">
                  <c:v>0.49502579897649401</c:v>
                </c:pt>
                <c:pt idx="29">
                  <c:v>0.49186724028434015</c:v>
                </c:pt>
                <c:pt idx="30">
                  <c:v>0.48884590951507045</c:v>
                </c:pt>
                <c:pt idx="31">
                  <c:v>0.48595089913023293</c:v>
                </c:pt>
                <c:pt idx="32">
                  <c:v>0.48317253319759323</c:v>
                </c:pt>
                <c:pt idx="33">
                  <c:v>0.48050219003359151</c:v>
                </c:pt>
                <c:pt idx="34">
                  <c:v>0.47793215552804724</c:v>
                </c:pt>
                <c:pt idx="35">
                  <c:v>0.47545550101179523</c:v>
                </c:pt>
                <c:pt idx="36">
                  <c:v>0.47306598091220298</c:v>
                </c:pt>
                <c:pt idx="37">
                  <c:v>0.47075794648068159</c:v>
                </c:pt>
                <c:pt idx="38">
                  <c:v>0.46852627266414149</c:v>
                </c:pt>
                <c:pt idx="39">
                  <c:v>0.46636629579515798</c:v>
                </c:pt>
                <c:pt idx="40">
                  <c:v>0.46427376024083389</c:v>
                </c:pt>
                <c:pt idx="41">
                  <c:v>0.46224477251231244</c:v>
                </c:pt>
                <c:pt idx="42">
                  <c:v>0.46027576162063166</c:v>
                </c:pt>
                <c:pt idx="43">
                  <c:v>0.45836344468865287</c:v>
                </c:pt>
                <c:pt idx="44">
                  <c:v>0.45650479700686597</c:v>
                </c:pt>
                <c:pt idx="45">
                  <c:v>0.45469702586332661</c:v>
                </c:pt>
                <c:pt idx="46">
                  <c:v>0.45293754759261673</c:v>
                </c:pt>
                <c:pt idx="47">
                  <c:v>0.45122396738149817</c:v>
                </c:pt>
                <c:pt idx="48">
                  <c:v>0.44955406144442767</c:v>
                </c:pt>
                <c:pt idx="49">
                  <c:v>0.44792576124385497</c:v>
                </c:pt>
                <c:pt idx="50">
                  <c:v>0.44633713948097042</c:v>
                </c:pt>
                <c:pt idx="51">
                  <c:v>0.44478639762448824</c:v>
                </c:pt>
                <c:pt idx="52">
                  <c:v>0.4432718547798018</c:v>
                </c:pt>
                <c:pt idx="53">
                  <c:v>0.4417919377298033</c:v>
                </c:pt>
                <c:pt idx="54">
                  <c:v>0.44034517200287193</c:v>
                </c:pt>
                <c:pt idx="55">
                  <c:v>0.43893017384386135</c:v>
                </c:pt>
                <c:pt idx="56">
                  <c:v>0.4375456429810447</c:v>
                </c:pt>
                <c:pt idx="57">
                  <c:v>0.43619035609646239</c:v>
                </c:pt>
                <c:pt idx="58">
                  <c:v>0.43486316091940547</c:v>
                </c:pt>
                <c:pt idx="59">
                  <c:v>0.43356297087323359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C5-4655-A7D8-3EED62DCC470}"/>
            </c:ext>
          </c:extLst>
        </c:ser>
        <c:ser>
          <c:idx val="1"/>
          <c:order val="1"/>
          <c:tx>
            <c:strRef>
              <c:f>[8]GH.A1R!$C$4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[8]GH.A1R!$BQ$12:$BQ$500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</c:numCache>
            </c:numRef>
          </c:xVal>
          <c:yVal>
            <c:numRef>
              <c:f>[8]GH.A1R!$BR$12:$BR$500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0.9276691480968644</c:v>
                </c:pt>
                <c:pt idx="3">
                  <c:v>0.88780851764883828</c:v>
                </c:pt>
                <c:pt idx="4">
                  <c:v>0.86057004833076223</c:v>
                </c:pt>
                <c:pt idx="5">
                  <c:v>0.8400190859537876</c:v>
                </c:pt>
                <c:pt idx="6">
                  <c:v>0.78555397893488155</c:v>
                </c:pt>
                <c:pt idx="7">
                  <c:v>0.7550796622968261</c:v>
                </c:pt>
                <c:pt idx="8">
                  <c:v>0.73405531979855632</c:v>
                </c:pt>
                <c:pt idx="9">
                  <c:v>0.7180808052389448</c:v>
                </c:pt>
                <c:pt idx="10">
                  <c:v>0.70524079007752061</c:v>
                </c:pt>
                <c:pt idx="11">
                  <c:v>0.69453130824897358</c:v>
                </c:pt>
                <c:pt idx="12">
                  <c:v>0.68536154064342125</c:v>
                </c:pt>
                <c:pt idx="13">
                  <c:v>0.67735494433104138</c:v>
                </c:pt>
                <c:pt idx="14">
                  <c:v>0.67025707972887394</c:v>
                </c:pt>
                <c:pt idx="15">
                  <c:v>0.66388812561392108</c:v>
                </c:pt>
                <c:pt idx="16">
                  <c:v>0.65811639736734118</c:v>
                </c:pt>
                <c:pt idx="17">
                  <c:v>0.65284263551254273</c:v>
                </c:pt>
                <c:pt idx="18">
                  <c:v>0.64799020861270296</c:v>
                </c:pt>
                <c:pt idx="19">
                  <c:v>0.64349874886762282</c:v>
                </c:pt>
                <c:pt idx="20">
                  <c:v>0.63931987338112561</c:v>
                </c:pt>
                <c:pt idx="21">
                  <c:v>0.63541422243327494</c:v>
                </c:pt>
                <c:pt idx="22">
                  <c:v>0.6317493571937568</c:v>
                </c:pt>
                <c:pt idx="23">
                  <c:v>0.62829823445973498</c:v>
                </c:pt>
                <c:pt idx="24">
                  <c:v>0.62503807854675208</c:v>
                </c:pt>
                <c:pt idx="25">
                  <c:v>0.62194953257939112</c:v>
                </c:pt>
                <c:pt idx="26">
                  <c:v>0.61901601019926866</c:v>
                </c:pt>
                <c:pt idx="27">
                  <c:v>0.61622319355568766</c:v>
                </c:pt>
                <c:pt idx="28">
                  <c:v>0.61355863974932268</c:v>
                </c:pt>
                <c:pt idx="29">
                  <c:v>0.61101146882779367</c:v>
                </c:pt>
                <c:pt idx="30">
                  <c:v>0.6085721138983381</c:v>
                </c:pt>
                <c:pt idx="31">
                  <c:v>0.60623211911317032</c:v>
                </c:pt>
                <c:pt idx="32">
                  <c:v>0.60398397494889944</c:v>
                </c:pt>
                <c:pt idx="33">
                  <c:v>0.60182098282819774</c:v>
                </c:pt>
                <c:pt idx="34">
                  <c:v>0.5997371430395062</c:v>
                </c:pt>
                <c:pt idx="35">
                  <c:v>0.59772706131296782</c:v>
                </c:pt>
                <c:pt idx="36">
                  <c:v>0.59578587045359976</c:v>
                </c:pt>
                <c:pt idx="37">
                  <c:v>0.59390916421637518</c:v>
                </c:pt>
                <c:pt idx="38">
                  <c:v>0.59209294120260225</c:v>
                </c:pt>
                <c:pt idx="39">
                  <c:v>0.59033355701247892</c:v>
                </c:pt>
                <c:pt idx="40">
                  <c:v>0.58862768324056436</c:v>
                </c:pt>
                <c:pt idx="41">
                  <c:v>0.58697227217491033</c:v>
                </c:pt>
                <c:pt idx="42">
                  <c:v>0.58536452627558644</c:v>
                </c:pt>
                <c:pt idx="43">
                  <c:v>0.58380187167821662</c:v>
                </c:pt>
                <c:pt idx="44">
                  <c:v>0.58228193510330239</c:v>
                </c:pt>
                <c:pt idx="45">
                  <c:v>0.58080252366030327</c:v>
                </c:pt>
                <c:pt idx="46">
                  <c:v>0.57936160712258655</c:v>
                </c:pt>
                <c:pt idx="47">
                  <c:v>0.5779573023199428</c:v>
                </c:pt>
                <c:pt idx="48">
                  <c:v>0.57658785935283985</c:v>
                </c:pt>
                <c:pt idx="49">
                  <c:v>0.57525164937963202</c:v>
                </c:pt>
                <c:pt idx="50">
                  <c:v>0.57394715376663574</c:v>
                </c:pt>
                <c:pt idx="51">
                  <c:v>0.57267295442295663</c:v>
                </c:pt>
                <c:pt idx="52">
                  <c:v>0.57142772516849194</c:v>
                </c:pt>
                <c:pt idx="53">
                  <c:v>0.57021022400564481</c:v>
                </c:pt>
                <c:pt idx="54">
                  <c:v>0.5690192861837996</c:v>
                </c:pt>
                <c:pt idx="55">
                  <c:v>0.56785381796115708</c:v>
                </c:pt>
                <c:pt idx="56">
                  <c:v>0.56671279098163385</c:v>
                </c:pt>
                <c:pt idx="57">
                  <c:v>0.5655952371956271</c:v>
                </c:pt>
                <c:pt idx="58">
                  <c:v>0.56450024426286405</c:v>
                </c:pt>
                <c:pt idx="59">
                  <c:v>0.56342695138357579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C5-4655-A7D8-3EED62DCC470}"/>
            </c:ext>
          </c:extLst>
        </c:ser>
        <c:ser>
          <c:idx val="2"/>
          <c:order val="2"/>
          <c:tx>
            <c:strRef>
              <c:f>[8]GH.A1R!$D$4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[8]GH.A1R!$BS$12:$BS$500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[8]GH.A1R!$BT$12:$BT$500</c:f>
              <c:numCache>
                <c:formatCode>General</c:formatCode>
                <c:ptCount val="489"/>
                <c:pt idx="0">
                  <c:v>1</c:v>
                </c:pt>
                <c:pt idx="1">
                  <c:v>0.95198194807356051</c:v>
                </c:pt>
                <c:pt idx="2">
                  <c:v>0.92496928543316481</c:v>
                </c:pt>
                <c:pt idx="3">
                  <c:v>0.90626962945793132</c:v>
                </c:pt>
                <c:pt idx="4">
                  <c:v>0.8920257857319086</c:v>
                </c:pt>
                <c:pt idx="5">
                  <c:v>0.88055406225487343</c:v>
                </c:pt>
                <c:pt idx="6">
                  <c:v>0.84114892620835002</c:v>
                </c:pt>
                <c:pt idx="7">
                  <c:v>0.81882219713653903</c:v>
                </c:pt>
                <c:pt idx="8">
                  <c:v>0.8032965549086718</c:v>
                </c:pt>
                <c:pt idx="9">
                  <c:v>0.79143106988981438</c:v>
                </c:pt>
                <c:pt idx="10">
                  <c:v>0.78184961363340932</c:v>
                </c:pt>
                <c:pt idx="11">
                  <c:v>0.77382728119103517</c:v>
                </c:pt>
                <c:pt idx="12">
                  <c:v>0.76693576144974074</c:v>
                </c:pt>
                <c:pt idx="13">
                  <c:v>0.76090115518919277</c:v>
                </c:pt>
                <c:pt idx="14">
                  <c:v>0.7555378374823094</c:v>
                </c:pt>
                <c:pt idx="15">
                  <c:v>0.75071428012054653</c:v>
                </c:pt>
                <c:pt idx="16">
                  <c:v>0.74633393981321172</c:v>
                </c:pt>
                <c:pt idx="17">
                  <c:v>0.7423238920850731</c:v>
                </c:pt>
                <c:pt idx="18">
                  <c:v>0.73862772847213998</c:v>
                </c:pt>
                <c:pt idx="19">
                  <c:v>0.73520093331510217</c:v>
                </c:pt>
                <c:pt idx="20">
                  <c:v>0.73200777000381845</c:v>
                </c:pt>
                <c:pt idx="21">
                  <c:v>0.72901912204346841</c:v>
                </c:pt>
                <c:pt idx="22">
                  <c:v>0.72621095822395476</c:v>
                </c:pt>
                <c:pt idx="23">
                  <c:v>0.7235632174436003</c:v>
                </c:pt>
                <c:pt idx="24">
                  <c:v>0.7210589827809718</c:v>
                </c:pt>
                <c:pt idx="25">
                  <c:v>0.71868385932584766</c:v>
                </c:pt>
                <c:pt idx="26">
                  <c:v>0.71642549835327729</c:v>
                </c:pt>
                <c:pt idx="27">
                  <c:v>0.71427322843922625</c:v>
                </c:pt>
                <c:pt idx="28">
                  <c:v>0.71221776595168307</c:v>
                </c:pt>
                <c:pt idx="29">
                  <c:v>0.71025098529285768</c:v>
                </c:pt>
                <c:pt idx="30">
                  <c:v>0.70836573469982467</c:v>
                </c:pt>
                <c:pt idx="31">
                  <c:v>0.7065556871908536</c:v>
                </c:pt>
                <c:pt idx="32">
                  <c:v>0.70481521891690946</c:v>
                </c:pt>
                <c:pt idx="33">
                  <c:v>0.70313930909450373</c:v>
                </c:pt>
                <c:pt idx="34">
                  <c:v>0.70152345708923836</c:v>
                </c:pt>
                <c:pt idx="35">
                  <c:v>0.69996361324449785</c:v>
                </c:pt>
                <c:pt idx="36">
                  <c:v>0.69845612081265451</c:v>
                </c:pt>
                <c:pt idx="37">
                  <c:v>0.69699766691992238</c:v>
                </c:pt>
                <c:pt idx="38">
                  <c:v>0.6955852409317772</c:v>
                </c:pt>
                <c:pt idx="39">
                  <c:v>0.69421609891987601</c:v>
                </c:pt>
                <c:pt idx="40">
                  <c:v>0.69288773318961239</c:v>
                </c:pt>
                <c:pt idx="41">
                  <c:v>0.69159784602867103</c:v>
                </c:pt>
                <c:pt idx="42">
                  <c:v>0.69034432699492376</c:v>
                </c:pt>
                <c:pt idx="43">
                  <c:v>0.68912523318694507</c:v>
                </c:pt>
                <c:pt idx="44">
                  <c:v>0.68793877203986853</c:v>
                </c:pt>
                <c:pt idx="45">
                  <c:v>0.68678328626897744</c:v>
                </c:pt>
                <c:pt idx="46">
                  <c:v>0.68565724064762101</c:v>
                </c:pt>
                <c:pt idx="47">
                  <c:v>0.68455921035808243</c:v>
                </c:pt>
                <c:pt idx="48">
                  <c:v>0.68348787069641681</c:v>
                </c:pt>
                <c:pt idx="49">
                  <c:v>0.68244198794700561</c:v>
                </c:pt>
                <c:pt idx="50">
                  <c:v>0.68142041127113773</c:v>
                </c:pt>
                <c:pt idx="51">
                  <c:v>0.68042206547756079</c:v>
                </c:pt>
                <c:pt idx="52">
                  <c:v>0.67944594456255492</c:v>
                </c:pt>
                <c:pt idx="53">
                  <c:v>0.67849110592344553</c:v>
                </c:pt>
                <c:pt idx="54">
                  <c:v>0.67755666516316426</c:v>
                </c:pt>
                <c:pt idx="55">
                  <c:v>0.67664179141497938</c:v>
                </c:pt>
                <c:pt idx="56">
                  <c:v>0.67574570312623139</c:v>
                </c:pt>
                <c:pt idx="57">
                  <c:v>0.67486766424812283</c:v>
                </c:pt>
                <c:pt idx="58">
                  <c:v>0.67400698078560206</c:v>
                </c:pt>
                <c:pt idx="59">
                  <c:v>0.67316299766732601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0C5-4655-A7D8-3EED62DCC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198915068233768"/>
          <c:y val="0.70378080324189707"/>
          <c:w val="0.40036126220937357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[8]GH.A1R!$B$4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[8]GH.A1R!$CC$12:$CC$500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</c:numCache>
            </c:numRef>
          </c:xVal>
          <c:yVal>
            <c:numRef>
              <c:f>[8]GH.A1R!$CD$12:$CD$500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0.84674531236252726</c:v>
                </c:pt>
                <c:pt idx="4">
                  <c:v>0.7682293563943734</c:v>
                </c:pt>
                <c:pt idx="5">
                  <c:v>0.71697762400791376</c:v>
                </c:pt>
                <c:pt idx="6">
                  <c:v>0.61479464150928309</c:v>
                </c:pt>
                <c:pt idx="7">
                  <c:v>0.55993277838431088</c:v>
                </c:pt>
                <c:pt idx="8">
                  <c:v>0.52305302092296801</c:v>
                </c:pt>
                <c:pt idx="9">
                  <c:v>0.495561694553729</c:v>
                </c:pt>
                <c:pt idx="10">
                  <c:v>0.47379710659753704</c:v>
                </c:pt>
                <c:pt idx="11">
                  <c:v>0.45587076017619943</c:v>
                </c:pt>
                <c:pt idx="12">
                  <c:v>0.44068583274742035</c:v>
                </c:pt>
                <c:pt idx="13">
                  <c:v>0.42755101629764936</c:v>
                </c:pt>
                <c:pt idx="14">
                  <c:v>0.41600365209943346</c:v>
                </c:pt>
                <c:pt idx="15">
                  <c:v>0.40571953137340178</c:v>
                </c:pt>
                <c:pt idx="16">
                  <c:v>0.39646303465345889</c:v>
                </c:pt>
                <c:pt idx="17">
                  <c:v>0.38805778115061773</c:v>
                </c:pt>
                <c:pt idx="18">
                  <c:v>0.38036845577475731</c:v>
                </c:pt>
                <c:pt idx="19">
                  <c:v>0.37328907938986511</c:v>
                </c:pt>
                <c:pt idx="20">
                  <c:v>0.36673516951967611</c:v>
                </c:pt>
                <c:pt idx="21">
                  <c:v>0.36063834361249469</c:v>
                </c:pt>
                <c:pt idx="22">
                  <c:v>0.35494250778931469</c:v>
                </c:pt>
                <c:pt idx="23">
                  <c:v>0.34960110481096895</c:v>
                </c:pt>
                <c:pt idx="24">
                  <c:v>0.34457508770487044</c:v>
                </c:pt>
                <c:pt idx="25">
                  <c:v>0.33983140167431125</c:v>
                </c:pt>
                <c:pt idx="26">
                  <c:v>0.33534182910700061</c:v>
                </c:pt>
                <c:pt idx="27">
                  <c:v>0.33108209857451931</c:v>
                </c:pt>
                <c:pt idx="28">
                  <c:v>0.32703118882939042</c:v>
                </c:pt>
                <c:pt idx="29">
                  <c:v>0.32317077891560475</c:v>
                </c:pt>
                <c:pt idx="30">
                  <c:v>0.3194848091981265</c:v>
                </c:pt>
                <c:pt idx="31">
                  <c:v>0.31595912760126788</c:v>
                </c:pt>
                <c:pt idx="32">
                  <c:v>0.31258120202257378</c:v>
                </c:pt>
                <c:pt idx="33">
                  <c:v>0.30933988465842965</c:v>
                </c:pt>
                <c:pt idx="34">
                  <c:v>0.30622521743092046</c:v>
                </c:pt>
                <c:pt idx="35">
                  <c:v>0.30322827023700505</c:v>
                </c:pt>
                <c:pt idx="36">
                  <c:v>0.30034100561829447</c:v>
                </c:pt>
                <c:pt idx="37">
                  <c:v>0.2975561648566829</c:v>
                </c:pt>
                <c:pt idx="38">
                  <c:v>0.29486717156608389</c:v>
                </c:pt>
                <c:pt idx="39">
                  <c:v>0.29226804966418096</c:v>
                </c:pt>
                <c:pt idx="40">
                  <c:v>0.28975335323513896</c:v>
                </c:pt>
                <c:pt idx="41">
                  <c:v>0.28731810628137311</c:v>
                </c:pt>
                <c:pt idx="42">
                  <c:v>0.28495775074384766</c:v>
                </c:pt>
                <c:pt idx="43">
                  <c:v>0.28266810147107868</c:v>
                </c:pt>
                <c:pt idx="44">
                  <c:v>0.28044530705573933</c:v>
                </c:pt>
                <c:pt idx="45">
                  <c:v>0.27828581564847332</c:v>
                </c:pt>
                <c:pt idx="46">
                  <c:v>0.27618634501181971</c:v>
                </c:pt>
                <c:pt idx="47">
                  <c:v>0.27414385620106829</c:v>
                </c:pt>
                <c:pt idx="48">
                  <c:v>0.27215553035958107</c:v>
                </c:pt>
                <c:pt idx="49">
                  <c:v>0.27021874819840452</c:v>
                </c:pt>
                <c:pt idx="50">
                  <c:v>0.26833107179754911</c:v>
                </c:pt>
                <c:pt idx="51">
                  <c:v>0.2664902284220404</c:v>
                </c:pt>
                <c:pt idx="52">
                  <c:v>0.26469409609201022</c:v>
                </c:pt>
                <c:pt idx="53">
                  <c:v>0.26294069068451853</c:v>
                </c:pt>
                <c:pt idx="54">
                  <c:v>0.26122815437688252</c:v>
                </c:pt>
                <c:pt idx="55">
                  <c:v>0.2595547452682162</c:v>
                </c:pt>
                <c:pt idx="56">
                  <c:v>0.25791882803853594</c:v>
                </c:pt>
                <c:pt idx="57">
                  <c:v>0.25631886552393857</c:v>
                </c:pt>
                <c:pt idx="58">
                  <c:v>0.25475341110258476</c:v>
                </c:pt>
                <c:pt idx="59">
                  <c:v>0.25322110180002422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7D-4323-8EFC-4F4CB885D8D1}"/>
            </c:ext>
          </c:extLst>
        </c:ser>
        <c:ser>
          <c:idx val="1"/>
          <c:order val="1"/>
          <c:tx>
            <c:strRef>
              <c:f>[8]GH.A1R!$C$4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[8]GH.A1R!$CE$12:$CE$500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</c:numCache>
            </c:numRef>
          </c:xVal>
          <c:yVal>
            <c:numRef>
              <c:f>[8]GH.A1R!$CF$12:$CF$500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0.89813237288393433</c:v>
                </c:pt>
                <c:pt idx="3">
                  <c:v>0.84342448672534898</c:v>
                </c:pt>
                <c:pt idx="4">
                  <c:v>0.80664175922212633</c:v>
                </c:pt>
                <c:pt idx="5">
                  <c:v>0.77921920769324515</c:v>
                </c:pt>
                <c:pt idx="6">
                  <c:v>0.70256514247536617</c:v>
                </c:pt>
                <c:pt idx="7">
                  <c:v>0.66047896497439695</c:v>
                </c:pt>
                <c:pt idx="8">
                  <c:v>0.63178692297191386</c:v>
                </c:pt>
                <c:pt idx="9">
                  <c:v>0.61017653843043951</c:v>
                </c:pt>
                <c:pt idx="10">
                  <c:v>0.59292682206587533</c:v>
                </c:pt>
                <c:pt idx="11">
                  <c:v>0.57862206136663918</c:v>
                </c:pt>
                <c:pt idx="12">
                  <c:v>0.56643414172228468</c:v>
                </c:pt>
                <c:pt idx="13">
                  <c:v>0.55583796749647973</c:v>
                </c:pt>
                <c:pt idx="14">
                  <c:v>0.54648028100683588</c:v>
                </c:pt>
                <c:pt idx="15">
                  <c:v>0.53811239418733026</c:v>
                </c:pt>
                <c:pt idx="16">
                  <c:v>0.53055282552547089</c:v>
                </c:pt>
                <c:pt idx="17">
                  <c:v>0.52366521244853259</c:v>
                </c:pt>
                <c:pt idx="18">
                  <c:v>0.5173445828858001</c:v>
                </c:pt>
                <c:pt idx="19">
                  <c:v>0.51150846328969868</c:v>
                </c:pt>
                <c:pt idx="20">
                  <c:v>0.50609091682873431</c:v>
                </c:pt>
                <c:pt idx="21">
                  <c:v>0.50103842697858891</c:v>
                </c:pt>
                <c:pt idx="22">
                  <c:v>0.49630698243309423</c:v>
                </c:pt>
                <c:pt idx="23">
                  <c:v>0.49185996674314969</c:v>
                </c:pt>
                <c:pt idx="24">
                  <c:v>0.48766660065391598</c:v>
                </c:pt>
                <c:pt idx="25">
                  <c:v>0.48370077249132037</c:v>
                </c:pt>
                <c:pt idx="26">
                  <c:v>0.47994014637640869</c:v>
                </c:pt>
                <c:pt idx="27">
                  <c:v>0.47636547286118258</c:v>
                </c:pt>
                <c:pt idx="28">
                  <c:v>0.47296004938377434</c:v>
                </c:pt>
                <c:pt idx="29">
                  <c:v>0.46970929319912802</c:v>
                </c:pt>
                <c:pt idx="30">
                  <c:v>0.46660039984883128</c:v>
                </c:pt>
                <c:pt idx="31">
                  <c:v>0.46362206745743284</c:v>
                </c:pt>
                <c:pt idx="32">
                  <c:v>0.4607642722368186</c:v>
                </c:pt>
                <c:pt idx="33">
                  <c:v>0.45801808422545798</c:v>
                </c:pt>
                <c:pt idx="34">
                  <c:v>0.45537551493285611</c:v>
                </c:pt>
                <c:pt idx="35">
                  <c:v>0.45282939050045357</c:v>
                </c:pt>
                <c:pt idx="36">
                  <c:v>0.45037324543163137</c:v>
                </c:pt>
                <c:pt idx="37">
                  <c:v>0.44800123302534256</c:v>
                </c:pt>
                <c:pt idx="38">
                  <c:v>0.44570804946797171</c:v>
                </c:pt>
                <c:pt idx="39">
                  <c:v>0.44348886916538444</c:v>
                </c:pt>
                <c:pt idx="40">
                  <c:v>0.44133928938124212</c:v>
                </c:pt>
                <c:pt idx="41">
                  <c:v>0.43925528262422919</c:v>
                </c:pt>
                <c:pt idx="42">
                  <c:v>0.43723315552201947</c:v>
                </c:pt>
                <c:pt idx="43">
                  <c:v>0.43526951315281293</c:v>
                </c:pt>
                <c:pt idx="44">
                  <c:v>0.43336122799047239</c:v>
                </c:pt>
                <c:pt idx="45">
                  <c:v>0.43150541276740151</c:v>
                </c:pt>
                <c:pt idx="46">
                  <c:v>0.42969939667849522</c:v>
                </c:pt>
                <c:pt idx="47">
                  <c:v>0.4279407044459318</c:v>
                </c:pt>
                <c:pt idx="48">
                  <c:v>0.42622703784305604</c:v>
                </c:pt>
                <c:pt idx="49">
                  <c:v>0.42455625933977115</c:v>
                </c:pt>
                <c:pt idx="50">
                  <c:v>0.42292637758459861</c:v>
                </c:pt>
                <c:pt idx="51">
                  <c:v>0.42133553448210681</c:v>
                </c:pt>
                <c:pt idx="52">
                  <c:v>0.41978199366052227</c:v>
                </c:pt>
                <c:pt idx="53">
                  <c:v>0.41826413015441088</c:v>
                </c:pt>
                <c:pt idx="54">
                  <c:v>0.41678042115246117</c:v>
                </c:pt>
                <c:pt idx="55">
                  <c:v>0.41532943768151764</c:v>
                </c:pt>
                <c:pt idx="56">
                  <c:v>0.41390983711579354</c:v>
                </c:pt>
                <c:pt idx="57">
                  <c:v>0.41252035641523455</c:v>
                </c:pt>
                <c:pt idx="58">
                  <c:v>0.41115980600976587</c:v>
                </c:pt>
                <c:pt idx="59">
                  <c:v>0.40982706425701387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7D-4323-8EFC-4F4CB885D8D1}"/>
            </c:ext>
          </c:extLst>
        </c:ser>
        <c:ser>
          <c:idx val="2"/>
          <c:order val="2"/>
          <c:tx>
            <c:strRef>
              <c:f>[8]GH.A1R!$D$4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[8]GH.A1R!$CG$12:$CG$500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[8]GH.A1R!$CH$12:$CH$500</c:f>
              <c:numCache>
                <c:formatCode>General</c:formatCode>
                <c:ptCount val="489"/>
                <c:pt idx="0">
                  <c:v>1</c:v>
                </c:pt>
                <c:pt idx="1">
                  <c:v>0.93627224743449222</c:v>
                </c:pt>
                <c:pt idx="2">
                  <c:v>0.90089355669729787</c:v>
                </c:pt>
                <c:pt idx="3">
                  <c:v>0.87660572131603509</c:v>
                </c:pt>
                <c:pt idx="4">
                  <c:v>0.858218455569289</c:v>
                </c:pt>
                <c:pt idx="5">
                  <c:v>0.84348163502823226</c:v>
                </c:pt>
                <c:pt idx="6">
                  <c:v>0.79173735586233174</c:v>
                </c:pt>
                <c:pt idx="7">
                  <c:v>0.7627191448392775</c:v>
                </c:pt>
                <c:pt idx="8">
                  <c:v>0.74267054712282998</c:v>
                </c:pt>
                <c:pt idx="9">
                  <c:v>0.72742126246292338</c:v>
                </c:pt>
                <c:pt idx="10">
                  <c:v>0.71515386251184765</c:v>
                </c:pt>
                <c:pt idx="11">
                  <c:v>0.70491484128863113</c:v>
                </c:pt>
                <c:pt idx="12">
                  <c:v>0.69614266503252464</c:v>
                </c:pt>
                <c:pt idx="13">
                  <c:v>0.68847923447184378</c:v>
                </c:pt>
                <c:pt idx="14">
                  <c:v>0.68168244361514063</c:v>
                </c:pt>
                <c:pt idx="15">
                  <c:v>0.67558110709706953</c:v>
                </c:pt>
                <c:pt idx="16">
                  <c:v>0.670049811431773</c:v>
                </c:pt>
                <c:pt idx="17">
                  <c:v>0.6649939879171145</c:v>
                </c:pt>
                <c:pt idx="18">
                  <c:v>0.66034060098111647</c:v>
                </c:pt>
                <c:pt idx="19">
                  <c:v>0.65603209697460085</c:v>
                </c:pt>
                <c:pt idx="20">
                  <c:v>0.65202233466209825</c:v>
                </c:pt>
                <c:pt idx="21">
                  <c:v>0.64827376746298215</c:v>
                </c:pt>
                <c:pt idx="22">
                  <c:v>0.64475544279171781</c:v>
                </c:pt>
                <c:pt idx="23">
                  <c:v>0.64144155014531756</c:v>
                </c:pt>
                <c:pt idx="24">
                  <c:v>0.63831034697853617</c:v>
                </c:pt>
                <c:pt idx="25">
                  <c:v>0.63534335041958589</c:v>
                </c:pt>
                <c:pt idx="26">
                  <c:v>0.63252471972054114</c:v>
                </c:pt>
                <c:pt idx="27">
                  <c:v>0.62984077795326521</c:v>
                </c:pt>
                <c:pt idx="28">
                  <c:v>0.62727963696229894</c:v>
                </c:pt>
                <c:pt idx="29">
                  <c:v>0.62483089997761276</c:v>
                </c:pt>
                <c:pt idx="30">
                  <c:v>0.62248542339099644</c:v>
                </c:pt>
                <c:pt idx="31">
                  <c:v>0.62023512413708881</c:v>
                </c:pt>
                <c:pt idx="32">
                  <c:v>0.61807282260768148</c:v>
                </c:pt>
                <c:pt idx="33">
                  <c:v>0.6159921135275126</c:v>
                </c:pt>
                <c:pt idx="34">
                  <c:v>0.61398725903526652</c:v>
                </c:pt>
                <c:pt idx="35">
                  <c:v>0.61205309954840625</c:v>
                </c:pt>
                <c:pt idx="36">
                  <c:v>0.61018497898325097</c:v>
                </c:pt>
                <c:pt idx="37">
                  <c:v>0.60837868164787556</c:v>
                </c:pt>
                <c:pt idx="38">
                  <c:v>0.60663037869175807</c:v>
                </c:pt>
                <c:pt idx="39">
                  <c:v>0.60493658242992077</c:v>
                </c:pt>
                <c:pt idx="40">
                  <c:v>0.60329410719447985</c:v>
                </c:pt>
                <c:pt idx="41">
                  <c:v>0.60170003562755114</c:v>
                </c:pt>
                <c:pt idx="42">
                  <c:v>0.60015168953430087</c:v>
                </c:pt>
                <c:pt idx="43">
                  <c:v>0.59864660457682095</c:v>
                </c:pt>
                <c:pt idx="44">
                  <c:v>0.59718250821830643</c:v>
                </c:pt>
                <c:pt idx="45">
                  <c:v>0.59575730043014385</c:v>
                </c:pt>
                <c:pt idx="46">
                  <c:v>0.5943690367575869</c:v>
                </c:pt>
                <c:pt idx="47">
                  <c:v>0.59301591340698012</c:v>
                </c:pt>
                <c:pt idx="48">
                  <c:v>0.59169625407229898</c:v>
                </c:pt>
                <c:pt idx="49">
                  <c:v>0.59040849826362662</c:v>
                </c:pt>
                <c:pt idx="50">
                  <c:v>0.58915119093709412</c:v>
                </c:pt>
                <c:pt idx="51">
                  <c:v>0.58792297325630105</c:v>
                </c:pt>
                <c:pt idx="52">
                  <c:v>0.58672257434054753</c:v>
                </c:pt>
                <c:pt idx="53">
                  <c:v>0.58554880387630337</c:v>
                </c:pt>
                <c:pt idx="54">
                  <c:v>0.58440054548600084</c:v>
                </c:pt>
                <c:pt idx="55">
                  <c:v>0.58327675076307273</c:v>
                </c:pt>
                <c:pt idx="56">
                  <c:v>0.58217643389465934</c:v>
                </c:pt>
                <c:pt idx="57">
                  <c:v>0.58109866680400701</c:v>
                </c:pt>
                <c:pt idx="58">
                  <c:v>0.58004257475355292</c:v>
                </c:pt>
                <c:pt idx="59">
                  <c:v>0.57900733235736335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07D-4323-8EFC-4F4CB885D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198915068233768"/>
          <c:y val="0.7574577030528189"/>
          <c:w val="0.38694204589160652"/>
          <c:h val="0.12355030198519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[8]NU.A1R!$B$4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[8]NU.A1R!$AX$12:$AX$500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</c:numCache>
            </c:numRef>
          </c:xVal>
          <c:yVal>
            <c:numRef>
              <c:f>[8]NU.A1R!$AY$12:$AY$500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0.87791456185017347</c:v>
                </c:pt>
                <c:pt idx="4">
                  <c:v>0.81353068976773468</c:v>
                </c:pt>
                <c:pt idx="5">
                  <c:v>0.77073397790858211</c:v>
                </c:pt>
                <c:pt idx="6">
                  <c:v>0.69065941174566792</c:v>
                </c:pt>
                <c:pt idx="7">
                  <c:v>0.646825084832654</c:v>
                </c:pt>
                <c:pt idx="8">
                  <c:v>0.61699678172893258</c:v>
                </c:pt>
                <c:pt idx="9">
                  <c:v>0.59456132545587481</c:v>
                </c:pt>
                <c:pt idx="10">
                  <c:v>0.57667246952652174</c:v>
                </c:pt>
                <c:pt idx="11">
                  <c:v>0.56185105070771557</c:v>
                </c:pt>
                <c:pt idx="12">
                  <c:v>0.54923265485320671</c:v>
                </c:pt>
                <c:pt idx="13">
                  <c:v>0.53826960554002778</c:v>
                </c:pt>
                <c:pt idx="14">
                  <c:v>0.52859370800788097</c:v>
                </c:pt>
                <c:pt idx="15">
                  <c:v>0.5199459166008279</c:v>
                </c:pt>
                <c:pt idx="16">
                  <c:v>0.5121372944562218</c:v>
                </c:pt>
                <c:pt idx="17">
                  <c:v>0.50502594734999062</c:v>
                </c:pt>
                <c:pt idx="18">
                  <c:v>0.49850269431925043</c:v>
                </c:pt>
                <c:pt idx="19">
                  <c:v>0.49248179073561182</c:v>
                </c:pt>
                <c:pt idx="20">
                  <c:v>0.48689471103846316</c:v>
                </c:pt>
                <c:pt idx="21">
                  <c:v>0.48168585762330696</c:v>
                </c:pt>
                <c:pt idx="22">
                  <c:v>0.47680952314285974</c:v>
                </c:pt>
                <c:pt idx="23">
                  <c:v>0.47222769213315097</c:v>
                </c:pt>
                <c:pt idx="24">
                  <c:v>0.46790841890783641</c:v>
                </c:pt>
                <c:pt idx="25">
                  <c:v>0.46382460992370655</c:v>
                </c:pt>
                <c:pt idx="26">
                  <c:v>0.45995309564597042</c:v>
                </c:pt>
                <c:pt idx="27">
                  <c:v>0.45627391328007549</c:v>
                </c:pt>
                <c:pt idx="28">
                  <c:v>0.45276974553192373</c:v>
                </c:pt>
                <c:pt idx="29">
                  <c:v>0.44942547647538988</c:v>
                </c:pt>
                <c:pt idx="30">
                  <c:v>0.44622783646005793</c:v>
                </c:pt>
                <c:pt idx="31">
                  <c:v>0.44316511552387761</c:v>
                </c:pt>
                <c:pt idx="32">
                  <c:v>0.44022693008572522</c:v>
                </c:pt>
                <c:pt idx="33">
                  <c:v>0.43740403149182949</c:v>
                </c:pt>
                <c:pt idx="34">
                  <c:v>0.43468814774445519</c:v>
                </c:pt>
                <c:pt idx="35">
                  <c:v>0.4320718517631541</c:v>
                </c:pt>
                <c:pt idx="36">
                  <c:v>0.42954845103017336</c:v>
                </c:pt>
                <c:pt idx="37">
                  <c:v>0.42711189459820154</c:v>
                </c:pt>
                <c:pt idx="38">
                  <c:v>0.42475669429244201</c:v>
                </c:pt>
                <c:pt idx="39">
                  <c:v>0.42247785759207068</c:v>
                </c:pt>
                <c:pt idx="40">
                  <c:v>0.4202708301799819</c:v>
                </c:pt>
                <c:pt idx="41">
                  <c:v>0.41813144654159529</c:v>
                </c:pt>
                <c:pt idx="42">
                  <c:v>0.41605588730060727</c:v>
                </c:pt>
                <c:pt idx="43">
                  <c:v>0.41404064222196246</c:v>
                </c:pt>
                <c:pt idx="44">
                  <c:v>0.4120824780049489</c:v>
                </c:pt>
                <c:pt idx="45">
                  <c:v>0.41017841014334933</c:v>
                </c:pt>
                <c:pt idx="46">
                  <c:v>0.4083256782535154</c:v>
                </c:pt>
                <c:pt idx="47">
                  <c:v>0.40652172437150091</c:v>
                </c:pt>
                <c:pt idx="48">
                  <c:v>0.4047641738019625</c:v>
                </c:pt>
                <c:pt idx="49">
                  <c:v>0.40305081816824251</c:v>
                </c:pt>
                <c:pt idx="50">
                  <c:v>0.40137960036785092</c:v>
                </c:pt>
                <c:pt idx="51">
                  <c:v>0.39974860118281696</c:v>
                </c:pt>
                <c:pt idx="52">
                  <c:v>0.39815602733189448</c:v>
                </c:pt>
                <c:pt idx="53">
                  <c:v>0.39660020078285163</c:v>
                </c:pt>
                <c:pt idx="54">
                  <c:v>0.39507954916919463</c:v>
                </c:pt>
                <c:pt idx="55">
                  <c:v>0.39359259717760497</c:v>
                </c:pt>
                <c:pt idx="56">
                  <c:v>0.39213795879083557</c:v>
                </c:pt>
                <c:pt idx="57">
                  <c:v>0.39071433028643265</c:v>
                </c:pt>
                <c:pt idx="58">
                  <c:v>0.38932048390489804</c:v>
                </c:pt>
                <c:pt idx="59">
                  <c:v>0.38795526211217979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9B-4768-9E06-AAD20BC1EE94}"/>
            </c:ext>
          </c:extLst>
        </c:ser>
        <c:ser>
          <c:idx val="1"/>
          <c:order val="1"/>
          <c:tx>
            <c:strRef>
              <c:f>[8]NU.A1R!$C$4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[8]NU.A1R!$AZ$12:$AZ$500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</c:numCache>
            </c:numRef>
          </c:xVal>
          <c:yVal>
            <c:numRef>
              <c:f>[8]NU.A1R!$BA$12:$BA$500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0.93722872611834573</c:v>
                </c:pt>
                <c:pt idx="3">
                  <c:v>0.90235269125854989</c:v>
                </c:pt>
                <c:pt idx="4">
                  <c:v>0.87839768506141713</c:v>
                </c:pt>
                <c:pt idx="5">
                  <c:v>0.86025555835513523</c:v>
                </c:pt>
                <c:pt idx="6">
                  <c:v>0.81654178184210435</c:v>
                </c:pt>
                <c:pt idx="7">
                  <c:v>0.7918621403755306</c:v>
                </c:pt>
                <c:pt idx="8">
                  <c:v>0.77473889958610487</c:v>
                </c:pt>
                <c:pt idx="9">
                  <c:v>0.76167412263158474</c:v>
                </c:pt>
                <c:pt idx="10">
                  <c:v>0.75113809845102253</c:v>
                </c:pt>
                <c:pt idx="11">
                  <c:v>0.74232615113356348</c:v>
                </c:pt>
                <c:pt idx="12">
                  <c:v>0.73476337918264456</c:v>
                </c:pt>
                <c:pt idx="13">
                  <c:v>0.72814638201885884</c:v>
                </c:pt>
                <c:pt idx="14">
                  <c:v>0.72226971296810694</c:v>
                </c:pt>
                <c:pt idx="15">
                  <c:v>0.71698790609285579</c:v>
                </c:pt>
                <c:pt idx="16">
                  <c:v>0.7121942581939098</c:v>
                </c:pt>
                <c:pt idx="17">
                  <c:v>0.70780821871188904</c:v>
                </c:pt>
                <c:pt idx="18">
                  <c:v>0.7037675143721307</c:v>
                </c:pt>
                <c:pt idx="19">
                  <c:v>0.70002302599045041</c:v>
                </c:pt>
                <c:pt idx="20">
                  <c:v>0.69653533974409332</c:v>
                </c:pt>
                <c:pt idx="21">
                  <c:v>0.69327235711779611</c:v>
                </c:pt>
                <c:pt idx="22">
                  <c:v>0.69020759651551267</c:v>
                </c:pt>
                <c:pt idx="23">
                  <c:v>0.68731895975603463</c:v>
                </c:pt>
                <c:pt idx="24">
                  <c:v>0.68458781886228637</c:v>
                </c:pt>
                <c:pt idx="25">
                  <c:v>0.68199832839415075</c:v>
                </c:pt>
                <c:pt idx="26">
                  <c:v>0.67953689971236497</c:v>
                </c:pt>
                <c:pt idx="27">
                  <c:v>0.67719179353501602</c:v>
                </c:pt>
                <c:pt idx="28">
                  <c:v>0.67495280026635551</c:v>
                </c:pt>
                <c:pt idx="29">
                  <c:v>0.67281098637735082</c:v>
                </c:pt>
                <c:pt idx="30">
                  <c:v>0.67075849113402919</c:v>
                </c:pt>
                <c:pt idx="31">
                  <c:v>0.66878836215536241</c:v>
                </c:pt>
                <c:pt idx="32">
                  <c:v>0.66689442124073428</c:v>
                </c:pt>
                <c:pt idx="33">
                  <c:v>0.66507115402833783</c:v>
                </c:pt>
                <c:pt idx="34">
                  <c:v>0.66331361858732651</c:v>
                </c:pt>
                <c:pt idx="35">
                  <c:v>0.66161736918050817</c:v>
                </c:pt>
                <c:pt idx="36">
                  <c:v>0.65997839227809008</c:v>
                </c:pt>
                <c:pt idx="37">
                  <c:v>0.65839305253738201</c:v>
                </c:pt>
                <c:pt idx="38">
                  <c:v>0.65685804694508476</c:v>
                </c:pt>
                <c:pt idx="39">
                  <c:v>0.65537036568794271</c:v>
                </c:pt>
                <c:pt idx="40">
                  <c:v>0.65392725860283551</c:v>
                </c:pt>
                <c:pt idx="41">
                  <c:v>0.65252620627969127</c:v>
                </c:pt>
                <c:pt idx="42">
                  <c:v>0.65116489506508868</c:v>
                </c:pt>
                <c:pt idx="43">
                  <c:v>0.64984119535238372</c:v>
                </c:pt>
                <c:pt idx="44">
                  <c:v>0.64855314265399522</c:v>
                </c:pt>
                <c:pt idx="45">
                  <c:v>0.64729892103942732</c:v>
                </c:pt>
                <c:pt idx="46">
                  <c:v>0.64607684859346637</c:v>
                </c:pt>
                <c:pt idx="47">
                  <c:v>0.64488536460641266</c:v>
                </c:pt>
                <c:pt idx="48">
                  <c:v>0.64372301825497891</c:v>
                </c:pt>
                <c:pt idx="49">
                  <c:v>0.64258845857079427</c:v>
                </c:pt>
                <c:pt idx="50">
                  <c:v>0.64148042552496598</c:v>
                </c:pt>
                <c:pt idx="51">
                  <c:v>0.64039774208320754</c:v>
                </c:pt>
                <c:pt idx="52">
                  <c:v>0.63933930710766584</c:v>
                </c:pt>
                <c:pt idx="53">
                  <c:v>0.63830408899962277</c:v>
                </c:pt>
                <c:pt idx="54">
                  <c:v>0.63729111999233756</c:v>
                </c:pt>
                <c:pt idx="55">
                  <c:v>0.63629949101598926</c:v>
                </c:pt>
                <c:pt idx="56">
                  <c:v>0.63532834706737662</c:v>
                </c:pt>
                <c:pt idx="57">
                  <c:v>0.63437688302609296</c:v>
                </c:pt>
                <c:pt idx="58">
                  <c:v>0.63344433986658522</c:v>
                </c:pt>
                <c:pt idx="59">
                  <c:v>0.63253000122206315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9B-4768-9E06-AAD20BC1EE94}"/>
            </c:ext>
          </c:extLst>
        </c:ser>
        <c:ser>
          <c:idx val="2"/>
          <c:order val="2"/>
          <c:tx>
            <c:strRef>
              <c:f>[8]NU.A1R!$D$4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[8]NU.A1R!$BB$12:$BB$500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[8]NU.A1R!$BC$12:$BC$500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0.96425653718703908</c:v>
                </c:pt>
                <c:pt idx="2">
                  <c:v>0.94394317526108351</c:v>
                </c:pt>
                <c:pt idx="3">
                  <c:v>0.92979066950793987</c:v>
                </c:pt>
                <c:pt idx="4">
                  <c:v>0.91895942202849057</c:v>
                </c:pt>
                <c:pt idx="5">
                  <c:v>0.91020337747859092</c:v>
                </c:pt>
                <c:pt idx="6">
                  <c:v>0.88276349754189398</c:v>
                </c:pt>
                <c:pt idx="7">
                  <c:v>0.86706257984409918</c:v>
                </c:pt>
                <c:pt idx="8">
                  <c:v>0.85607656461613724</c:v>
                </c:pt>
                <c:pt idx="9">
                  <c:v>0.84764208681236541</c:v>
                </c:pt>
                <c:pt idx="10">
                  <c:v>0.84080647821486587</c:v>
                </c:pt>
                <c:pt idx="11">
                  <c:v>0.83506595474424061</c:v>
                </c:pt>
                <c:pt idx="12">
                  <c:v>0.83012191792574197</c:v>
                </c:pt>
                <c:pt idx="13">
                  <c:v>0.82578291063014764</c:v>
                </c:pt>
                <c:pt idx="14">
                  <c:v>0.82191888118023437</c:v>
                </c:pt>
                <c:pt idx="15">
                  <c:v>0.81843749150076084</c:v>
                </c:pt>
                <c:pt idx="16">
                  <c:v>0.81527084086194457</c:v>
                </c:pt>
                <c:pt idx="17">
                  <c:v>0.81236755544602157</c:v>
                </c:pt>
                <c:pt idx="18">
                  <c:v>0.80968783666612698</c:v>
                </c:pt>
                <c:pt idx="19">
                  <c:v>0.80720023315825784</c:v>
                </c:pt>
                <c:pt idx="20">
                  <c:v>0.80487946362433072</c:v>
                </c:pt>
                <c:pt idx="21">
                  <c:v>0.80270490531759398</c:v>
                </c:pt>
                <c:pt idx="22">
                  <c:v>0.80065951816797165</c:v>
                </c:pt>
                <c:pt idx="23">
                  <c:v>0.79872906218417394</c:v>
                </c:pt>
                <c:pt idx="24">
                  <c:v>0.79690151722223601</c:v>
                </c:pt>
                <c:pt idx="25">
                  <c:v>0.79516664545870874</c:v>
                </c:pt>
                <c:pt idx="26">
                  <c:v>0.79351565645758004</c:v>
                </c:pt>
                <c:pt idx="27">
                  <c:v>0.79194094727845787</c:v>
                </c:pt>
                <c:pt idx="28">
                  <c:v>0.79043589833209438</c:v>
                </c:pt>
                <c:pt idx="29">
                  <c:v>0.78899471123596399</c:v>
                </c:pt>
                <c:pt idx="30">
                  <c:v>0.78761227871940631</c:v>
                </c:pt>
                <c:pt idx="31">
                  <c:v>0.78628407927217381</c:v>
                </c:pt>
                <c:pt idx="32">
                  <c:v>0.78500609110109609</c:v>
                </c:pt>
                <c:pt idx="33">
                  <c:v>0.78377472130250048</c:v>
                </c:pt>
                <c:pt idx="34">
                  <c:v>0.78258674713481313</c:v>
                </c:pt>
                <c:pt idx="35">
                  <c:v>0.78143926699501676</c:v>
                </c:pt>
                <c:pt idx="36">
                  <c:v>0.78032965923825748</c:v>
                </c:pt>
                <c:pt idx="37">
                  <c:v>0.77925554738298852</c:v>
                </c:pt>
                <c:pt idx="38">
                  <c:v>0.77821477055037314</c:v>
                </c:pt>
                <c:pt idx="39">
                  <c:v>0.77720535822160985</c:v>
                </c:pt>
                <c:pt idx="40">
                  <c:v>0.77622550857856054</c:v>
                </c:pt>
                <c:pt idx="41">
                  <c:v>0.77527356983475826</c:v>
                </c:pt>
                <c:pt idx="42">
                  <c:v>0.77434802407518122</c:v>
                </c:pt>
                <c:pt idx="43">
                  <c:v>0.77344747321124108</c:v>
                </c:pt>
                <c:pt idx="44">
                  <c:v>0.77257062672757792</c:v>
                </c:pt>
                <c:pt idx="45">
                  <c:v>0.77171629095346406</c:v>
                </c:pt>
                <c:pt idx="46">
                  <c:v>0.77088335963694721</c:v>
                </c:pt>
                <c:pt idx="47">
                  <c:v>0.77007080563661046</c:v>
                </c:pt>
                <c:pt idx="48">
                  <c:v>0.76927767357578636</c:v>
                </c:pt>
                <c:pt idx="49">
                  <c:v>0.7685030733286059</c:v>
                </c:pt>
                <c:pt idx="50">
                  <c:v>0.76774617422747438</c:v>
                </c:pt>
                <c:pt idx="51">
                  <c:v>0.7670061998982759</c:v>
                </c:pt>
                <c:pt idx="52">
                  <c:v>0.76628242364349808</c:v>
                </c:pt>
                <c:pt idx="53">
                  <c:v>0.76557416430505065</c:v>
                </c:pt>
                <c:pt idx="54">
                  <c:v>0.76488078254825176</c:v>
                </c:pt>
                <c:pt idx="55">
                  <c:v>0.76420167751661683</c:v>
                </c:pt>
                <c:pt idx="56">
                  <c:v>0.76353628381396899</c:v>
                </c:pt>
                <c:pt idx="57">
                  <c:v>0.76288406877621673</c:v>
                </c:pt>
                <c:pt idx="58">
                  <c:v>0.76224453000010051</c:v>
                </c:pt>
                <c:pt idx="59">
                  <c:v>0.76161719310043796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69B-4768-9E06-AAD20BC1E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009564050300675"/>
          <c:y val="0.70640464503165601"/>
          <c:w val="0.38537633690549727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[8]NU.A1R!$B$4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[8]NU.A1R!$BL$12:$BL$500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</c:numCache>
            </c:numRef>
          </c:xVal>
          <c:yVal>
            <c:numRef>
              <c:f>[8]NU.A1R!$BM$12:$BM$500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0.88884523542347071</c:v>
                </c:pt>
                <c:pt idx="4">
                  <c:v>0.82964321306064248</c:v>
                </c:pt>
                <c:pt idx="5">
                  <c:v>0.79004585253500526</c:v>
                </c:pt>
                <c:pt idx="6">
                  <c:v>0.71663391442537605</c:v>
                </c:pt>
                <c:pt idx="7">
                  <c:v>0.67621507398163883</c:v>
                </c:pt>
                <c:pt idx="8">
                  <c:v>0.64861128897275899</c:v>
                </c:pt>
                <c:pt idx="9">
                  <c:v>0.62779365930583464</c:v>
                </c:pt>
                <c:pt idx="10">
                  <c:v>0.61115967394214044</c:v>
                </c:pt>
                <c:pt idx="11">
                  <c:v>0.59735377718011751</c:v>
                </c:pt>
                <c:pt idx="12">
                  <c:v>0.58558233628992395</c:v>
                </c:pt>
                <c:pt idx="13">
                  <c:v>0.57534174157433815</c:v>
                </c:pt>
                <c:pt idx="14">
                  <c:v>0.56629296916369698</c:v>
                </c:pt>
                <c:pt idx="15">
                  <c:v>0.55819721400346456</c:v>
                </c:pt>
                <c:pt idx="16">
                  <c:v>0.55088011690403882</c:v>
                </c:pt>
                <c:pt idx="17">
                  <c:v>0.54421060569879431</c:v>
                </c:pt>
                <c:pt idx="18">
                  <c:v>0.53808773778065733</c:v>
                </c:pt>
                <c:pt idx="19">
                  <c:v>0.5324321742297361</c:v>
                </c:pt>
                <c:pt idx="20">
                  <c:v>0.52718046118055595</c:v>
                </c:pt>
                <c:pt idx="21">
                  <c:v>0.52228107985375583</c:v>
                </c:pt>
                <c:pt idx="22">
                  <c:v>0.51769164837043646</c:v>
                </c:pt>
                <c:pt idx="23">
                  <c:v>0.51337689537000841</c:v>
                </c:pt>
                <c:pt idx="24">
                  <c:v>0.50930716387997343</c:v>
                </c:pt>
                <c:pt idx="25">
                  <c:v>0.50545728758546182</c:v>
                </c:pt>
                <c:pt idx="26">
                  <c:v>0.50180573379651461</c:v>
                </c:pt>
                <c:pt idx="27">
                  <c:v>0.49833394077892024</c:v>
                </c:pt>
                <c:pt idx="28">
                  <c:v>0.49502579897649401</c:v>
                </c:pt>
                <c:pt idx="29">
                  <c:v>0.49186724028434015</c:v>
                </c:pt>
                <c:pt idx="30">
                  <c:v>0.48884590951507045</c:v>
                </c:pt>
                <c:pt idx="31">
                  <c:v>0.48595089913023293</c:v>
                </c:pt>
                <c:pt idx="32">
                  <c:v>0.48317253319759323</c:v>
                </c:pt>
                <c:pt idx="33">
                  <c:v>0.48050219003359151</c:v>
                </c:pt>
                <c:pt idx="34">
                  <c:v>0.47793215552804724</c:v>
                </c:pt>
                <c:pt idx="35">
                  <c:v>0.47545550101179523</c:v>
                </c:pt>
                <c:pt idx="36">
                  <c:v>0.47306598091220298</c:v>
                </c:pt>
                <c:pt idx="37">
                  <c:v>0.47075794648068159</c:v>
                </c:pt>
                <c:pt idx="38">
                  <c:v>0.46852627266414149</c:v>
                </c:pt>
                <c:pt idx="39">
                  <c:v>0.46636629579515798</c:v>
                </c:pt>
                <c:pt idx="40">
                  <c:v>0.46427376024083389</c:v>
                </c:pt>
                <c:pt idx="41">
                  <c:v>0.46224477251231244</c:v>
                </c:pt>
                <c:pt idx="42">
                  <c:v>0.46027576162063166</c:v>
                </c:pt>
                <c:pt idx="43">
                  <c:v>0.45836344468865287</c:v>
                </c:pt>
                <c:pt idx="44">
                  <c:v>0.45650479700686597</c:v>
                </c:pt>
                <c:pt idx="45">
                  <c:v>0.45469702586332661</c:v>
                </c:pt>
                <c:pt idx="46">
                  <c:v>0.45293754759261673</c:v>
                </c:pt>
                <c:pt idx="47">
                  <c:v>0.45122396738149817</c:v>
                </c:pt>
                <c:pt idx="48">
                  <c:v>0.44955406144442767</c:v>
                </c:pt>
                <c:pt idx="49">
                  <c:v>0.44792576124385497</c:v>
                </c:pt>
                <c:pt idx="50">
                  <c:v>0.44633713948097042</c:v>
                </c:pt>
                <c:pt idx="51">
                  <c:v>0.44478639762448824</c:v>
                </c:pt>
                <c:pt idx="52">
                  <c:v>0.4432718547798018</c:v>
                </c:pt>
                <c:pt idx="53">
                  <c:v>0.4417919377298033</c:v>
                </c:pt>
                <c:pt idx="54">
                  <c:v>0.44034517200287193</c:v>
                </c:pt>
                <c:pt idx="55">
                  <c:v>0.43893017384386135</c:v>
                </c:pt>
                <c:pt idx="56">
                  <c:v>0.4375456429810447</c:v>
                </c:pt>
                <c:pt idx="57">
                  <c:v>0.43619035609646239</c:v>
                </c:pt>
                <c:pt idx="58">
                  <c:v>0.43486316091940547</c:v>
                </c:pt>
                <c:pt idx="59">
                  <c:v>0.43356297087323359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53-4B68-9585-D2F941459222}"/>
            </c:ext>
          </c:extLst>
        </c:ser>
        <c:ser>
          <c:idx val="1"/>
          <c:order val="1"/>
          <c:tx>
            <c:strRef>
              <c:f>[8]NU.A1R!$C$4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[8]NU.A1R!$BN$12:$BN$500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</c:numCache>
            </c:numRef>
          </c:xVal>
          <c:yVal>
            <c:numRef>
              <c:f>[8]NU.A1R!$BO$12:$BO$500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0.9276691480968644</c:v>
                </c:pt>
                <c:pt idx="3">
                  <c:v>0.88780851764883828</c:v>
                </c:pt>
                <c:pt idx="4">
                  <c:v>0.86057004833076223</c:v>
                </c:pt>
                <c:pt idx="5">
                  <c:v>0.8400190859537876</c:v>
                </c:pt>
                <c:pt idx="6">
                  <c:v>0.78555397893488155</c:v>
                </c:pt>
                <c:pt idx="7">
                  <c:v>0.7550796622968261</c:v>
                </c:pt>
                <c:pt idx="8">
                  <c:v>0.73405531979855632</c:v>
                </c:pt>
                <c:pt idx="9">
                  <c:v>0.7180808052389448</c:v>
                </c:pt>
                <c:pt idx="10">
                  <c:v>0.70524079007752061</c:v>
                </c:pt>
                <c:pt idx="11">
                  <c:v>0.69453130824897358</c:v>
                </c:pt>
                <c:pt idx="12">
                  <c:v>0.68536154064342125</c:v>
                </c:pt>
                <c:pt idx="13">
                  <c:v>0.67735494433104138</c:v>
                </c:pt>
                <c:pt idx="14">
                  <c:v>0.67025707972887394</c:v>
                </c:pt>
                <c:pt idx="15">
                  <c:v>0.66388812561392108</c:v>
                </c:pt>
                <c:pt idx="16">
                  <c:v>0.65811639736734118</c:v>
                </c:pt>
                <c:pt idx="17">
                  <c:v>0.65284263551254273</c:v>
                </c:pt>
                <c:pt idx="18">
                  <c:v>0.64799020861270296</c:v>
                </c:pt>
                <c:pt idx="19">
                  <c:v>0.64349874886762282</c:v>
                </c:pt>
                <c:pt idx="20">
                  <c:v>0.63931987338112561</c:v>
                </c:pt>
                <c:pt idx="21">
                  <c:v>0.63541422243327494</c:v>
                </c:pt>
                <c:pt idx="22">
                  <c:v>0.6317493571937568</c:v>
                </c:pt>
                <c:pt idx="23">
                  <c:v>0.62829823445973498</c:v>
                </c:pt>
                <c:pt idx="24">
                  <c:v>0.62503807854675208</c:v>
                </c:pt>
                <c:pt idx="25">
                  <c:v>0.62194953257939112</c:v>
                </c:pt>
                <c:pt idx="26">
                  <c:v>0.61901601019926866</c:v>
                </c:pt>
                <c:pt idx="27">
                  <c:v>0.61622319355568766</c:v>
                </c:pt>
                <c:pt idx="28">
                  <c:v>0.61355863974932268</c:v>
                </c:pt>
                <c:pt idx="29">
                  <c:v>0.61101146882779367</c:v>
                </c:pt>
                <c:pt idx="30">
                  <c:v>0.6085721138983381</c:v>
                </c:pt>
                <c:pt idx="31">
                  <c:v>0.60623211911317032</c:v>
                </c:pt>
                <c:pt idx="32">
                  <c:v>0.60398397494889944</c:v>
                </c:pt>
                <c:pt idx="33">
                  <c:v>0.60182098282819774</c:v>
                </c:pt>
                <c:pt idx="34">
                  <c:v>0.5997371430395062</c:v>
                </c:pt>
                <c:pt idx="35">
                  <c:v>0.59772706131296782</c:v>
                </c:pt>
                <c:pt idx="36">
                  <c:v>0.59578587045359976</c:v>
                </c:pt>
                <c:pt idx="37">
                  <c:v>0.59390916421637518</c:v>
                </c:pt>
                <c:pt idx="38">
                  <c:v>0.59209294120260225</c:v>
                </c:pt>
                <c:pt idx="39">
                  <c:v>0.59033355701247892</c:v>
                </c:pt>
                <c:pt idx="40">
                  <c:v>0.58862768324056436</c:v>
                </c:pt>
                <c:pt idx="41">
                  <c:v>0.58697227217491033</c:v>
                </c:pt>
                <c:pt idx="42">
                  <c:v>0.58536452627558644</c:v>
                </c:pt>
                <c:pt idx="43">
                  <c:v>0.58380187167821662</c:v>
                </c:pt>
                <c:pt idx="44">
                  <c:v>0.58228193510330239</c:v>
                </c:pt>
                <c:pt idx="45">
                  <c:v>0.58080252366030327</c:v>
                </c:pt>
                <c:pt idx="46">
                  <c:v>0.57936160712258655</c:v>
                </c:pt>
                <c:pt idx="47">
                  <c:v>0.5779573023199428</c:v>
                </c:pt>
                <c:pt idx="48">
                  <c:v>0.57658785935283985</c:v>
                </c:pt>
                <c:pt idx="49">
                  <c:v>0.57525164937963202</c:v>
                </c:pt>
                <c:pt idx="50">
                  <c:v>0.57394715376663574</c:v>
                </c:pt>
                <c:pt idx="51">
                  <c:v>0.57267295442295663</c:v>
                </c:pt>
                <c:pt idx="52">
                  <c:v>0.57142772516849194</c:v>
                </c:pt>
                <c:pt idx="53">
                  <c:v>0.57021022400564481</c:v>
                </c:pt>
                <c:pt idx="54">
                  <c:v>0.5690192861837996</c:v>
                </c:pt>
                <c:pt idx="55">
                  <c:v>0.56785381796115708</c:v>
                </c:pt>
                <c:pt idx="56">
                  <c:v>0.56671279098163385</c:v>
                </c:pt>
                <c:pt idx="57">
                  <c:v>0.5655952371956271</c:v>
                </c:pt>
                <c:pt idx="58">
                  <c:v>0.56450024426286405</c:v>
                </c:pt>
                <c:pt idx="59">
                  <c:v>0.56342695138357579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53-4B68-9585-D2F941459222}"/>
            </c:ext>
          </c:extLst>
        </c:ser>
        <c:ser>
          <c:idx val="2"/>
          <c:order val="2"/>
          <c:tx>
            <c:strRef>
              <c:f>[8]NU.A1R!$D$4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[8]NU.A1R!$BP$12:$BP$500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[8]NU.A1R!$BQ$12:$BQ$500</c:f>
              <c:numCache>
                <c:formatCode>General</c:formatCode>
                <c:ptCount val="489"/>
                <c:pt idx="0">
                  <c:v>1</c:v>
                </c:pt>
                <c:pt idx="1">
                  <c:v>0.95198194807356051</c:v>
                </c:pt>
                <c:pt idx="2">
                  <c:v>0.92496928543316481</c:v>
                </c:pt>
                <c:pt idx="3">
                  <c:v>0.90626962945793132</c:v>
                </c:pt>
                <c:pt idx="4">
                  <c:v>0.8920257857319086</c:v>
                </c:pt>
                <c:pt idx="5">
                  <c:v>0.88055406225487343</c:v>
                </c:pt>
                <c:pt idx="6">
                  <c:v>0.84114892620835002</c:v>
                </c:pt>
                <c:pt idx="7">
                  <c:v>0.81882219713653903</c:v>
                </c:pt>
                <c:pt idx="8">
                  <c:v>0.8032965549086718</c:v>
                </c:pt>
                <c:pt idx="9">
                  <c:v>0.79143106988981438</c:v>
                </c:pt>
                <c:pt idx="10">
                  <c:v>0.78184961363340932</c:v>
                </c:pt>
                <c:pt idx="11">
                  <c:v>0.77382728119103517</c:v>
                </c:pt>
                <c:pt idx="12">
                  <c:v>0.76693576144974074</c:v>
                </c:pt>
                <c:pt idx="13">
                  <c:v>0.76090115518919277</c:v>
                </c:pt>
                <c:pt idx="14">
                  <c:v>0.7555378374823094</c:v>
                </c:pt>
                <c:pt idx="15">
                  <c:v>0.75071428012054653</c:v>
                </c:pt>
                <c:pt idx="16">
                  <c:v>0.74633393981321172</c:v>
                </c:pt>
                <c:pt idx="17">
                  <c:v>0.7423238920850731</c:v>
                </c:pt>
                <c:pt idx="18">
                  <c:v>0.73862772847213998</c:v>
                </c:pt>
                <c:pt idx="19">
                  <c:v>0.73520093331510217</c:v>
                </c:pt>
                <c:pt idx="20">
                  <c:v>0.73200777000381845</c:v>
                </c:pt>
                <c:pt idx="21">
                  <c:v>0.72901912204346841</c:v>
                </c:pt>
                <c:pt idx="22">
                  <c:v>0.72621095822395476</c:v>
                </c:pt>
                <c:pt idx="23">
                  <c:v>0.7235632174436003</c:v>
                </c:pt>
                <c:pt idx="24">
                  <c:v>0.7210589827809718</c:v>
                </c:pt>
                <c:pt idx="25">
                  <c:v>0.71868385932584766</c:v>
                </c:pt>
                <c:pt idx="26">
                  <c:v>0.71642549835327729</c:v>
                </c:pt>
                <c:pt idx="27">
                  <c:v>0.71427322843922625</c:v>
                </c:pt>
                <c:pt idx="28">
                  <c:v>0.71221776595168307</c:v>
                </c:pt>
                <c:pt idx="29">
                  <c:v>0.71025098529285768</c:v>
                </c:pt>
                <c:pt idx="30">
                  <c:v>0.70836573469982467</c:v>
                </c:pt>
                <c:pt idx="31">
                  <c:v>0.7065556871908536</c:v>
                </c:pt>
                <c:pt idx="32">
                  <c:v>0.70481521891690946</c:v>
                </c:pt>
                <c:pt idx="33">
                  <c:v>0.70313930909450373</c:v>
                </c:pt>
                <c:pt idx="34">
                  <c:v>0.70152345708923836</c:v>
                </c:pt>
                <c:pt idx="35">
                  <c:v>0.69996361324449785</c:v>
                </c:pt>
                <c:pt idx="36">
                  <c:v>0.69845612081265451</c:v>
                </c:pt>
                <c:pt idx="37">
                  <c:v>0.69699766691992238</c:v>
                </c:pt>
                <c:pt idx="38">
                  <c:v>0.6955852409317772</c:v>
                </c:pt>
                <c:pt idx="39">
                  <c:v>0.69421609891987601</c:v>
                </c:pt>
                <c:pt idx="40">
                  <c:v>0.69288773318961239</c:v>
                </c:pt>
                <c:pt idx="41">
                  <c:v>0.69159784602867103</c:v>
                </c:pt>
                <c:pt idx="42">
                  <c:v>0.69034432699492376</c:v>
                </c:pt>
                <c:pt idx="43">
                  <c:v>0.68912523318694507</c:v>
                </c:pt>
                <c:pt idx="44">
                  <c:v>0.68793877203986853</c:v>
                </c:pt>
                <c:pt idx="45">
                  <c:v>0.68678328626897744</c:v>
                </c:pt>
                <c:pt idx="46">
                  <c:v>0.68565724064762101</c:v>
                </c:pt>
                <c:pt idx="47">
                  <c:v>0.68455921035808243</c:v>
                </c:pt>
                <c:pt idx="48">
                  <c:v>0.68348787069641681</c:v>
                </c:pt>
                <c:pt idx="49">
                  <c:v>0.68244198794700561</c:v>
                </c:pt>
                <c:pt idx="50">
                  <c:v>0.68142041127113773</c:v>
                </c:pt>
                <c:pt idx="51">
                  <c:v>0.68042206547756079</c:v>
                </c:pt>
                <c:pt idx="52">
                  <c:v>0.67944594456255492</c:v>
                </c:pt>
                <c:pt idx="53">
                  <c:v>0.67849110592344553</c:v>
                </c:pt>
                <c:pt idx="54">
                  <c:v>0.67755666516316426</c:v>
                </c:pt>
                <c:pt idx="55">
                  <c:v>0.67664179141497938</c:v>
                </c:pt>
                <c:pt idx="56">
                  <c:v>0.67574570312623139</c:v>
                </c:pt>
                <c:pt idx="57">
                  <c:v>0.67486766424812283</c:v>
                </c:pt>
                <c:pt idx="58">
                  <c:v>0.67400698078560206</c:v>
                </c:pt>
                <c:pt idx="59">
                  <c:v>0.67316299766732601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853-4B68-9585-D2F941459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158758979868894"/>
          <c:y val="0.7068859749175479"/>
          <c:w val="0.3902968499710483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[8]WT.A1R!$B$4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[8]WT.A1R!$AX$12:$AX$500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</c:numCache>
            </c:numRef>
          </c:xVal>
          <c:yVal>
            <c:numRef>
              <c:f>[8]WT.A1R!$AY$12:$AY$500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0.95793521822269634</c:v>
                </c:pt>
                <c:pt idx="4">
                  <c:v>0.93415400954749417</c:v>
                </c:pt>
                <c:pt idx="5">
                  <c:v>0.91763988231136506</c:v>
                </c:pt>
                <c:pt idx="6">
                  <c:v>0.9050318427239088</c:v>
                </c:pt>
                <c:pt idx="7">
                  <c:v>0.89485902498948577</c:v>
                </c:pt>
                <c:pt idx="8">
                  <c:v>0.88634729068117923</c:v>
                </c:pt>
                <c:pt idx="9">
                  <c:v>0.87903956091178692</c:v>
                </c:pt>
                <c:pt idx="10">
                  <c:v>0.87264371355365977</c:v>
                </c:pt>
                <c:pt idx="11">
                  <c:v>0.86696187575821659</c:v>
                </c:pt>
                <c:pt idx="12">
                  <c:v>0.86185390459289546</c:v>
                </c:pt>
                <c:pt idx="13">
                  <c:v>0.85721697538185238</c:v>
                </c:pt>
                <c:pt idx="14">
                  <c:v>0.85297344765592142</c:v>
                </c:pt>
                <c:pt idx="15">
                  <c:v>0.84906328531977127</c:v>
                </c:pt>
                <c:pt idx="16">
                  <c:v>0.84543912464869653</c:v>
                </c:pt>
                <c:pt idx="17">
                  <c:v>0.84206295360841599</c:v>
                </c:pt>
                <c:pt idx="18">
                  <c:v>0.83890381012333248</c:v>
                </c:pt>
                <c:pt idx="19">
                  <c:v>0.8359361461736895</c:v>
                </c:pt>
                <c:pt idx="20">
                  <c:v>0.83313863948498912</c:v>
                </c:pt>
                <c:pt idx="21">
                  <c:v>0.83049331364520551</c:v>
                </c:pt>
                <c:pt idx="22">
                  <c:v>0.827984875441382</c:v>
                </c:pt>
                <c:pt idx="23">
                  <c:v>0.8256002081722783</c:v>
                </c:pt>
                <c:pt idx="24">
                  <c:v>0.82332797891818521</c:v>
                </c:pt>
                <c:pt idx="25">
                  <c:v>0.82115833037661468</c:v>
                </c:pt>
                <c:pt idx="26">
                  <c:v>0.81908263634423395</c:v>
                </c:pt>
                <c:pt idx="27">
                  <c:v>0.81709330571844085</c:v>
                </c:pt>
                <c:pt idx="28">
                  <c:v>0.81518362392256649</c:v>
                </c:pt>
                <c:pt idx="29">
                  <c:v>0.81334762350767453</c:v>
                </c:pt>
                <c:pt idx="30">
                  <c:v>0.81157997772706003</c:v>
                </c:pt>
                <c:pt idx="31">
                  <c:v>0.80987591236435452</c:v>
                </c:pt>
                <c:pt idx="32">
                  <c:v>0.80823113218855391</c:v>
                </c:pt>
                <c:pt idx="33">
                  <c:v>0.80664175922212633</c:v>
                </c:pt>
                <c:pt idx="34">
                  <c:v>0.80510428061961692</c:v>
                </c:pt>
                <c:pt idx="35">
                  <c:v>0.80361550441834606</c:v>
                </c:pt>
                <c:pt idx="36">
                  <c:v>0.8021725217785316</c:v>
                </c:pt>
                <c:pt idx="37">
                  <c:v>0.80077267460513313</c:v>
                </c:pt>
                <c:pt idx="38">
                  <c:v>0.79941352765796303</c:v>
                </c:pt>
                <c:pt idx="39">
                  <c:v>0.79809284442481365</c:v>
                </c:pt>
                <c:pt idx="40">
                  <c:v>0.79680856616532869</c:v>
                </c:pt>
                <c:pt idx="41">
                  <c:v>0.79555879363921023</c:v>
                </c:pt>
                <c:pt idx="42">
                  <c:v>0.79434177111712834</c:v>
                </c:pt>
                <c:pt idx="43">
                  <c:v>0.79315587234103235</c:v>
                </c:pt>
                <c:pt idx="44">
                  <c:v>0.79199958815591776</c:v>
                </c:pt>
                <c:pt idx="45">
                  <c:v>0.79087151558021507</c:v>
                </c:pt>
                <c:pt idx="46">
                  <c:v>0.78977034811890368</c:v>
                </c:pt>
                <c:pt idx="47">
                  <c:v>0.78869486715384329</c:v>
                </c:pt>
                <c:pt idx="48">
                  <c:v>0.7876439342709517</c:v>
                </c:pt>
                <c:pt idx="49">
                  <c:v>0.78661648440470733</c:v>
                </c:pt>
                <c:pt idx="50">
                  <c:v>0.78561151969786691</c:v>
                </c:pt>
                <c:pt idx="51">
                  <c:v>0.7846281039888352</c:v>
                </c:pt>
                <c:pt idx="52">
                  <c:v>0.78366535785138081</c:v>
                </c:pt>
                <c:pt idx="53">
                  <c:v>0.78272245412169916</c:v>
                </c:pt>
                <c:pt idx="54">
                  <c:v>0.78179861385657812</c:v>
                </c:pt>
                <c:pt idx="55">
                  <c:v>0.78089310267383216</c:v>
                </c:pt>
                <c:pt idx="56">
                  <c:v>0.78000522743250411</c:v>
                </c:pt>
                <c:pt idx="57">
                  <c:v>0.77913433321573577</c:v>
                </c:pt>
                <c:pt idx="58">
                  <c:v>0.77827980058384694</c:v>
                </c:pt>
                <c:pt idx="59">
                  <c:v>0.77744104306914241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D7-4103-B3C5-609481395981}"/>
            </c:ext>
          </c:extLst>
        </c:ser>
        <c:ser>
          <c:idx val="1"/>
          <c:order val="1"/>
          <c:tx>
            <c:strRef>
              <c:f>[8]WT.A1R!$C$4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[8]WT.A1R!$AZ$12:$AZ$500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</c:numCache>
            </c:numRef>
          </c:xVal>
          <c:yVal>
            <c:numRef>
              <c:f>[8]WT.A1R!$BA$12:$BA$500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0.96259444310175135</c:v>
                </c:pt>
                <c:pt idx="3">
                  <c:v>0.94136561518181328</c:v>
                </c:pt>
                <c:pt idx="4">
                  <c:v>0.9265880618903708</c:v>
                </c:pt>
                <c:pt idx="5">
                  <c:v>0.91528564217452324</c:v>
                </c:pt>
                <c:pt idx="6">
                  <c:v>0.90615331010107514</c:v>
                </c:pt>
                <c:pt idx="7">
                  <c:v>0.89850315783814139</c:v>
                </c:pt>
                <c:pt idx="8">
                  <c:v>0.89192851942009266</c:v>
                </c:pt>
                <c:pt idx="9">
                  <c:v>0.88616922144663357</c:v>
                </c:pt>
                <c:pt idx="10">
                  <c:v>0.88104887300801404</c:v>
                </c:pt>
                <c:pt idx="11">
                  <c:v>0.87644244618141309</c:v>
                </c:pt>
                <c:pt idx="12">
                  <c:v>0.87225814090155307</c:v>
                </c:pt>
                <c:pt idx="13">
                  <c:v>0.86842659630148888</c:v>
                </c:pt>
                <c:pt idx="14">
                  <c:v>0.86489414684437083</c:v>
                </c:pt>
                <c:pt idx="15">
                  <c:v>0.86161843161270113</c:v>
                </c:pt>
                <c:pt idx="16">
                  <c:v>0.85856543643775374</c:v>
                </c:pt>
                <c:pt idx="17">
                  <c:v>0.85570744259866671</c:v>
                </c:pt>
                <c:pt idx="18">
                  <c:v>0.85302156821233488</c:v>
                </c:pt>
                <c:pt idx="19">
                  <c:v>0.85048870823486133</c:v>
                </c:pt>
                <c:pt idx="20">
                  <c:v>0.84809274925857503</c:v>
                </c:pt>
                <c:pt idx="21">
                  <c:v>0.84581997792110386</c:v>
                </c:pt>
                <c:pt idx="22">
                  <c:v>0.84365862839273409</c:v>
                </c:pt>
                <c:pt idx="23">
                  <c:v>0.84159853151245156</c:v>
                </c:pt>
                <c:pt idx="24">
                  <c:v>0.83963083938209937</c:v>
                </c:pt>
                <c:pt idx="25">
                  <c:v>0.83774780677082938</c:v>
                </c:pt>
                <c:pt idx="26">
                  <c:v>0.83594261584158114</c:v>
                </c:pt>
                <c:pt idx="27">
                  <c:v>0.83420923430229876</c:v>
                </c:pt>
                <c:pt idx="28">
                  <c:v>0.83254229962362147</c:v>
                </c:pt>
                <c:pt idx="29">
                  <c:v>0.83093702378615097</c:v>
                </c:pt>
                <c:pt idx="30">
                  <c:v>0.82938911434443241</c:v>
                </c:pt>
                <c:pt idx="31">
                  <c:v>0.82789470856914527</c:v>
                </c:pt>
                <c:pt idx="32">
                  <c:v>0.82645031815421166</c:v>
                </c:pt>
                <c:pt idx="33">
                  <c:v>0.82505278252101921</c:v>
                </c:pt>
                <c:pt idx="34">
                  <c:v>0.82369922916628757</c:v>
                </c:pt>
                <c:pt idx="35">
                  <c:v>0.82238703981772043</c:v>
                </c:pt>
                <c:pt idx="36">
                  <c:v>0.82111382140713518</c:v>
                </c:pt>
                <c:pt idx="37">
                  <c:v>0.81987738106213615</c:v>
                </c:pt>
                <c:pt idx="38">
                  <c:v>0.81867570446766424</c:v>
                </c:pt>
                <c:pt idx="39">
                  <c:v>0.81750693706759925</c:v>
                </c:pt>
                <c:pt idx="40">
                  <c:v>0.81636936767119128</c:v>
                </c:pt>
                <c:pt idx="41">
                  <c:v>0.81526141410490005</c:v>
                </c:pt>
                <c:pt idx="42">
                  <c:v>0.81418161061130068</c:v>
                </c:pt>
                <c:pt idx="43">
                  <c:v>0.81312859674622984</c:v>
                </c:pt>
                <c:pt idx="44">
                  <c:v>0.81210110756569132</c:v>
                </c:pt>
                <c:pt idx="45">
                  <c:v>0.81109796492707942</c:v>
                </c:pt>
                <c:pt idx="46">
                  <c:v>0.81011806975648004</c:v>
                </c:pt>
                <c:pt idx="47">
                  <c:v>0.80916039515628979</c:v>
                </c:pt>
                <c:pt idx="48">
                  <c:v>0.80822398024606801</c:v>
                </c:pt>
                <c:pt idx="49">
                  <c:v>0.80730792464511225</c:v>
                </c:pt>
                <c:pt idx="50">
                  <c:v>0.80641138351828012</c:v>
                </c:pt>
                <c:pt idx="51">
                  <c:v>0.80553356311754998</c:v>
                </c:pt>
                <c:pt idx="52">
                  <c:v>0.80467371676104804</c:v>
                </c:pt>
                <c:pt idx="53">
                  <c:v>0.80383114119910593</c:v>
                </c:pt>
                <c:pt idx="54">
                  <c:v>0.80300517332355981</c:v>
                </c:pt>
                <c:pt idx="55">
                  <c:v>0.80219518718216476</c:v>
                </c:pt>
                <c:pt idx="56">
                  <c:v>0.8014005912648513</c:v>
                </c:pt>
                <c:pt idx="57">
                  <c:v>0.8006208260326958</c:v>
                </c:pt>
                <c:pt idx="58">
                  <c:v>0.79985536166405669</c:v>
                </c:pt>
                <c:pt idx="59">
                  <c:v>0.79910369599540343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D7-4103-B3C5-609481395981}"/>
            </c:ext>
          </c:extLst>
        </c:ser>
        <c:ser>
          <c:idx val="2"/>
          <c:order val="2"/>
          <c:tx>
            <c:strRef>
              <c:f>[8]WT.A1R!$D$4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[8]WT.A1R!$BB$12:$BB$500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[8]WT.A1R!$BC$12:$BC$500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0.91615844286362791</c:v>
                </c:pt>
                <c:pt idx="7">
                  <c:v>0.91066983359197839</c:v>
                </c:pt>
                <c:pt idx="8">
                  <c:v>0.9058558369357369</c:v>
                </c:pt>
                <c:pt idx="9">
                  <c:v>0.90157113760595697</c:v>
                </c:pt>
                <c:pt idx="10">
                  <c:v>0.89771261721150752</c:v>
                </c:pt>
                <c:pt idx="11">
                  <c:v>0.89420448526640361</c:v>
                </c:pt>
                <c:pt idx="12">
                  <c:v>0.8909894242719375</c:v>
                </c:pt>
                <c:pt idx="13">
                  <c:v>0.88802304936680021</c:v>
                </c:pt>
                <c:pt idx="14">
                  <c:v>0.88527029807730517</c:v>
                </c:pt>
                <c:pt idx="15">
                  <c:v>0.88270299629065496</c:v>
                </c:pt>
                <c:pt idx="16">
                  <c:v>0.88029816900673119</c:v>
                </c:pt>
                <c:pt idx="17">
                  <c:v>0.87803683835300039</c:v>
                </c:pt>
                <c:pt idx="18">
                  <c:v>0.87590314952361636</c:v>
                </c:pt>
                <c:pt idx="19">
                  <c:v>0.87388372292401628</c:v>
                </c:pt>
                <c:pt idx="20">
                  <c:v>0.8719671657857101</c:v>
                </c:pt>
                <c:pt idx="21">
                  <c:v>0.87014369839724026</c:v>
                </c:pt>
                <c:pt idx="22">
                  <c:v>0.86840486414883877</c:v>
                </c:pt>
                <c:pt idx="23">
                  <c:v>0.86674330182638626</c:v>
                </c:pt>
                <c:pt idx="24">
                  <c:v>0.8651525647932411</c:v>
                </c:pt>
                <c:pt idx="25">
                  <c:v>0.86362697594362525</c:v>
                </c:pt>
                <c:pt idx="26">
                  <c:v>0.86216151026713994</c:v>
                </c:pt>
                <c:pt idx="27">
                  <c:v>0.86075169895486392</c:v>
                </c:pt>
                <c:pt idx="28">
                  <c:v>0.85939355047801769</c:v>
                </c:pt>
                <c:pt idx="29">
                  <c:v>0.85808348516140143</c:v>
                </c:pt>
                <c:pt idx="30">
                  <c:v>0.85681828057716281</c:v>
                </c:pt>
                <c:pt idx="31">
                  <c:v>0.85559502568260215</c:v>
                </c:pt>
                <c:pt idx="32">
                  <c:v>0.85441108207579775</c:v>
                </c:pt>
                <c:pt idx="33">
                  <c:v>0.85326405108480752</c:v>
                </c:pt>
                <c:pt idx="34">
                  <c:v>0.85215174566844509</c:v>
                </c:pt>
                <c:pt idx="35">
                  <c:v>0.85107216630942306</c:v>
                </c:pt>
                <c:pt idx="36">
                  <c:v>0.85002348023876784</c:v>
                </c:pt>
                <c:pt idx="37">
                  <c:v>0.84900400345459304</c:v>
                </c:pt>
                <c:pt idx="38">
                  <c:v>0.8480121850965554</c:v>
                </c:pt>
                <c:pt idx="39">
                  <c:v>0.84704659381555281</c:v>
                </c:pt>
                <c:pt idx="40">
                  <c:v>0.84610590584090628</c:v>
                </c:pt>
                <c:pt idx="41">
                  <c:v>0.84518889449781842</c:v>
                </c:pt>
                <c:pt idx="42">
                  <c:v>0.84429442096886176</c:v>
                </c:pt>
                <c:pt idx="43">
                  <c:v>0.84342142612666138</c:v>
                </c:pt>
                <c:pt idx="44">
                  <c:v>0.84256892329227961</c:v>
                </c:pt>
                <c:pt idx="45">
                  <c:v>0.84173599179634795</c:v>
                </c:pt>
                <c:pt idx="46">
                  <c:v>0.84092177123860679</c:v>
                </c:pt>
                <c:pt idx="47">
                  <c:v>0.84012545635699176</c:v>
                </c:pt>
                <c:pt idx="48">
                  <c:v>0.83934629243030745</c:v>
                </c:pt>
                <c:pt idx="49">
                  <c:v>0.83858357114934245</c:v>
                </c:pt>
                <c:pt idx="50">
                  <c:v>0.83783662690036131</c:v>
                </c:pt>
                <c:pt idx="51">
                  <c:v>0.83710483341258024</c:v>
                </c:pt>
                <c:pt idx="52">
                  <c:v>0.83638760072772667</c:v>
                </c:pt>
                <c:pt idx="53">
                  <c:v>0.83568437245529525</c:v>
                </c:pt>
                <c:pt idx="54">
                  <c:v>0.83499462328182084</c:v>
                </c:pt>
                <c:pt idx="55">
                  <c:v>0.83431785670650616</c:v>
                </c:pt>
                <c:pt idx="56">
                  <c:v>0.83365360297899016</c:v>
                </c:pt>
                <c:pt idx="57">
                  <c:v>0.83300141721801324</c:v>
                </c:pt>
                <c:pt idx="58">
                  <c:v>0.83236087769228728</c:v>
                </c:pt>
                <c:pt idx="59">
                  <c:v>0.83173158424709737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D7-4103-B3C5-609481395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6007806178495496"/>
          <c:y val="0.70634482443708335"/>
          <c:w val="0.40371606628881535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[8]PV.A1R!$B$4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[8]PV.A1R!$AX$12:$AX$500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</c:numCache>
            </c:numRef>
          </c:xVal>
          <c:yVal>
            <c:numRef>
              <c:f>[8]PV.A1R!$AY$12:$AY$500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0.87964907592243569</c:v>
                </c:pt>
                <c:pt idx="4">
                  <c:v>0.81607968679204357</c:v>
                </c:pt>
                <c:pt idx="5">
                  <c:v>0.77378249677119493</c:v>
                </c:pt>
                <c:pt idx="6">
                  <c:v>0.7424898979886646</c:v>
                </c:pt>
                <c:pt idx="7">
                  <c:v>0.71786374236569173</c:v>
                </c:pt>
                <c:pt idx="8">
                  <c:v>0.69768094639531109</c:v>
                </c:pt>
                <c:pt idx="9">
                  <c:v>0.68065705824973677</c:v>
                </c:pt>
                <c:pt idx="10">
                  <c:v>0.66598605519459975</c:v>
                </c:pt>
                <c:pt idx="11">
                  <c:v>0.65313055264747233</c:v>
                </c:pt>
                <c:pt idx="12">
                  <c:v>0.64171523975895062</c:v>
                </c:pt>
                <c:pt idx="13">
                  <c:v>0.63146817761020213</c:v>
                </c:pt>
                <c:pt idx="14">
                  <c:v>0.62218635118985299</c:v>
                </c:pt>
                <c:pt idx="15">
                  <c:v>0.61371439978532571</c:v>
                </c:pt>
                <c:pt idx="16">
                  <c:v>0.60593092339684573</c:v>
                </c:pt>
                <c:pt idx="17">
                  <c:v>0.59873935230946429</c:v>
                </c:pt>
                <c:pt idx="18">
                  <c:v>0.59206167507751561</c:v>
                </c:pt>
                <c:pt idx="19">
                  <c:v>0.58583401802915791</c:v>
                </c:pt>
                <c:pt idx="20">
                  <c:v>0.58000345930192687</c:v>
                </c:pt>
                <c:pt idx="21">
                  <c:v>0.57452568709305873</c:v>
                </c:pt>
                <c:pt idx="22">
                  <c:v>0.5693632482150619</c:v>
                </c:pt>
                <c:pt idx="23">
                  <c:v>0.56448421765930512</c:v>
                </c:pt>
                <c:pt idx="24">
                  <c:v>0.55986117378201672</c:v>
                </c:pt>
                <c:pt idx="25">
                  <c:v>0.55547039890923877</c:v>
                </c:pt>
                <c:pt idx="26">
                  <c:v>0.55129124861521761</c:v>
                </c:pt>
                <c:pt idx="27">
                  <c:v>0.54730564887570621</c:v>
                </c:pt>
                <c:pt idx="28">
                  <c:v>0.5434976913310775</c:v>
                </c:pt>
                <c:pt idx="29">
                  <c:v>0.53985330465145398</c:v>
                </c:pt>
                <c:pt idx="30">
                  <c:v>0.53635998553072262</c:v>
                </c:pt>
                <c:pt idx="31">
                  <c:v>0.53300657683886343</c:v>
                </c:pt>
                <c:pt idx="32">
                  <c:v>0.52978308339285829</c:v>
                </c:pt>
                <c:pt idx="33">
                  <c:v>0.52668051797741799</c:v>
                </c:pt>
                <c:pt idx="34">
                  <c:v>0.52369077187216539</c:v>
                </c:pt>
                <c:pt idx="35">
                  <c:v>0.52080650537102591</c:v>
                </c:pt>
                <c:pt idx="36">
                  <c:v>0.51802105471768956</c:v>
                </c:pt>
                <c:pt idx="37">
                  <c:v>0.51532835260327625</c:v>
                </c:pt>
                <c:pt idx="38">
                  <c:v>0.51272285993295397</c:v>
                </c:pt>
                <c:pt idx="39">
                  <c:v>0.51019950700675598</c:v>
                </c:pt>
                <c:pt idx="40">
                  <c:v>0.50775364260529954</c:v>
                </c:pt>
                <c:pt idx="41">
                  <c:v>0.50538098974511159</c:v>
                </c:pt>
                <c:pt idx="42">
                  <c:v>0.50307760708699933</c:v>
                </c:pt>
                <c:pt idx="43">
                  <c:v>0.50083985515657559</c:v>
                </c:pt>
                <c:pt idx="44">
                  <c:v>0.49866436667794489</c:v>
                </c:pt>
                <c:pt idx="45">
                  <c:v>0.49654802043680679</c:v>
                </c:pt>
                <c:pt idx="46">
                  <c:v>0.4944879181833115</c:v>
                </c:pt>
                <c:pt idx="47">
                  <c:v>0.49248136416220123</c:v>
                </c:pt>
                <c:pt idx="48">
                  <c:v>0.49052584692138435</c:v>
                </c:pt>
                <c:pt idx="49">
                  <c:v>0.48861902310277872</c:v>
                </c:pt>
                <c:pt idx="50">
                  <c:v>0.4867587029630569</c:v>
                </c:pt>
                <c:pt idx="51">
                  <c:v>0.48494283740850197</c:v>
                </c:pt>
                <c:pt idx="52">
                  <c:v>0.48316950635883149</c:v>
                </c:pt>
                <c:pt idx="53">
                  <c:v>0.481436908280644</c:v>
                </c:pt>
                <c:pt idx="54">
                  <c:v>0.47974335075290631</c:v>
                </c:pt>
                <c:pt idx="55">
                  <c:v>0.47808724194535945</c:v>
                </c:pt>
                <c:pt idx="56">
                  <c:v>0.47646708290639461</c:v>
                </c:pt>
                <c:pt idx="57">
                  <c:v>0.47488146057032465</c:v>
                </c:pt>
                <c:pt idx="58">
                  <c:v>0.4733290414054182</c:v>
                </c:pt>
                <c:pt idx="59">
                  <c:v>0.4718085656338713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0E-48E9-B7FC-6441BF586BC2}"/>
            </c:ext>
          </c:extLst>
        </c:ser>
        <c:ser>
          <c:idx val="1"/>
          <c:order val="1"/>
          <c:tx>
            <c:strRef>
              <c:f>[8]PV.A1R!$C$4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[8]PV.A1R!$AZ$12:$AZ$500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</c:numCache>
            </c:numRef>
          </c:xVal>
          <c:yVal>
            <c:numRef>
              <c:f>[8]PV.A1R!$BA$12:$BA$500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0.89192851942009266</c:v>
                </c:pt>
                <c:pt idx="3">
                  <c:v>0.83420923430229876</c:v>
                </c:pt>
                <c:pt idx="4">
                  <c:v>0.7955364837549187</c:v>
                </c:pt>
                <c:pt idx="5">
                  <c:v>0.76677853930053697</c:v>
                </c:pt>
                <c:pt idx="6">
                  <c:v>0.74405500723781859</c:v>
                </c:pt>
                <c:pt idx="7">
                  <c:v>0.7253687196413896</c:v>
                </c:pt>
                <c:pt idx="8">
                  <c:v>0.70956167810019133</c:v>
                </c:pt>
                <c:pt idx="9">
                  <c:v>0.69590504659522767</c:v>
                </c:pt>
                <c:pt idx="10">
                  <c:v>0.68391164728142928</c:v>
                </c:pt>
                <c:pt idx="11">
                  <c:v>0.67324045828299939</c:v>
                </c:pt>
                <c:pt idx="12">
                  <c:v>0.66364388097273386</c:v>
                </c:pt>
                <c:pt idx="13">
                  <c:v>0.65493672964058181</c:v>
                </c:pt>
                <c:pt idx="14">
                  <c:v>0.64697704814339296</c:v>
                </c:pt>
                <c:pt idx="15">
                  <c:v>0.63965373814933602</c:v>
                </c:pt>
                <c:pt idx="16">
                  <c:v>0.63287829698513998</c:v>
                </c:pt>
                <c:pt idx="17">
                  <c:v>0.62657913374958152</c:v>
                </c:pt>
                <c:pt idx="18">
                  <c:v>0.62069755786665204</c:v>
                </c:pt>
                <c:pt idx="19">
                  <c:v>0.61518488424691697</c:v>
                </c:pt>
                <c:pt idx="20">
                  <c:v>0.61000030297388197</c:v>
                </c:pt>
                <c:pt idx="21">
                  <c:v>0.60510928419888244</c:v>
                </c:pt>
                <c:pt idx="22">
                  <c:v>0.60048236517006026</c:v>
                </c:pt>
                <c:pt idx="23">
                  <c:v>0.59609421495384052</c:v>
                </c:pt>
                <c:pt idx="24">
                  <c:v>0.59192290417821469</c:v>
                </c:pt>
                <c:pt idx="25">
                  <c:v>0.5879493283318652</c:v>
                </c:pt>
                <c:pt idx="26">
                  <c:v>0.58415674758216163</c:v>
                </c:pt>
                <c:pt idx="27">
                  <c:v>0.58053041606731037</c:v>
                </c:pt>
                <c:pt idx="28">
                  <c:v>0.57705728064931849</c:v>
                </c:pt>
                <c:pt idx="29">
                  <c:v>0.57372573413536143</c:v>
                </c:pt>
                <c:pt idx="30">
                  <c:v>0.570525411609065</c:v>
                </c:pt>
                <c:pt idx="31">
                  <c:v>0.56744702117617229</c:v>
                </c:pt>
                <c:pt idx="32">
                  <c:v>0.56448220240306557</c:v>
                </c:pt>
                <c:pt idx="33">
                  <c:v>0.56162340720558956</c:v>
                </c:pt>
                <c:pt idx="34">
                  <c:v>0.55886379906478845</c:v>
                </c:pt>
                <c:pt idx="35">
                  <c:v>0.5561971673009255</c:v>
                </c:pt>
                <c:pt idx="36">
                  <c:v>0.55361785379567019</c:v>
                </c:pt>
                <c:pt idx="37">
                  <c:v>0.55112069006379094</c:v>
                </c:pt>
                <c:pt idx="38">
                  <c:v>0.54870094297597372</c:v>
                </c:pt>
                <c:pt idx="39">
                  <c:v>0.54635426774992135</c:v>
                </c:pt>
                <c:pt idx="40">
                  <c:v>0.5440766670773024</c:v>
                </c:pt>
                <c:pt idx="41">
                  <c:v>0.54186445545412831</c:v>
                </c:pt>
                <c:pt idx="42">
                  <c:v>0.53971422794286128</c:v>
                </c:pt>
                <c:pt idx="43">
                  <c:v>0.53762283272444633</c:v>
                </c:pt>
                <c:pt idx="44">
                  <c:v>0.53558734690400733</c:v>
                </c:pt>
                <c:pt idx="45">
                  <c:v>0.53360505512016077</c:v>
                </c:pt>
                <c:pt idx="46">
                  <c:v>0.53167343057866145</c:v>
                </c:pt>
                <c:pt idx="47">
                  <c:v>0.52979011818945054</c:v>
                </c:pt>
                <c:pt idx="48">
                  <c:v>0.52795291953451651</c:v>
                </c:pt>
                <c:pt idx="49">
                  <c:v>0.5261597794341889</c:v>
                </c:pt>
                <c:pt idx="50">
                  <c:v>0.5244087739130785</c:v>
                </c:pt>
                <c:pt idx="51">
                  <c:v>0.52269809939503609</c:v>
                </c:pt>
                <c:pt idx="52">
                  <c:v>0.52102606298021426</c:v>
                </c:pt>
                <c:pt idx="53">
                  <c:v>0.51939107367733583</c:v>
                </c:pt>
                <c:pt idx="54">
                  <c:v>0.51779163448124654</c:v>
                </c:pt>
                <c:pt idx="55">
                  <c:v>0.51622633520026229</c:v>
                </c:pt>
                <c:pt idx="56">
                  <c:v>0.51469384595013146</c:v>
                </c:pt>
                <c:pt idx="57">
                  <c:v>0.51319291124196886</c:v>
                </c:pt>
                <c:pt idx="58">
                  <c:v>0.51172234460055877</c:v>
                </c:pt>
                <c:pt idx="59">
                  <c:v>0.51028102365720374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50E-48E9-B7FC-6441BF586BC2}"/>
            </c:ext>
          </c:extLst>
        </c:ser>
        <c:ser>
          <c:idx val="2"/>
          <c:order val="2"/>
          <c:tx>
            <c:strRef>
              <c:f>[8]PV.A1R!$D$4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[8]PV.A1R!$BB$12:$BB$500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[8]PV.A1R!$BC$12:$BC$500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0.91256548854345176</c:v>
                </c:pt>
                <c:pt idx="2">
                  <c:v>0.86500774173799211</c:v>
                </c:pt>
                <c:pt idx="3">
                  <c:v>0.83277577088054899</c:v>
                </c:pt>
                <c:pt idx="4">
                  <c:v>0.80860413788699348</c:v>
                </c:pt>
                <c:pt idx="5">
                  <c:v>0.78937621243299883</c:v>
                </c:pt>
                <c:pt idx="6">
                  <c:v>0.77347638485918369</c:v>
                </c:pt>
                <c:pt idx="7">
                  <c:v>0.75996242820075788</c:v>
                </c:pt>
                <c:pt idx="8">
                  <c:v>0.74823839326666097</c:v>
                </c:pt>
                <c:pt idx="9">
                  <c:v>0.73790423012910089</c:v>
                </c:pt>
                <c:pt idx="10">
                  <c:v>0.72867885219154505</c:v>
                </c:pt>
                <c:pt idx="11">
                  <c:v>0.72035748894349927</c:v>
                </c:pt>
                <c:pt idx="12">
                  <c:v>0.71278651939770543</c:v>
                </c:pt>
                <c:pt idx="13">
                  <c:v>0.70584785502584402</c:v>
                </c:pt>
                <c:pt idx="14">
                  <c:v>0.69944883927362433</c:v>
                </c:pt>
                <c:pt idx="15">
                  <c:v>0.69351548456569256</c:v>
                </c:pt>
                <c:pt idx="16">
                  <c:v>0.68798780849577978</c:v>
                </c:pt>
                <c:pt idx="17">
                  <c:v>0.68281653489835792</c:v>
                </c:pt>
                <c:pt idx="18">
                  <c:v>0.677960708185395</c:v>
                </c:pt>
                <c:pt idx="19">
                  <c:v>0.67338593426604265</c:v>
                </c:pt>
                <c:pt idx="20">
                  <c:v>0.66906306095470869</c:v>
                </c:pt>
                <c:pt idx="21">
                  <c:v>0.66496717274145911</c:v>
                </c:pt>
                <c:pt idx="22">
                  <c:v>0.66107681439990884</c:v>
                </c:pt>
                <c:pt idx="23">
                  <c:v>0.65737338382365862</c:v>
                </c:pt>
                <c:pt idx="24">
                  <c:v>0.65384065180796813</c:v>
                </c:pt>
                <c:pt idx="25">
                  <c:v>0.65046437830135373</c:v>
                </c:pt>
                <c:pt idx="26">
                  <c:v>0.64723200284125804</c:v>
                </c:pt>
                <c:pt idx="27">
                  <c:v>0.6441323926590069</c:v>
                </c:pt>
                <c:pt idx="28">
                  <c:v>0.64115563606589909</c:v>
                </c:pt>
                <c:pt idx="29">
                  <c:v>0.63829287172288529</c:v>
                </c:pt>
                <c:pt idx="30">
                  <c:v>0.63553614659060587</c:v>
                </c:pt>
                <c:pt idx="31">
                  <c:v>0.63287829698513998</c:v>
                </c:pt>
                <c:pt idx="32">
                  <c:v>0.63031284838644064</c:v>
                </c:pt>
                <c:pt idx="33">
                  <c:v>0.62783393057189008</c:v>
                </c:pt>
                <c:pt idx="34">
                  <c:v>0.62543620535500877</c:v>
                </c:pt>
                <c:pt idx="35">
                  <c:v>0.62311480475506698</c:v>
                </c:pt>
                <c:pt idx="36">
                  <c:v>0.62086527784763179</c:v>
                </c:pt>
                <c:pt idx="37">
                  <c:v>0.61868354487846955</c:v>
                </c:pt>
                <c:pt idx="38">
                  <c:v>0.61656585748549286</c:v>
                </c:pt>
                <c:pt idx="39">
                  <c:v>0.61450876408178001</c:v>
                </c:pt>
                <c:pt idx="40">
                  <c:v>0.61250907961924728</c:v>
                </c:pt>
                <c:pt idx="41">
                  <c:v>0.61056385908651101</c:v>
                </c:pt>
                <c:pt idx="42">
                  <c:v>0.60867037420283421</c:v>
                </c:pt>
                <c:pt idx="43">
                  <c:v>0.60682609285816769</c:v>
                </c:pt>
                <c:pt idx="44">
                  <c:v>0.60502866092133767</c:v>
                </c:pt>
                <c:pt idx="45">
                  <c:v>0.60327588609760163</c:v>
                </c:pt>
                <c:pt idx="46">
                  <c:v>0.60156572356563565</c:v>
                </c:pt>
                <c:pt idx="47">
                  <c:v>0.59989626316449907</c:v>
                </c:pt>
                <c:pt idx="48">
                  <c:v>0.59826571793483219</c:v>
                </c:pt>
                <c:pt idx="49">
                  <c:v>0.59667241384670733</c:v>
                </c:pt>
                <c:pt idx="50">
                  <c:v>0.59511478057020473</c:v>
                </c:pt>
                <c:pt idx="51">
                  <c:v>0.59359134316468765</c:v>
                </c:pt>
                <c:pt idx="52">
                  <c:v>0.59210071457958835</c:v>
                </c:pt>
                <c:pt idx="53">
                  <c:v>0.59064158887378948</c:v>
                </c:pt>
                <c:pt idx="54">
                  <c:v>0.58921273507282834</c:v>
                </c:pt>
                <c:pt idx="55">
                  <c:v>0.58781299159352918</c:v>
                </c:pt>
                <c:pt idx="56">
                  <c:v>0.58644126117453843</c:v>
                </c:pt>
                <c:pt idx="57">
                  <c:v>0.58509650625886478</c:v>
                </c:pt>
                <c:pt idx="58">
                  <c:v>0.58377774478109201</c:v>
                </c:pt>
                <c:pt idx="59">
                  <c:v>0.58248404631759776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50E-48E9-B7FC-6441BF586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330810913084761"/>
          <c:y val="0.7032865479645577"/>
          <c:w val="0.37573893102197486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'[8]CIR.A1R'!$B$4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'[8]CIR.A1R'!$AU$12:$AU$500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  <c:pt idx="24">
                  <c:v>22</c:v>
                </c:pt>
                <c:pt idx="25">
                  <c:v>23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30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35</c:v>
                </c:pt>
                <c:pt idx="38">
                  <c:v>36</c:v>
                </c:pt>
                <c:pt idx="39">
                  <c:v>37</c:v>
                </c:pt>
                <c:pt idx="40">
                  <c:v>38</c:v>
                </c:pt>
                <c:pt idx="41">
                  <c:v>39</c:v>
                </c:pt>
                <c:pt idx="42">
                  <c:v>40</c:v>
                </c:pt>
                <c:pt idx="43">
                  <c:v>41</c:v>
                </c:pt>
                <c:pt idx="44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45</c:v>
                </c:pt>
                <c:pt idx="48">
                  <c:v>46</c:v>
                </c:pt>
                <c:pt idx="49">
                  <c:v>47</c:v>
                </c:pt>
                <c:pt idx="50">
                  <c:v>48</c:v>
                </c:pt>
                <c:pt idx="51">
                  <c:v>49</c:v>
                </c:pt>
                <c:pt idx="52">
                  <c:v>50</c:v>
                </c:pt>
                <c:pt idx="53">
                  <c:v>51</c:v>
                </c:pt>
                <c:pt idx="54">
                  <c:v>52</c:v>
                </c:pt>
                <c:pt idx="55">
                  <c:v>53</c:v>
                </c:pt>
                <c:pt idx="56">
                  <c:v>54</c:v>
                </c:pt>
                <c:pt idx="57">
                  <c:v>55</c:v>
                </c:pt>
                <c:pt idx="58">
                  <c:v>56</c:v>
                </c:pt>
                <c:pt idx="59">
                  <c:v>57</c:v>
                </c:pt>
              </c:numCache>
            </c:numRef>
          </c:xVal>
          <c:yVal>
            <c:numRef>
              <c:f>'[8]CIR.A1R'!$AV$12:$AV$500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0.87791456185017347</c:v>
                </c:pt>
                <c:pt idx="5">
                  <c:v>0.81353068976773468</c:v>
                </c:pt>
                <c:pt idx="6">
                  <c:v>0.77073397790858211</c:v>
                </c:pt>
                <c:pt idx="7">
                  <c:v>0.6988327758150904</c:v>
                </c:pt>
                <c:pt idx="8">
                  <c:v>0.65919430197506623</c:v>
                </c:pt>
                <c:pt idx="9">
                  <c:v>0.63210135658408773</c:v>
                </c:pt>
                <c:pt idx="10">
                  <c:v>0.61165669745067019</c:v>
                </c:pt>
                <c:pt idx="11">
                  <c:v>0.59531293666231277</c:v>
                </c:pt>
                <c:pt idx="12">
                  <c:v>0.58174255339647829</c:v>
                </c:pt>
                <c:pt idx="13">
                  <c:v>0.570168006613199</c:v>
                </c:pt>
                <c:pt idx="14">
                  <c:v>0.56009572534890395</c:v>
                </c:pt>
                <c:pt idx="15">
                  <c:v>0.55119334304786582</c:v>
                </c:pt>
                <c:pt idx="16">
                  <c:v>0.5432266813806651</c:v>
                </c:pt>
                <c:pt idx="17">
                  <c:v>0.53602471830691978</c:v>
                </c:pt>
                <c:pt idx="18">
                  <c:v>0.52945886240610518</c:v>
                </c:pt>
                <c:pt idx="19">
                  <c:v>0.52343006191076824</c:v>
                </c:pt>
                <c:pt idx="20">
                  <c:v>0.51786044982781487</c:v>
                </c:pt>
                <c:pt idx="21">
                  <c:v>0.51268773895489406</c:v>
                </c:pt>
                <c:pt idx="22">
                  <c:v>0.50786134974540564</c:v>
                </c:pt>
                <c:pt idx="23">
                  <c:v>0.50333966682132558</c:v>
                </c:pt>
                <c:pt idx="24">
                  <c:v>0.49908805190501138</c:v>
                </c:pt>
                <c:pt idx="25">
                  <c:v>0.4950773765092279</c:v>
                </c:pt>
                <c:pt idx="26">
                  <c:v>0.49128291970725591</c:v>
                </c:pt>
                <c:pt idx="27">
                  <c:v>0.48768352739257104</c:v>
                </c:pt>
                <c:pt idx="28">
                  <c:v>0.48426096212985881</c:v>
                </c:pt>
                <c:pt idx="29">
                  <c:v>0.48099939412126103</c:v>
                </c:pt>
                <c:pt idx="30">
                  <c:v>0.47788499815064356</c:v>
                </c:pt>
                <c:pt idx="31">
                  <c:v>0.47490563115248763</c:v>
                </c:pt>
                <c:pt idx="32">
                  <c:v>0.4720505718450968</c:v>
                </c:pt>
                <c:pt idx="33">
                  <c:v>0.46931030865994716</c:v>
                </c:pt>
                <c:pt idx="34">
                  <c:v>0.46667636562911274</c:v>
                </c:pt>
                <c:pt idx="35">
                  <c:v>0.4641411583809526</c:v>
                </c:pt>
                <c:pt idx="36">
                  <c:v>0.46169787422167285</c:v>
                </c:pt>
                <c:pt idx="37">
                  <c:v>0.45934037163787689</c:v>
                </c:pt>
                <c:pt idx="38">
                  <c:v>0.45706309557438329</c:v>
                </c:pt>
                <c:pt idx="39">
                  <c:v>0.45486100561432163</c:v>
                </c:pt>
                <c:pt idx="40">
                  <c:v>0.4527295147798186</c:v>
                </c:pt>
                <c:pt idx="41">
                  <c:v>0.45066443712796866</c:v>
                </c:pt>
                <c:pt idx="42">
                  <c:v>0.44866194267187998</c:v>
                </c:pt>
                <c:pt idx="43">
                  <c:v>0.44671851843497601</c:v>
                </c:pt>
                <c:pt idx="44">
                  <c:v>0.44483093466655721</c:v>
                </c:pt>
                <c:pt idx="45">
                  <c:v>0.44299621542135625</c:v>
                </c:pt>
                <c:pt idx="46">
                  <c:v>0.44121161284561938</c:v>
                </c:pt>
                <c:pt idx="47">
                  <c:v>0.43947458462473787</c:v>
                </c:pt>
                <c:pt idx="48">
                  <c:v>0.43778277413851929</c:v>
                </c:pt>
                <c:pt idx="49">
                  <c:v>0.4361339929442849</c:v>
                </c:pt>
                <c:pt idx="50">
                  <c:v>0.43452620526859265</c:v>
                </c:pt>
                <c:pt idx="51">
                  <c:v>0.43295751423820505</c:v>
                </c:pt>
                <c:pt idx="52">
                  <c:v>0.43142614962206127</c:v>
                </c:pt>
                <c:pt idx="53">
                  <c:v>0.42993045689013509</c:v>
                </c:pt>
                <c:pt idx="54">
                  <c:v>0.42846888742348865</c:v>
                </c:pt>
                <c:pt idx="55">
                  <c:v>0.42703998973360013</c:v>
                </c:pt>
                <c:pt idx="56">
                  <c:v>0.42564240156900202</c:v>
                </c:pt>
                <c:pt idx="57">
                  <c:v>0.42427484280408934</c:v>
                </c:pt>
                <c:pt idx="58">
                  <c:v>0.42293610901917555</c:v>
                </c:pt>
                <c:pt idx="59">
                  <c:v>0.42162506569294811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C7-429B-A3A5-B58DC20F20DD}"/>
            </c:ext>
          </c:extLst>
        </c:ser>
        <c:ser>
          <c:idx val="1"/>
          <c:order val="1"/>
          <c:tx>
            <c:strRef>
              <c:f>'[8]CIR.A1R'!$C$4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'[8]CIR.A1R'!$AW$12:$AW$500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</c:numCache>
            </c:numRef>
          </c:xVal>
          <c:yVal>
            <c:numRef>
              <c:f>'[8]CIR.A1R'!$AX$12:$AX$500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0.93722872611834573</c:v>
                </c:pt>
                <c:pt idx="4">
                  <c:v>0.90235269125854989</c:v>
                </c:pt>
                <c:pt idx="5">
                  <c:v>0.87839768506141713</c:v>
                </c:pt>
                <c:pt idx="6">
                  <c:v>0.86025555835513523</c:v>
                </c:pt>
                <c:pt idx="7">
                  <c:v>0.82097865176171914</c:v>
                </c:pt>
                <c:pt idx="8">
                  <c:v>0.79872221606066196</c:v>
                </c:pt>
                <c:pt idx="9">
                  <c:v>0.78324442055985111</c:v>
                </c:pt>
                <c:pt idx="10">
                  <c:v>0.77141492025587632</c:v>
                </c:pt>
                <c:pt idx="11">
                  <c:v>0.76186214880492664</c:v>
                </c:pt>
                <c:pt idx="12">
                  <c:v>0.75386357428833062</c:v>
                </c:pt>
                <c:pt idx="13">
                  <c:v>0.74699227323227313</c:v>
                </c:pt>
                <c:pt idx="14">
                  <c:v>0.74097522598011734</c:v>
                </c:pt>
                <c:pt idx="15">
                  <c:v>0.73562739910678432</c:v>
                </c:pt>
                <c:pt idx="16">
                  <c:v>0.73081768065207042</c:v>
                </c:pt>
                <c:pt idx="17">
                  <c:v>0.7264498309678219</c:v>
                </c:pt>
                <c:pt idx="18">
                  <c:v>0.72245115364408563</c:v>
                </c:pt>
                <c:pt idx="19">
                  <c:v>0.71876541571539465</c:v>
                </c:pt>
                <c:pt idx="20">
                  <c:v>0.71534823935522407</c:v>
                </c:pt>
                <c:pt idx="21">
                  <c:v>0.71216399810909126</c:v>
                </c:pt>
                <c:pt idx="22">
                  <c:v>0.70918366485600715</c:v>
                </c:pt>
                <c:pt idx="23">
                  <c:v>0.70638328185982646</c:v>
                </c:pt>
                <c:pt idx="24">
                  <c:v>0.70374284912643337</c:v>
                </c:pt>
                <c:pt idx="25">
                  <c:v>0.70124550108307515</c:v>
                </c:pt>
                <c:pt idx="26">
                  <c:v>0.6988768863668281</c:v>
                </c:pt>
                <c:pt idx="27">
                  <c:v>0.69662469349084755</c:v>
                </c:pt>
                <c:pt idx="28">
                  <c:v>0.69447828311325577</c:v>
                </c:pt>
                <c:pt idx="29">
                  <c:v>0.69242839943066137</c:v>
                </c:pt>
                <c:pt idx="30">
                  <c:v>0.69046694113450091</c:v>
                </c:pt>
                <c:pt idx="31">
                  <c:v>0.68858677778266686</c:v>
                </c:pt>
                <c:pt idx="32">
                  <c:v>0.68678160120667453</c:v>
                </c:pt>
                <c:pt idx="33">
                  <c:v>0.68504580423832873</c:v>
                </c:pt>
                <c:pt idx="34">
                  <c:v>0.68337438095043934</c:v>
                </c:pt>
                <c:pt idx="35">
                  <c:v>0.68176284399486986</c:v>
                </c:pt>
                <c:pt idx="36">
                  <c:v>0.68020715564307066</c:v>
                </c:pt>
                <c:pt idx="37">
                  <c:v>0.67870366989473219</c:v>
                </c:pt>
                <c:pt idx="38">
                  <c:v>0.67724908359216984</c:v>
                </c:pt>
                <c:pt idx="39">
                  <c:v>0.67584039491244696</c:v>
                </c:pt>
                <c:pt idx="40">
                  <c:v>0.6744748679422129</c:v>
                </c:pt>
                <c:pt idx="41">
                  <c:v>0.673150002297633</c:v>
                </c:pt>
                <c:pt idx="42">
                  <c:v>0.67186350695237018</c:v>
                </c:pt>
                <c:pt idx="43">
                  <c:v>0.67061327759407552</c:v>
                </c:pt>
                <c:pt idx="44">
                  <c:v>0.66939737695438351</c:v>
                </c:pt>
                <c:pt idx="45">
                  <c:v>0.66821401765654753</c:v>
                </c:pt>
                <c:pt idx="46">
                  <c:v>0.66706154720426736</c:v>
                </c:pt>
                <c:pt idx="47">
                  <c:v>0.66593843479926629</c:v>
                </c:pt>
                <c:pt idx="48">
                  <c:v>0.66484325972704561</c:v>
                </c:pt>
                <c:pt idx="49">
                  <c:v>0.66377470109250614</c:v>
                </c:pt>
                <c:pt idx="50">
                  <c:v>0.66273152872174679</c:v>
                </c:pt>
                <c:pt idx="51">
                  <c:v>0.66171259507482605</c:v>
                </c:pt>
                <c:pt idx="52">
                  <c:v>0.66071682803783238</c:v>
                </c:pt>
                <c:pt idx="53">
                  <c:v>0.65974322448216027</c:v>
                </c:pt>
                <c:pt idx="54">
                  <c:v>0.6587908444951972</c:v>
                </c:pt>
                <c:pt idx="55">
                  <c:v>0.65785880620028492</c:v>
                </c:pt>
                <c:pt idx="56">
                  <c:v>0.65694628109528996</c:v>
                </c:pt>
                <c:pt idx="57">
                  <c:v>0.65605248984880127</c:v>
                </c:pt>
                <c:pt idx="58">
                  <c:v>0.65517669850117077</c:v>
                </c:pt>
                <c:pt idx="59">
                  <c:v>0.65431821502456888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C7-429B-A3A5-B58DC20F20DD}"/>
            </c:ext>
          </c:extLst>
        </c:ser>
        <c:ser>
          <c:idx val="2"/>
          <c:order val="2"/>
          <c:tx>
            <c:strRef>
              <c:f>'[8]CIR.A1R'!$D$4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'[8]CIR.A1R'!$AY$12:$AY$500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</c:numCache>
            </c:numRef>
          </c:xVal>
          <c:yVal>
            <c:numRef>
              <c:f>'[8]CIR.A1R'!$AZ$12:$AZ$500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0.96593632892484549</c:v>
                </c:pt>
                <c:pt idx="3">
                  <c:v>0.94655082264015911</c:v>
                </c:pt>
                <c:pt idx="4">
                  <c:v>0.93303299153680741</c:v>
                </c:pt>
                <c:pt idx="5">
                  <c:v>0.92268083459058836</c:v>
                </c:pt>
                <c:pt idx="6">
                  <c:v>0.91430782676182798</c:v>
                </c:pt>
                <c:pt idx="7">
                  <c:v>0.88880647949841074</c:v>
                </c:pt>
                <c:pt idx="8">
                  <c:v>0.87419169035712552</c:v>
                </c:pt>
                <c:pt idx="9">
                  <c:v>0.86395545094724302</c:v>
                </c:pt>
                <c:pt idx="10">
                  <c:v>0.85609084025941351</c:v>
                </c:pt>
                <c:pt idx="11">
                  <c:v>0.84971335861903119</c:v>
                </c:pt>
                <c:pt idx="12">
                  <c:v>0.84435497922787606</c:v>
                </c:pt>
                <c:pt idx="13">
                  <c:v>0.83973815710501165</c:v>
                </c:pt>
                <c:pt idx="14">
                  <c:v>0.83568485835246376</c:v>
                </c:pt>
                <c:pt idx="15">
                  <c:v>0.83207410458542408</c:v>
                </c:pt>
                <c:pt idx="16">
                  <c:v>0.82881997179195754</c:v>
                </c:pt>
                <c:pt idx="17">
                  <c:v>0.82585925731901921</c:v>
                </c:pt>
                <c:pt idx="18">
                  <c:v>0.82314412923668123</c:v>
                </c:pt>
                <c:pt idx="19">
                  <c:v>0.82063752382148691</c:v>
                </c:pt>
                <c:pt idx="20">
                  <c:v>0.81831014442631278</c:v>
                </c:pt>
                <c:pt idx="21">
                  <c:v>0.81613843688283116</c:v>
                </c:pt>
                <c:pt idx="22">
                  <c:v>0.81410318360732381</c:v>
                </c:pt>
                <c:pt idx="23">
                  <c:v>0.81218850270933451</c:v>
                </c:pt>
                <c:pt idx="24">
                  <c:v>0.81038111980391181</c:v>
                </c:pt>
                <c:pt idx="25">
                  <c:v>0.8086698280279907</c:v>
                </c:pt>
                <c:pt idx="26">
                  <c:v>0.80704508079674309</c:v>
                </c:pt>
                <c:pt idx="27">
                  <c:v>0.80549868000493163</c:v>
                </c:pt>
                <c:pt idx="28">
                  <c:v>0.80402353405112026</c:v>
                </c:pt>
                <c:pt idx="29">
                  <c:v>0.8026134677399156</c:v>
                </c:pt>
                <c:pt idx="30">
                  <c:v>0.80126307127442153</c:v>
                </c:pt>
                <c:pt idx="31">
                  <c:v>0.79996757908167004</c:v>
                </c:pt>
                <c:pt idx="32">
                  <c:v>0.79872277167301386</c:v>
                </c:pt>
                <c:pt idx="33">
                  <c:v>0.79752489548162098</c:v>
                </c:pt>
                <c:pt idx="34">
                  <c:v>0.79637059686842071</c:v>
                </c:pt>
                <c:pt idx="35">
                  <c:v>0.79525686739661661</c:v>
                </c:pt>
                <c:pt idx="36">
                  <c:v>0.79418099814407905</c:v>
                </c:pt>
                <c:pt idx="37">
                  <c:v>0.79314054132135603</c:v>
                </c:pt>
                <c:pt idx="38">
                  <c:v>0.79213327783817178</c:v>
                </c:pt>
                <c:pt idx="39">
                  <c:v>0.79115718974639637</c:v>
                </c:pt>
                <c:pt idx="40">
                  <c:v>0.7902104367061511</c:v>
                </c:pt>
                <c:pt idx="41">
                  <c:v>0.78929133579088528</c:v>
                </c:pt>
                <c:pt idx="42">
                  <c:v>0.78839834407916687</c:v>
                </c:pt>
                <c:pt idx="43">
                  <c:v>0.7875300435845719</c:v>
                </c:pt>
                <c:pt idx="44">
                  <c:v>0.78668512815705471</c:v>
                </c:pt>
                <c:pt idx="45">
                  <c:v>0.78586239205449759</c:v>
                </c:pt>
                <c:pt idx="46">
                  <c:v>0.78506071993549131</c:v>
                </c:pt>
                <c:pt idx="47">
                  <c:v>0.78427907806660901</c:v>
                </c:pt>
                <c:pt idx="48">
                  <c:v>0.78351650657167149</c:v>
                </c:pt>
                <c:pt idx="49">
                  <c:v>0.78277211257839829</c:v>
                </c:pt>
                <c:pt idx="50">
                  <c:v>0.78204506414071717</c:v>
                </c:pt>
                <c:pt idx="51">
                  <c:v>0.78133458483381923</c:v>
                </c:pt>
                <c:pt idx="52">
                  <c:v>0.78063994893462751</c:v>
                </c:pt>
                <c:pt idx="53">
                  <c:v>0.77996047711328098</c:v>
                </c:pt>
                <c:pt idx="54">
                  <c:v>0.77929553257203255</c:v>
                </c:pt>
                <c:pt idx="55">
                  <c:v>0.77864451757699682</c:v>
                </c:pt>
                <c:pt idx="56">
                  <c:v>0.77800687033579197</c:v>
                </c:pt>
                <c:pt idx="57">
                  <c:v>0.77738206218052952</c:v>
                </c:pt>
                <c:pt idx="58">
                  <c:v>0.77676959502104514</c:v>
                </c:pt>
                <c:pt idx="59">
                  <c:v>0.77616899903787773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C7-429B-A3A5-B58DC20F2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4802121485545847"/>
          <c:y val="0.70688580208276286"/>
          <c:w val="0.3902968499710483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[8]EE.A1R!$B$4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[8]EE.A1R!$AU$12:$AU$500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</c:numCache>
            </c:numRef>
          </c:xVal>
          <c:yVal>
            <c:numRef>
              <c:f>[8]EE.A1R!$AV$12:$AV$500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0.87791456185017347</c:v>
                </c:pt>
                <c:pt idx="4">
                  <c:v>0.81353068976773468</c:v>
                </c:pt>
                <c:pt idx="5">
                  <c:v>0.77073397790858211</c:v>
                </c:pt>
                <c:pt idx="6">
                  <c:v>0.67558792467702533</c:v>
                </c:pt>
                <c:pt idx="7">
                  <c:v>0.62418485104235921</c:v>
                </c:pt>
                <c:pt idx="8">
                  <c:v>0.58949464289101072</c:v>
                </c:pt>
                <c:pt idx="9">
                  <c:v>0.56356085501640096</c:v>
                </c:pt>
                <c:pt idx="10">
                  <c:v>0.54298236883665407</c:v>
                </c:pt>
                <c:pt idx="11">
                  <c:v>0.52600078105050907</c:v>
                </c:pt>
                <c:pt idx="12">
                  <c:v>0.51159279707668781</c:v>
                </c:pt>
                <c:pt idx="13">
                  <c:v>0.49911237076138848</c:v>
                </c:pt>
                <c:pt idx="14">
                  <c:v>0.4881265067636914</c:v>
                </c:pt>
                <c:pt idx="15">
                  <c:v>0.47833139372310784</c:v>
                </c:pt>
                <c:pt idx="16">
                  <c:v>0.46950598232542773</c:v>
                </c:pt>
                <c:pt idx="17">
                  <c:v>0.46148462649202471</c:v>
                </c:pt>
                <c:pt idx="18">
                  <c:v>0.4541401255947396</c:v>
                </c:pt>
                <c:pt idx="19">
                  <c:v>0.4473727684201757</c:v>
                </c:pt>
                <c:pt idx="20">
                  <c:v>0.44110300443105088</c:v>
                </c:pt>
                <c:pt idx="21">
                  <c:v>0.43526639434481984</c:v>
                </c:pt>
                <c:pt idx="22">
                  <c:v>0.42981004142229962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11-465D-B3C2-3E606F5BD60F}"/>
            </c:ext>
          </c:extLst>
        </c:ser>
        <c:ser>
          <c:idx val="1"/>
          <c:order val="1"/>
          <c:tx>
            <c:strRef>
              <c:f>[8]EE.A1R!$C$4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[8]EE.A1R!$AW$12:$AW$500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</c:numCache>
            </c:numRef>
          </c:xVal>
          <c:yVal>
            <c:numRef>
              <c:f>[8]EE.A1R!$AX$12:$AX$500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0.93722872611834573</c:v>
                </c:pt>
                <c:pt idx="3">
                  <c:v>0.90235269125854989</c:v>
                </c:pt>
                <c:pt idx="4">
                  <c:v>0.87839768506141713</c:v>
                </c:pt>
                <c:pt idx="5">
                  <c:v>0.86025555835513523</c:v>
                </c:pt>
                <c:pt idx="6">
                  <c:v>0.80806585466814329</c:v>
                </c:pt>
                <c:pt idx="7">
                  <c:v>0.77880878523852459</c:v>
                </c:pt>
                <c:pt idx="8">
                  <c:v>0.75859991615208733</c:v>
                </c:pt>
                <c:pt idx="9">
                  <c:v>0.74323138968009295</c:v>
                </c:pt>
                <c:pt idx="10">
                  <c:v>0.73086976450675012</c:v>
                </c:pt>
                <c:pt idx="11">
                  <c:v>0.72055327487668674</c:v>
                </c:pt>
                <c:pt idx="12">
                  <c:v>0.71171559030978326</c:v>
                </c:pt>
                <c:pt idx="13">
                  <c:v>0.7039955889730225</c:v>
                </c:pt>
                <c:pt idx="14">
                  <c:v>0.69714914268046801</c:v>
                </c:pt>
                <c:pt idx="15">
                  <c:v>0.69100364954893811</c:v>
                </c:pt>
                <c:pt idx="16">
                  <c:v>0.68543266706201167</c:v>
                </c:pt>
                <c:pt idx="17">
                  <c:v>0.68034085653968479</c:v>
                </c:pt>
                <c:pt idx="18">
                  <c:v>0.67565459196883115</c:v>
                </c:pt>
                <c:pt idx="19">
                  <c:v>0.67131585747871858</c:v>
                </c:pt>
                <c:pt idx="20">
                  <c:v>0.66727814354075354</c:v>
                </c:pt>
                <c:pt idx="21">
                  <c:v>0.66350360560716493</c:v>
                </c:pt>
                <c:pt idx="22">
                  <c:v>0.65996104678622147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11-465D-B3C2-3E606F5BD60F}"/>
            </c:ext>
          </c:extLst>
        </c:ser>
        <c:ser>
          <c:idx val="2"/>
          <c:order val="2"/>
          <c:tx>
            <c:strRef>
              <c:f>[8]EE.A1R!$D$4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[8]EE.A1R!$AY$12:$AY$500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</c:numCache>
            </c:numRef>
          </c:xVal>
          <c:yVal>
            <c:numRef>
              <c:f>[8]EE.A1R!$AZ$12:$AZ$500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0.96425653718703908</c:v>
                </c:pt>
                <c:pt idx="2">
                  <c:v>0.94394317526108351</c:v>
                </c:pt>
                <c:pt idx="3">
                  <c:v>0.92979066950793987</c:v>
                </c:pt>
                <c:pt idx="4">
                  <c:v>0.91895942202849057</c:v>
                </c:pt>
                <c:pt idx="5">
                  <c:v>0.91020337747859092</c:v>
                </c:pt>
                <c:pt idx="6">
                  <c:v>0.87736779086178907</c:v>
                </c:pt>
                <c:pt idx="7">
                  <c:v>0.85866231316796326</c:v>
                </c:pt>
                <c:pt idx="8">
                  <c:v>0.84561037999345656</c:v>
                </c:pt>
                <c:pt idx="9">
                  <c:v>0.83561033135365603</c:v>
                </c:pt>
                <c:pt idx="10">
                  <c:v>0.82751910763265513</c:v>
                </c:pt>
                <c:pt idx="11">
                  <c:v>0.82073329340815382</c:v>
                </c:pt>
                <c:pt idx="12">
                  <c:v>0.81489574234041673</c:v>
                </c:pt>
                <c:pt idx="13">
                  <c:v>0.80977773016760779</c:v>
                </c:pt>
                <c:pt idx="14">
                  <c:v>0.80522405116390061</c:v>
                </c:pt>
                <c:pt idx="15">
                  <c:v>0.80112460816992404</c:v>
                </c:pt>
                <c:pt idx="16">
                  <c:v>0.79739850752022645</c:v>
                </c:pt>
                <c:pt idx="17">
                  <c:v>0.79398459025989243</c:v>
                </c:pt>
                <c:pt idx="18">
                  <c:v>0.79083550948645931</c:v>
                </c:pt>
                <c:pt idx="19">
                  <c:v>0.78791387203047936</c:v>
                </c:pt>
                <c:pt idx="20">
                  <c:v>0.78518963783243689</c:v>
                </c:pt>
                <c:pt idx="21">
                  <c:v>0.78263831549273954</c:v>
                </c:pt>
                <c:pt idx="22">
                  <c:v>0.78023967859163412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911-465D-B3C2-3E606F5BD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"</a:t>
                </a: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4244953450583711"/>
          <c:y val="0.70480363311672889"/>
          <c:w val="0.38542827996189011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'[9]CCS.A1R'!$B$4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'[9]CCS.A1R'!$AU$12:$AU$500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</c:numCache>
            </c:numRef>
          </c:xVal>
          <c:yVal>
            <c:numRef>
              <c:f>'[9]CCS.A1R'!$AV$12:$AV$500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0.82177693135752194</c:v>
                </c:pt>
                <c:pt idx="7">
                  <c:v>0.8008876662511023</c:v>
                </c:pt>
                <c:pt idx="8">
                  <c:v>0.78634182038332823</c:v>
                </c:pt>
                <c:pt idx="9">
                  <c:v>0.77521399020451653</c:v>
                </c:pt>
                <c:pt idx="10">
                  <c:v>0.76622104011239844</c:v>
                </c:pt>
                <c:pt idx="11">
                  <c:v>0.75868647598968975</c:v>
                </c:pt>
                <c:pt idx="12">
                  <c:v>0.75221031416922735</c:v>
                </c:pt>
                <c:pt idx="13">
                  <c:v>0.74653662123815512</c:v>
                </c:pt>
                <c:pt idx="14">
                  <c:v>0.7414918602274807</c:v>
                </c:pt>
                <c:pt idx="15">
                  <c:v>0.73695301318419015</c:v>
                </c:pt>
                <c:pt idx="16">
                  <c:v>0.73282974732551287</c:v>
                </c:pt>
                <c:pt idx="17">
                  <c:v>0.72905380458417113</c:v>
                </c:pt>
                <c:pt idx="18">
                  <c:v>0.72557236855330975</c:v>
                </c:pt>
                <c:pt idx="19">
                  <c:v>0.72234374557843073</c:v>
                </c:pt>
                <c:pt idx="20">
                  <c:v>0.71933445504487969</c:v>
                </c:pt>
                <c:pt idx="21">
                  <c:v>0.71651721133827073</c:v>
                </c:pt>
                <c:pt idx="22">
                  <c:v>0.71386948879502587</c:v>
                </c:pt>
                <c:pt idx="23">
                  <c:v>0.71137247876437826</c:v>
                </c:pt>
                <c:pt idx="24">
                  <c:v>0.70901031700042139</c:v>
                </c:pt>
                <c:pt idx="25">
                  <c:v>0.70676950153024343</c:v>
                </c:pt>
                <c:pt idx="26">
                  <c:v>0.70463844735464121</c:v>
                </c:pt>
                <c:pt idx="27">
                  <c:v>0.70260714116101763</c:v>
                </c:pt>
                <c:pt idx="28">
                  <c:v>0.70066687028295327</c:v>
                </c:pt>
                <c:pt idx="29">
                  <c:v>0.69881000756045153</c:v>
                </c:pt>
                <c:pt idx="30">
                  <c:v>0.69702983883033376</c:v>
                </c:pt>
                <c:pt idx="31">
                  <c:v>0.6953204233088689</c:v>
                </c:pt>
                <c:pt idx="32">
                  <c:v>0.6936764796265803</c:v>
                </c:pt>
                <c:pt idx="33">
                  <c:v>0.69209329206707682</c:v>
                </c:pt>
                <c:pt idx="34">
                  <c:v>0.69056663286441489</c:v>
                </c:pt>
                <c:pt idx="35">
                  <c:v>0.68909269737216949</c:v>
                </c:pt>
                <c:pt idx="36">
                  <c:v>0.68766804963094519</c:v>
                </c:pt>
                <c:pt idx="37">
                  <c:v>0.68628957639779953</c:v>
                </c:pt>
                <c:pt idx="38">
                  <c:v>0.68495444810874917</c:v>
                </c:pt>
                <c:pt idx="39">
                  <c:v>0.68366008555807101</c:v>
                </c:pt>
                <c:pt idx="40">
                  <c:v>0.68240413131973765</c:v>
                </c:pt>
                <c:pt idx="41">
                  <c:v>0.68118442512466004</c:v>
                </c:pt>
                <c:pt idx="42">
                  <c:v>0.67999898255528779</c:v>
                </c:pt>
                <c:pt idx="43">
                  <c:v>0.67884597653606882</c:v>
                </c:pt>
                <c:pt idx="44">
                  <c:v>0.67772372119138458</c:v>
                </c:pt>
                <c:pt idx="45">
                  <c:v>0.67663065771716457</c:v>
                </c:pt>
                <c:pt idx="46">
                  <c:v>0.67556534197251494</c:v>
                </c:pt>
                <c:pt idx="47">
                  <c:v>0.67452643354641839</c:v>
                </c:pt>
                <c:pt idx="48">
                  <c:v>0.67351268609427828</c:v>
                </c:pt>
                <c:pt idx="49">
                  <c:v>0.67252293877160041</c:v>
                </c:pt>
                <c:pt idx="50">
                  <c:v>0.67155610861887827</c:v>
                </c:pt>
                <c:pt idx="51">
                  <c:v>0.67061118377387252</c:v>
                </c:pt>
                <c:pt idx="52">
                  <c:v>0.66968721740586856</c:v>
                </c:pt>
                <c:pt idx="53">
                  <c:v>0.6687833222818117</c:v>
                </c:pt>
                <c:pt idx="54">
                  <c:v>0.66789866588706692</c:v>
                </c:pt>
                <c:pt idx="55">
                  <c:v>0.66703246603432909</c:v>
                </c:pt>
                <c:pt idx="56">
                  <c:v>0.6661839869033207</c:v>
                </c:pt>
                <c:pt idx="57">
                  <c:v>0.66535253546161233</c:v>
                </c:pt>
                <c:pt idx="58">
                  <c:v>0.66453745822345156</c:v>
                </c:pt>
                <c:pt idx="59">
                  <c:v>0.66373813830906592</c:v>
                </c:pt>
                <c:pt idx="60">
                  <c:v>0.66295399277167055</c:v>
                </c:pt>
                <c:pt idx="61">
                  <c:v>0.66218447016350535</c:v>
                </c:pt>
                <c:pt idx="62">
                  <c:v>0.66142904831574267</c:v>
                </c:pt>
                <c:pt idx="63">
                  <c:v>0.66068723231013693</c:v>
                </c:pt>
                <c:pt idx="64">
                  <c:v>0.65995855262291359</c:v>
                </c:pt>
                <c:pt idx="65">
                  <c:v>0.65924256342366749</c:v>
                </c:pt>
                <c:pt idx="66">
                  <c:v>0.65853884101401272</c:v>
                </c:pt>
                <c:pt idx="67">
                  <c:v>0.65784698239245532</c:v>
                </c:pt>
                <c:pt idx="68">
                  <c:v>0.65716660393345405</c:v>
                </c:pt>
                <c:pt idx="69">
                  <c:v>0.65649734016995653</c:v>
                </c:pt>
                <c:pt idx="70">
                  <c:v>0.65583884266984882</c:v>
                </c:pt>
                <c:pt idx="71">
                  <c:v>0.65519077899777067</c:v>
                </c:pt>
                <c:pt idx="72">
                  <c:v>0.65455283175464296</c:v>
                </c:pt>
                <c:pt idx="73">
                  <c:v>0.65392469768803962</c:v>
                </c:pt>
                <c:pt idx="74">
                  <c:v>0.65330608686723601</c:v>
                </c:pt>
                <c:pt idx="75">
                  <c:v>0.6526967219173796</c:v>
                </c:pt>
                <c:pt idx="76">
                  <c:v>0.65209633730778016</c:v>
                </c:pt>
                <c:pt idx="77">
                  <c:v>0.65150467868979922</c:v>
                </c:pt>
                <c:pt idx="78">
                  <c:v>0.65092150228025658</c:v>
                </c:pt>
                <c:pt idx="79">
                  <c:v>0.6503465742866551</c:v>
                </c:pt>
                <c:pt idx="80">
                  <c:v>0.64977967037086992</c:v>
                </c:pt>
                <c:pt idx="81">
                  <c:v>0.64922057514826192</c:v>
                </c:pt>
                <c:pt idx="82">
                  <c:v>0.64866908171944659</c:v>
                </c:pt>
                <c:pt idx="83">
                  <c:v>0.64812499123220024</c:v>
                </c:pt>
                <c:pt idx="84">
                  <c:v>0.64758811247121151</c:v>
                </c:pt>
                <c:pt idx="85">
                  <c:v>0.64705826147358225</c:v>
                </c:pt>
                <c:pt idx="86">
                  <c:v>0.64653526116816595</c:v>
                </c:pt>
                <c:pt idx="87">
                  <c:v>0.64601894103699575</c:v>
                </c:pt>
                <c:pt idx="88">
                  <c:v>0.64550913679720046</c:v>
                </c:pt>
                <c:pt idx="89">
                  <c:v>0.64500569010193987</c:v>
                </c:pt>
                <c:pt idx="90">
                  <c:v>0.64450844825901521</c:v>
                </c:pt>
                <c:pt idx="91">
                  <c:v>0.6440172639659163</c:v>
                </c:pt>
                <c:pt idx="92">
                  <c:v>0.64353199506016812</c:v>
                </c:pt>
                <c:pt idx="93">
                  <c:v>0.64305250428393268</c:v>
                </c:pt>
                <c:pt idx="94">
                  <c:v>0.64257865906189893</c:v>
                </c:pt>
                <c:pt idx="95">
                  <c:v>0.64211033129157535</c:v>
                </c:pt>
                <c:pt idx="96">
                  <c:v>0.64164739714516172</c:v>
                </c:pt>
                <c:pt idx="97">
                  <c:v>0.64118973688224512</c:v>
                </c:pt>
                <c:pt idx="98">
                  <c:v>0.64073723467261701</c:v>
                </c:pt>
                <c:pt idx="99">
                  <c:v>0.64028977842856449</c:v>
                </c:pt>
                <c:pt idx="100">
                  <c:v>0.63984725964603628</c:v>
                </c:pt>
                <c:pt idx="101">
                  <c:v>0.6394095732541234</c:v>
                </c:pt>
                <c:pt idx="102">
                  <c:v>0.63897661747234291</c:v>
                </c:pt>
                <c:pt idx="103">
                  <c:v>0.63854829367524024</c:v>
                </c:pt>
                <c:pt idx="104">
                  <c:v>0.63812450626387029</c:v>
                </c:pt>
                <c:pt idx="105">
                  <c:v>0.63770516254373777</c:v>
                </c:pt>
                <c:pt idx="106">
                  <c:v>0.63729017260881549</c:v>
                </c:pt>
                <c:pt idx="107">
                  <c:v>0.6368794492312797</c:v>
                </c:pt>
                <c:pt idx="108">
                  <c:v>0.63647290775662879</c:v>
                </c:pt>
                <c:pt idx="109">
                  <c:v>0.63607046600387362</c:v>
                </c:pt>
                <c:pt idx="110">
                  <c:v>0.6356720441705076</c:v>
                </c:pt>
                <c:pt idx="111">
                  <c:v>0.63527756474198682</c:v>
                </c:pt>
                <c:pt idx="112">
                  <c:v>0.63488695240546367</c:v>
                </c:pt>
                <c:pt idx="113">
                  <c:v>0.63450013396753902</c:v>
                </c:pt>
                <c:pt idx="114">
                  <c:v>0.63411703827580923</c:v>
                </c:pt>
                <c:pt idx="115">
                  <c:v>0.63373759614400105</c:v>
                </c:pt>
                <c:pt idx="116">
                  <c:v>0.63336174028049985</c:v>
                </c:pt>
                <c:pt idx="117">
                  <c:v>0.63298940522008629</c:v>
                </c:pt>
                <c:pt idx="118">
                  <c:v>0.63262052725871443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38-42AF-B070-84628703DA05}"/>
            </c:ext>
          </c:extLst>
        </c:ser>
        <c:ser>
          <c:idx val="1"/>
          <c:order val="1"/>
          <c:tx>
            <c:strRef>
              <c:f>'[9]CCS.A1R'!$C$4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'[9]CCS.A1R'!$AW$12:$AW$500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</c:numCache>
            </c:numRef>
          </c:xVal>
          <c:yVal>
            <c:numRef>
              <c:f>'[9]CCS.A1R'!$AX$12:$AX$500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0.86670748285373478</c:v>
                </c:pt>
                <c:pt idx="7">
                  <c:v>0.85139475310370627</c:v>
                </c:pt>
                <c:pt idx="8">
                  <c:v>0.84067653235517281</c:v>
                </c:pt>
                <c:pt idx="9">
                  <c:v>0.83244549010542135</c:v>
                </c:pt>
                <c:pt idx="10">
                  <c:v>0.82577336171253668</c:v>
                </c:pt>
                <c:pt idx="11">
                  <c:v>0.82016915866017204</c:v>
                </c:pt>
                <c:pt idx="12">
                  <c:v>0.81534181388217397</c:v>
                </c:pt>
                <c:pt idx="13">
                  <c:v>0.81110467076229775</c:v>
                </c:pt>
                <c:pt idx="14">
                  <c:v>0.807330921688732</c:v>
                </c:pt>
                <c:pt idx="15">
                  <c:v>0.80393052137445775</c:v>
                </c:pt>
                <c:pt idx="16">
                  <c:v>0.80083724814965873</c:v>
                </c:pt>
                <c:pt idx="17">
                  <c:v>0.79800099381832512</c:v>
                </c:pt>
                <c:pt idx="18">
                  <c:v>0.795382936882576</c:v>
                </c:pt>
                <c:pt idx="19">
                  <c:v>0.79295239568174825</c:v>
                </c:pt>
                <c:pt idx="20">
                  <c:v>0.79068470579303385</c:v>
                </c:pt>
                <c:pt idx="21">
                  <c:v>0.78855974628313608</c:v>
                </c:pt>
                <c:pt idx="22">
                  <c:v>0.78656089064161272</c:v>
                </c:pt>
                <c:pt idx="23">
                  <c:v>0.78467424363331761</c:v>
                </c:pt>
                <c:pt idx="24">
                  <c:v>0.7828880754529467</c:v>
                </c:pt>
                <c:pt idx="25">
                  <c:v>0.7811923950213352</c:v>
                </c:pt>
                <c:pt idx="26">
                  <c:v>0.7795786233197104</c:v>
                </c:pt>
                <c:pt idx="27">
                  <c:v>0.77803933989972895</c:v>
                </c:pt>
                <c:pt idx="28">
                  <c:v>0.77656808375778874</c:v>
                </c:pt>
                <c:pt idx="29">
                  <c:v>0.7751591951693767</c:v>
                </c:pt>
                <c:pt idx="30">
                  <c:v>0.77380768878081196</c:v>
                </c:pt>
                <c:pt idx="31">
                  <c:v>0.77250915083387439</c:v>
                </c:pt>
                <c:pt idx="32">
                  <c:v>0.77125965522294604</c:v>
                </c:pt>
                <c:pt idx="33">
                  <c:v>0.77005569439370991</c:v>
                </c:pt>
                <c:pt idx="34">
                  <c:v>0.76889412204491636</c:v>
                </c:pt>
                <c:pt idx="35">
                  <c:v>0.7677721052960883</c:v>
                </c:pt>
                <c:pt idx="36">
                  <c:v>0.76668708450635936</c:v>
                </c:pt>
                <c:pt idx="37">
                  <c:v>0.76563673932273446</c:v>
                </c:pt>
                <c:pt idx="38">
                  <c:v>0.76461895983481687</c:v>
                </c:pt>
                <c:pt idx="39">
                  <c:v>0.76363182194217383</c:v>
                </c:pt>
                <c:pt idx="40">
                  <c:v>0.76267356621774696</c:v>
                </c:pt>
                <c:pt idx="41">
                  <c:v>0.76174257968891079</c:v>
                </c:pt>
                <c:pt idx="42">
                  <c:v>0.76083738006635315</c:v>
                </c:pt>
                <c:pt idx="43">
                  <c:v>0.75995660203684834</c:v>
                </c:pt>
                <c:pt idx="44">
                  <c:v>0.759098985304409</c:v>
                </c:pt>
                <c:pt idx="45">
                  <c:v>0.75826336411913697</c:v>
                </c:pt>
                <c:pt idx="46">
                  <c:v>0.75744865807730966</c:v>
                </c:pt>
                <c:pt idx="47">
                  <c:v>0.75665386401208445</c:v>
                </c:pt>
                <c:pt idx="48">
                  <c:v>0.75587804882342891</c:v>
                </c:pt>
                <c:pt idx="49">
                  <c:v>0.75512034311983456</c:v>
                </c:pt>
                <c:pt idx="50">
                  <c:v>0.75437993556407856</c:v>
                </c:pt>
                <c:pt idx="51">
                  <c:v>0.75365606783161287</c:v>
                </c:pt>
                <c:pt idx="52">
                  <c:v>0.75294803010370037</c:v>
                </c:pt>
                <c:pt idx="53">
                  <c:v>0.7522551570287247</c:v>
                </c:pt>
                <c:pt idx="54">
                  <c:v>0.75157682409456095</c:v>
                </c:pt>
                <c:pt idx="55">
                  <c:v>0.75091244436286253</c:v>
                </c:pt>
                <c:pt idx="56">
                  <c:v>0.75026146552282402</c:v>
                </c:pt>
                <c:pt idx="57">
                  <c:v>0.74962336722768186</c:v>
                </c:pt>
                <c:pt idx="58">
                  <c:v>0.74899765868204082</c:v>
                </c:pt>
                <c:pt idx="59">
                  <c:v>0.7483838764522337</c:v>
                </c:pt>
                <c:pt idx="60">
                  <c:v>0.74778158247545501</c:v>
                </c:pt>
                <c:pt idx="61">
                  <c:v>0.74719036224641866</c:v>
                </c:pt>
                <c:pt idx="62">
                  <c:v>0.74660982316290514</c:v>
                </c:pt>
                <c:pt idx="63">
                  <c:v>0.7460395930137913</c:v>
                </c:pt>
                <c:pt idx="64">
                  <c:v>0.74547931859510863</c:v>
                </c:pt>
                <c:pt idx="65">
                  <c:v>0.7449286644413492</c:v>
                </c:pt>
                <c:pt idx="66">
                  <c:v>0.74438731166070515</c:v>
                </c:pt>
                <c:pt idx="67">
                  <c:v>0.743854956864201</c:v>
                </c:pt>
                <c:pt idx="68">
                  <c:v>0.74333131117979101</c:v>
                </c:pt>
                <c:pt idx="69">
                  <c:v>0.74281609934346449</c:v>
                </c:pt>
                <c:pt idx="70">
                  <c:v>0.74230905886026555</c:v>
                </c:pt>
                <c:pt idx="71">
                  <c:v>0.74180993922887339</c:v>
                </c:pt>
                <c:pt idx="72">
                  <c:v>0.74131850122406195</c:v>
                </c:pt>
                <c:pt idx="73">
                  <c:v>0.74083451623193408</c:v>
                </c:pt>
                <c:pt idx="74">
                  <c:v>0.74035776563334588</c:v>
                </c:pt>
                <c:pt idx="75">
                  <c:v>0.73988804023139498</c:v>
                </c:pt>
                <c:pt idx="76">
                  <c:v>0.7394251397192505</c:v>
                </c:pt>
                <c:pt idx="77">
                  <c:v>0.73896887218496388</c:v>
                </c:pt>
                <c:pt idx="78">
                  <c:v>0.73851905365022563</c:v>
                </c:pt>
                <c:pt idx="79">
                  <c:v>0.73807550764031327</c:v>
                </c:pt>
                <c:pt idx="80">
                  <c:v>0.73763806478273786</c:v>
                </c:pt>
                <c:pt idx="81">
                  <c:v>0.73720656243232319</c:v>
                </c:pt>
                <c:pt idx="82">
                  <c:v>0.73678084432065982</c:v>
                </c:pt>
                <c:pt idx="83">
                  <c:v>0.73636076022805586</c:v>
                </c:pt>
                <c:pt idx="84">
                  <c:v>0.73594616567627913</c:v>
                </c:pt>
                <c:pt idx="85">
                  <c:v>0.7355369216405282</c:v>
                </c:pt>
                <c:pt idx="86">
                  <c:v>0.73513289427921225</c:v>
                </c:pt>
                <c:pt idx="87">
                  <c:v>0.73473395468022917</c:v>
                </c:pt>
                <c:pt idx="88">
                  <c:v>0.7343399786225564</c:v>
                </c:pt>
                <c:pt idx="89">
                  <c:v>0.73395084635205499</c:v>
                </c:pt>
                <c:pt idx="90">
                  <c:v>0.73356644237048585</c:v>
                </c:pt>
                <c:pt idx="91">
                  <c:v>0.73318665523681426</c:v>
                </c:pt>
                <c:pt idx="92">
                  <c:v>0.73281137737995661</c:v>
                </c:pt>
                <c:pt idx="93">
                  <c:v>0.73244050492218582</c:v>
                </c:pt>
                <c:pt idx="94">
                  <c:v>0.73207393751248007</c:v>
                </c:pt>
                <c:pt idx="95">
                  <c:v>0.73171157816914678</c:v>
                </c:pt>
                <c:pt idx="96">
                  <c:v>0.73135333313111495</c:v>
                </c:pt>
                <c:pt idx="97">
                  <c:v>0.73099911171732623</c:v>
                </c:pt>
                <c:pt idx="98">
                  <c:v>0.73064882619370142</c:v>
                </c:pt>
                <c:pt idx="99">
                  <c:v>0.7303023916472029</c:v>
                </c:pt>
                <c:pt idx="100">
                  <c:v>0.72995972586653834</c:v>
                </c:pt>
                <c:pt idx="101">
                  <c:v>0.72962074922909459</c:v>
                </c:pt>
                <c:pt idx="102">
                  <c:v>0.72928538459371384</c:v>
                </c:pt>
                <c:pt idx="103">
                  <c:v>0.72895355719895405</c:v>
                </c:pt>
                <c:pt idx="104">
                  <c:v>0.72862519456650188</c:v>
                </c:pt>
                <c:pt idx="105">
                  <c:v>0.72830022640942782</c:v>
                </c:pt>
                <c:pt idx="106">
                  <c:v>0.7279785845449942</c:v>
                </c:pt>
                <c:pt idx="107">
                  <c:v>0.72766020281175048</c:v>
                </c:pt>
                <c:pt idx="108">
                  <c:v>0.72734501699066412</c:v>
                </c:pt>
                <c:pt idx="109">
                  <c:v>0.72703296473005408</c:v>
                </c:pt>
                <c:pt idx="110">
                  <c:v>0.72672398547410788</c:v>
                </c:pt>
                <c:pt idx="111">
                  <c:v>0.72641802039478298</c:v>
                </c:pt>
                <c:pt idx="112">
                  <c:v>0.72611501232689823</c:v>
                </c:pt>
                <c:pt idx="113">
                  <c:v>0.72581490570623897</c:v>
                </c:pt>
                <c:pt idx="114">
                  <c:v>0.72551764651051176</c:v>
                </c:pt>
                <c:pt idx="115">
                  <c:v>0.72522318220299031</c:v>
                </c:pt>
                <c:pt idx="116">
                  <c:v>0.72493146167870859</c:v>
                </c:pt>
                <c:pt idx="117">
                  <c:v>0.72464243521306182</c:v>
                </c:pt>
                <c:pt idx="118">
                  <c:v>0.72435605441269257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38-42AF-B070-84628703DA05}"/>
            </c:ext>
          </c:extLst>
        </c:ser>
        <c:ser>
          <c:idx val="2"/>
          <c:order val="2"/>
          <c:tx>
            <c:strRef>
              <c:f>'[9]CCS.A1R'!$D$4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'[9]CCS.A1R'!$AY$12:$AY$500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</c:numCache>
            </c:numRef>
          </c:xVal>
          <c:yVal>
            <c:numRef>
              <c:f>'[9]CCS.A1R'!$AZ$12:$AZ$500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0.90124550991730634</c:v>
                </c:pt>
                <c:pt idx="7">
                  <c:v>0.8890022800444205</c:v>
                </c:pt>
                <c:pt idx="8">
                  <c:v>0.88040856684327673</c:v>
                </c:pt>
                <c:pt idx="9">
                  <c:v>0.87379542319280712</c:v>
                </c:pt>
                <c:pt idx="10">
                  <c:v>0.86842599798367093</c:v>
                </c:pt>
                <c:pt idx="11">
                  <c:v>0.86390986585754403</c:v>
                </c:pt>
                <c:pt idx="12">
                  <c:v>0.86001524679615482</c:v>
                </c:pt>
                <c:pt idx="13">
                  <c:v>0.85659332580178571</c:v>
                </c:pt>
                <c:pt idx="14">
                  <c:v>0.85354289840500797</c:v>
                </c:pt>
                <c:pt idx="15">
                  <c:v>0.85079203399603887</c:v>
                </c:pt>
                <c:pt idx="16">
                  <c:v>0.8482877894204528</c:v>
                </c:pt>
                <c:pt idx="17">
                  <c:v>0.84599007414240934</c:v>
                </c:pt>
                <c:pt idx="18">
                  <c:v>0.84386780672452721</c:v>
                </c:pt>
                <c:pt idx="19">
                  <c:v>0.84189640726720094</c:v>
                </c:pt>
                <c:pt idx="20">
                  <c:v>0.84005610494570349</c:v>
                </c:pt>
                <c:pt idx="21">
                  <c:v>0.83833076221724212</c:v>
                </c:pt>
                <c:pt idx="22">
                  <c:v>0.83670703738976671</c:v>
                </c:pt>
                <c:pt idx="23">
                  <c:v>0.83517377511649993</c:v>
                </c:pt>
                <c:pt idx="24">
                  <c:v>0.83372155425234173</c:v>
                </c:pt>
                <c:pt idx="25">
                  <c:v>0.83234234673759766</c:v>
                </c:pt>
                <c:pt idx="26">
                  <c:v>0.83102925634189329</c:v>
                </c:pt>
                <c:pt idx="27">
                  <c:v>0.82977631584882938</c:v>
                </c:pt>
                <c:pt idx="28">
                  <c:v>0.82857832767520956</c:v>
                </c:pt>
                <c:pt idx="29">
                  <c:v>0.8274307372279216</c:v>
                </c:pt>
                <c:pt idx="30">
                  <c:v>0.82632953125263342</c:v>
                </c:pt>
                <c:pt idx="31">
                  <c:v>0.82527115548461372</c:v>
                </c:pt>
                <c:pt idx="32">
                  <c:v>0.82425244736731096</c:v>
                </c:pt>
                <c:pt idx="33">
                  <c:v>0.82327058064935288</c:v>
                </c:pt>
                <c:pt idx="34">
                  <c:v>0.82232301943101804</c:v>
                </c:pt>
                <c:pt idx="35">
                  <c:v>0.82140747979132978</c:v>
                </c:pt>
                <c:pt idx="36">
                  <c:v>0.82052189754416438</c:v>
                </c:pt>
                <c:pt idx="37">
                  <c:v>0.81966440098587789</c:v>
                </c:pt>
                <c:pt idx="38">
                  <c:v>0.81883328773573516</c:v>
                </c:pt>
                <c:pt idx="39">
                  <c:v>0.81802700495361391</c:v>
                </c:pt>
                <c:pt idx="40">
                  <c:v>0.81724413236119109</c:v>
                </c:pt>
                <c:pt idx="41">
                  <c:v>0.81648336760336082</c:v>
                </c:pt>
                <c:pt idx="42">
                  <c:v>0.81574351357350161</c:v>
                </c:pt>
                <c:pt idx="43">
                  <c:v>0.81502346739494635</c:v>
                </c:pt>
                <c:pt idx="44">
                  <c:v>0.81432221080578415</c:v>
                </c:pt>
                <c:pt idx="45">
                  <c:v>0.81363880173801151</c:v>
                </c:pt>
                <c:pt idx="46">
                  <c:v>0.81297236691747277</c:v>
                </c:pt>
                <c:pt idx="47">
                  <c:v>0.81232209533973021</c:v>
                </c:pt>
                <c:pt idx="48">
                  <c:v>0.81168723250042996</c:v>
                </c:pt>
                <c:pt idx="49">
                  <c:v>0.81106707527790722</c:v>
                </c:pt>
                <c:pt idx="50">
                  <c:v>0.81046096738158446</c:v>
                </c:pt>
                <c:pt idx="51">
                  <c:v>0.80986829529278026</c:v>
                </c:pt>
                <c:pt idx="52">
                  <c:v>0.80928848463541114</c:v>
                </c:pt>
                <c:pt idx="53">
                  <c:v>0.80872099692313515</c:v>
                </c:pt>
                <c:pt idx="54">
                  <c:v>0.80816532663707041</c:v>
                </c:pt>
                <c:pt idx="55">
                  <c:v>0.80762099859461611</c:v>
                </c:pt>
                <c:pt idx="56">
                  <c:v>0.80708756557528383</c:v>
                </c:pt>
                <c:pt idx="57">
                  <c:v>0.80656460617402226</c:v>
                </c:pt>
                <c:pt idx="58">
                  <c:v>0.80605172285638504</c:v>
                </c:pt>
                <c:pt idx="59">
                  <c:v>0.80554854019321565</c:v>
                </c:pt>
                <c:pt idx="60">
                  <c:v>0.80505470325533568</c:v>
                </c:pt>
                <c:pt idx="61">
                  <c:v>0.80456987615116249</c:v>
                </c:pt>
                <c:pt idx="62">
                  <c:v>0.80409374069226691</c:v>
                </c:pt>
                <c:pt idx="63">
                  <c:v>0.80362599517367828</c:v>
                </c:pt>
                <c:pt idx="64">
                  <c:v>0.80316635325731123</c:v>
                </c:pt>
                <c:pt idx="65">
                  <c:v>0.80271454294823208</c:v>
                </c:pt>
                <c:pt idx="66">
                  <c:v>0.80227030565466351</c:v>
                </c:pt>
                <c:pt idx="67">
                  <c:v>0.80183339532364528</c:v>
                </c:pt>
                <c:pt idx="68">
                  <c:v>0.80140357764516945</c:v>
                </c:pt>
                <c:pt idx="69">
                  <c:v>0.80098062931838554</c:v>
                </c:pt>
                <c:pt idx="70">
                  <c:v>0.80056433737416088</c:v>
                </c:pt>
                <c:pt idx="71">
                  <c:v>0.80015449854888776</c:v>
                </c:pt>
                <c:pt idx="72">
                  <c:v>0.79975091870495651</c:v>
                </c:pt>
                <c:pt idx="73">
                  <c:v>0.79935341229378909</c:v>
                </c:pt>
                <c:pt idx="74">
                  <c:v>0.79896180185773658</c:v>
                </c:pt>
                <c:pt idx="75">
                  <c:v>0.798575917567519</c:v>
                </c:pt>
                <c:pt idx="76">
                  <c:v>0.79819559679221042</c:v>
                </c:pt>
                <c:pt idx="77">
                  <c:v>0.79782068369905856</c:v>
                </c:pt>
                <c:pt idx="78">
                  <c:v>0.79745102888069475</c:v>
                </c:pt>
                <c:pt idx="79">
                  <c:v>0.79708648900751577</c:v>
                </c:pt>
                <c:pt idx="80">
                  <c:v>0.79672692650322663</c:v>
                </c:pt>
                <c:pt idx="81">
                  <c:v>0.79637220924171814</c:v>
                </c:pt>
                <c:pt idx="82">
                  <c:v>0.79602221026362208</c:v>
                </c:pt>
                <c:pt idx="83">
                  <c:v>0.79567680751102787</c:v>
                </c:pt>
                <c:pt idx="84">
                  <c:v>0.79533588357898644</c:v>
                </c:pt>
                <c:pt idx="85">
                  <c:v>0.79499932548254293</c:v>
                </c:pt>
                <c:pt idx="86">
                  <c:v>0.7946670244381483</c:v>
                </c:pt>
                <c:pt idx="87">
                  <c:v>0.79433887565839956</c:v>
                </c:pt>
                <c:pt idx="88">
                  <c:v>0.79401477815914712</c:v>
                </c:pt>
                <c:pt idx="89">
                  <c:v>0.7936946345780832</c:v>
                </c:pt>
                <c:pt idx="90">
                  <c:v>0.79337835100400578</c:v>
                </c:pt>
                <c:pt idx="91">
                  <c:v>0.79306583681601084</c:v>
                </c:pt>
                <c:pt idx="92">
                  <c:v>0.79275700453193065</c:v>
                </c:pt>
                <c:pt idx="93">
                  <c:v>0.79245176966538511</c:v>
                </c:pt>
                <c:pt idx="94">
                  <c:v>0.79215005059086985</c:v>
                </c:pt>
                <c:pt idx="95">
                  <c:v>0.79185176841634264</c:v>
                </c:pt>
                <c:pt idx="96">
                  <c:v>0.79155684686281436</c:v>
                </c:pt>
                <c:pt idx="97">
                  <c:v>0.79126521215048862</c:v>
                </c:pt>
                <c:pt idx="98">
                  <c:v>0.79097679289102774</c:v>
                </c:pt>
                <c:pt idx="99">
                  <c:v>0.79069151998555298</c:v>
                </c:pt>
                <c:pt idx="100">
                  <c:v>0.79040932652801799</c:v>
                </c:pt>
                <c:pt idx="101">
                  <c:v>0.79013014771361967</c:v>
                </c:pt>
                <c:pt idx="102">
                  <c:v>0.78985392075193372</c:v>
                </c:pt>
                <c:pt idx="103">
                  <c:v>0.78958058478448767</c:v>
                </c:pt>
                <c:pt idx="104">
                  <c:v>0.78931008080649978</c:v>
                </c:pt>
                <c:pt idx="105">
                  <c:v>0.78904235159253677</c:v>
                </c:pt>
                <c:pt idx="106">
                  <c:v>0.78877734162585522</c:v>
                </c:pt>
                <c:pt idx="107">
                  <c:v>0.78851499703121075</c:v>
                </c:pt>
                <c:pt idx="108">
                  <c:v>0.78825526551093328</c:v>
                </c:pt>
                <c:pt idx="109">
                  <c:v>0.78799809628407935</c:v>
                </c:pt>
                <c:pt idx="110">
                  <c:v>0.78774344002848629</c:v>
                </c:pt>
                <c:pt idx="111">
                  <c:v>0.78749124882556287</c:v>
                </c:pt>
                <c:pt idx="112">
                  <c:v>0.78724147610766337</c:v>
                </c:pt>
                <c:pt idx="113">
                  <c:v>0.78699407660790255</c:v>
                </c:pt>
                <c:pt idx="114">
                  <c:v>0.78674900631227551</c:v>
                </c:pt>
                <c:pt idx="115">
                  <c:v>0.78650622241395696</c:v>
                </c:pt>
                <c:pt idx="116">
                  <c:v>0.78626568326966328</c:v>
                </c:pt>
                <c:pt idx="117">
                  <c:v>0.78602734835796539</c:v>
                </c:pt>
                <c:pt idx="118">
                  <c:v>0.78579117823944877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38-42AF-B070-84628703D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564045800324894"/>
          <c:y val="0.73279552012256677"/>
          <c:w val="0.46462243000874892"/>
          <c:h val="0.143014787455128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'[6]CCS.CR'!$B$4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'[6]CCS.CR'!$AU$12:$AU$500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</c:numCache>
            </c:numRef>
          </c:xVal>
          <c:yVal>
            <c:numRef>
              <c:f>'[6]CCS.CR'!$AV$12:$AV$500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0.78698388960439281</c:v>
                </c:pt>
                <c:pt idx="7">
                  <c:v>0.74751081263864894</c:v>
                </c:pt>
                <c:pt idx="8">
                  <c:v>0.72052626061808844</c:v>
                </c:pt>
                <c:pt idx="9">
                  <c:v>0.70016080940333336</c:v>
                </c:pt>
                <c:pt idx="10">
                  <c:v>0.68387872755982493</c:v>
                </c:pt>
                <c:pt idx="11">
                  <c:v>0.67035842636027976</c:v>
                </c:pt>
                <c:pt idx="12">
                  <c:v>0.6588257715135013</c:v>
                </c:pt>
                <c:pt idx="13">
                  <c:v>0.64878931830670483</c:v>
                </c:pt>
                <c:pt idx="14">
                  <c:v>0.63991811079865779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96-4D0C-BC72-D46356E24F53}"/>
            </c:ext>
          </c:extLst>
        </c:ser>
        <c:ser>
          <c:idx val="1"/>
          <c:order val="1"/>
          <c:tx>
            <c:strRef>
              <c:f>'[6]CCS.CR'!$C$4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'[6]CCS.CR'!$AW$12:$AW$500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numCache>
            </c:numRef>
          </c:xVal>
          <c:yVal>
            <c:numRef>
              <c:f>'[6]CCS.CR'!$AX$12:$AX$500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0.94934212095051929</c:v>
                </c:pt>
                <c:pt idx="3">
                  <c:v>0.92090727937924544</c:v>
                </c:pt>
                <c:pt idx="4">
                  <c:v>0.90125046261083019</c:v>
                </c:pt>
                <c:pt idx="5">
                  <c:v>0.88629285805074864</c:v>
                </c:pt>
                <c:pt idx="6">
                  <c:v>0.83646490653376748</c:v>
                </c:pt>
                <c:pt idx="7">
                  <c:v>0.80847646848690569</c:v>
                </c:pt>
                <c:pt idx="8">
                  <c:v>0.78911977976916492</c:v>
                </c:pt>
                <c:pt idx="9">
                  <c:v>0.77438580658030409</c:v>
                </c:pt>
                <c:pt idx="10">
                  <c:v>0.76252594825633835</c:v>
                </c:pt>
                <c:pt idx="11">
                  <c:v>0.75262222945795887</c:v>
                </c:pt>
                <c:pt idx="12">
                  <c:v>0.74413376368555428</c:v>
                </c:pt>
                <c:pt idx="13">
                  <c:v>0.73671546940781463</c:v>
                </c:pt>
                <c:pt idx="14">
                  <c:v>0.73013395419840055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96-4D0C-BC72-D46356E24F53}"/>
            </c:ext>
          </c:extLst>
        </c:ser>
        <c:ser>
          <c:idx val="2"/>
          <c:order val="2"/>
          <c:tx>
            <c:strRef>
              <c:f>'[6]CCS.CR'!$D$4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'[6]CCS.CR'!$AY$12:$AY$500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'[6]CCS.CR'!$AZ$12:$AZ$500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0.88076639508676446</c:v>
                </c:pt>
                <c:pt idx="7">
                  <c:v>0.85714642987047929</c:v>
                </c:pt>
                <c:pt idx="8">
                  <c:v>0.8407417408987844</c:v>
                </c:pt>
                <c:pt idx="9">
                  <c:v>0.828215829932059</c:v>
                </c:pt>
                <c:pt idx="10">
                  <c:v>0.8181083658329853</c:v>
                </c:pt>
                <c:pt idx="11">
                  <c:v>0.80965068060220358</c:v>
                </c:pt>
                <c:pt idx="12">
                  <c:v>0.80238888974848421</c:v>
                </c:pt>
                <c:pt idx="13">
                  <c:v>0.79603289352400486</c:v>
                </c:pt>
                <c:pt idx="14">
                  <c:v>0.7903861777057406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A96-4D0C-BC72-D46356E24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57179307655078"/>
          <c:y val="0.70169342344941354"/>
          <c:w val="0.38694204589160652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[9]EE.A1R!$B$4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[9]EE.A1R!$AU$12:$AU$500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</c:numCache>
            </c:numRef>
          </c:xVal>
          <c:yVal>
            <c:numRef>
              <c:f>[9]EE.A1R!$AV$12:$AV$500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0.87791456185017347</c:v>
                </c:pt>
                <c:pt idx="4">
                  <c:v>0.81353068976773468</c:v>
                </c:pt>
                <c:pt idx="5">
                  <c:v>0.77073397790858211</c:v>
                </c:pt>
                <c:pt idx="6">
                  <c:v>0.66575904883655446</c:v>
                </c:pt>
                <c:pt idx="7">
                  <c:v>0.60953818346728261</c:v>
                </c:pt>
                <c:pt idx="8">
                  <c:v>0.57180385549820423</c:v>
                </c:pt>
                <c:pt idx="9">
                  <c:v>0.54370782343632584</c:v>
                </c:pt>
                <c:pt idx="10">
                  <c:v>0.52148477148343964</c:v>
                </c:pt>
                <c:pt idx="11">
                  <c:v>0.5031946541464668</c:v>
                </c:pt>
                <c:pt idx="12">
                  <c:v>0.48771160191649587</c:v>
                </c:pt>
                <c:pt idx="13">
                  <c:v>0.47432647317154486</c:v>
                </c:pt>
                <c:pt idx="14">
                  <c:v>0.46256494882751864</c:v>
                </c:pt>
                <c:pt idx="15">
                  <c:v>0.45209481904909254</c:v>
                </c:pt>
                <c:pt idx="16">
                  <c:v>0.44267476017715046</c:v>
                </c:pt>
                <c:pt idx="17">
                  <c:v>0.43412419633035559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56-494D-AF7F-5149193DBDC1}"/>
            </c:ext>
          </c:extLst>
        </c:ser>
        <c:ser>
          <c:idx val="1"/>
          <c:order val="1"/>
          <c:tx>
            <c:strRef>
              <c:f>[9]EE.A1R!$C$4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[9]EE.A1R!$AW$12:$AW$500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numCache>
            </c:numRef>
          </c:xVal>
          <c:yVal>
            <c:numRef>
              <c:f>[9]EE.A1R!$AX$12:$AX$500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0.93722872611834573</c:v>
                </c:pt>
                <c:pt idx="3">
                  <c:v>0.90235269125854989</c:v>
                </c:pt>
                <c:pt idx="4">
                  <c:v>0.87839768506141713</c:v>
                </c:pt>
                <c:pt idx="5">
                  <c:v>0.86025555835513523</c:v>
                </c:pt>
                <c:pt idx="6">
                  <c:v>0.80164771462148743</c:v>
                </c:pt>
                <c:pt idx="7">
                  <c:v>0.76896982327395047</c:v>
                </c:pt>
                <c:pt idx="8">
                  <c:v>0.74647475023494736</c:v>
                </c:pt>
                <c:pt idx="9">
                  <c:v>0.72941041680108154</c:v>
                </c:pt>
                <c:pt idx="10">
                  <c:v>0.71571203963705188</c:v>
                </c:pt>
                <c:pt idx="11">
                  <c:v>0.70429879810336482</c:v>
                </c:pt>
                <c:pt idx="12">
                  <c:v>0.69453535432349567</c:v>
                </c:pt>
                <c:pt idx="13">
                  <c:v>0.68601717362207792</c:v>
                </c:pt>
                <c:pt idx="14">
                  <c:v>0.67847112467694071</c:v>
                </c:pt>
                <c:pt idx="15">
                  <c:v>0.67170431524332075</c:v>
                </c:pt>
                <c:pt idx="16">
                  <c:v>0.66557557986114524</c:v>
                </c:pt>
                <c:pt idx="17">
                  <c:v>0.65997857494381995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856-494D-AF7F-5149193DBDC1}"/>
            </c:ext>
          </c:extLst>
        </c:ser>
        <c:ser>
          <c:idx val="2"/>
          <c:order val="2"/>
          <c:tx>
            <c:strRef>
              <c:f>[9]EE.A1R!$D$4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[9]EE.A1R!$AY$12:$AY$500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xVal>
          <c:yVal>
            <c:numRef>
              <c:f>[9]EE.A1R!$AZ$12:$AZ$500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0.96425653718703908</c:v>
                </c:pt>
                <c:pt idx="2">
                  <c:v>0.94394317526108351</c:v>
                </c:pt>
                <c:pt idx="3">
                  <c:v>0.92979066950793987</c:v>
                </c:pt>
                <c:pt idx="4">
                  <c:v>0.91895942202849057</c:v>
                </c:pt>
                <c:pt idx="5">
                  <c:v>0.91020337747859092</c:v>
                </c:pt>
                <c:pt idx="6">
                  <c:v>0.87321977788048577</c:v>
                </c:pt>
                <c:pt idx="7">
                  <c:v>0.85222311374964477</c:v>
                </c:pt>
                <c:pt idx="8">
                  <c:v>0.8376039649216136</c:v>
                </c:pt>
                <c:pt idx="9">
                  <c:v>0.82642089192512136</c:v>
                </c:pt>
                <c:pt idx="10">
                  <c:v>0.81738383300988349</c:v>
                </c:pt>
                <c:pt idx="11">
                  <c:v>0.80981268553201824</c:v>
                </c:pt>
                <c:pt idx="12">
                  <c:v>0.80330535292857341</c:v>
                </c:pt>
                <c:pt idx="13">
                  <c:v>0.79760456100277677</c:v>
                </c:pt>
                <c:pt idx="14">
                  <c:v>0.79253587022605987</c:v>
                </c:pt>
                <c:pt idx="15">
                  <c:v>0.78797562694410173</c:v>
                </c:pt>
                <c:pt idx="16">
                  <c:v>0.78383303427928752</c:v>
                </c:pt>
                <c:pt idx="17">
                  <c:v>0.78003948533222911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856-494D-AF7F-5149193DB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"</a:t>
                </a: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4244953450583711"/>
          <c:y val="0.70480363311672889"/>
          <c:w val="0.38542827996189011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'[9]CCS.A2BR'!$B$4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'[9]CCS.A2BR'!$AU$12:$AU$500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  <c:pt idx="122">
                  <c:v>121</c:v>
                </c:pt>
                <c:pt idx="123">
                  <c:v>122</c:v>
                </c:pt>
                <c:pt idx="124">
                  <c:v>123</c:v>
                </c:pt>
                <c:pt idx="125">
                  <c:v>124</c:v>
                </c:pt>
                <c:pt idx="126">
                  <c:v>125</c:v>
                </c:pt>
                <c:pt idx="127">
                  <c:v>126</c:v>
                </c:pt>
                <c:pt idx="128">
                  <c:v>127</c:v>
                </c:pt>
                <c:pt idx="129">
                  <c:v>128</c:v>
                </c:pt>
                <c:pt idx="130">
                  <c:v>129</c:v>
                </c:pt>
                <c:pt idx="131">
                  <c:v>130</c:v>
                </c:pt>
                <c:pt idx="132">
                  <c:v>131</c:v>
                </c:pt>
                <c:pt idx="133">
                  <c:v>132</c:v>
                </c:pt>
                <c:pt idx="134">
                  <c:v>133</c:v>
                </c:pt>
                <c:pt idx="135">
                  <c:v>134</c:v>
                </c:pt>
                <c:pt idx="136">
                  <c:v>135</c:v>
                </c:pt>
                <c:pt idx="137">
                  <c:v>136</c:v>
                </c:pt>
                <c:pt idx="138">
                  <c:v>137</c:v>
                </c:pt>
                <c:pt idx="139">
                  <c:v>138</c:v>
                </c:pt>
                <c:pt idx="140">
                  <c:v>139</c:v>
                </c:pt>
                <c:pt idx="141">
                  <c:v>140</c:v>
                </c:pt>
                <c:pt idx="142">
                  <c:v>141</c:v>
                </c:pt>
                <c:pt idx="143">
                  <c:v>142</c:v>
                </c:pt>
                <c:pt idx="144">
                  <c:v>143</c:v>
                </c:pt>
                <c:pt idx="145">
                  <c:v>144</c:v>
                </c:pt>
                <c:pt idx="146">
                  <c:v>145</c:v>
                </c:pt>
                <c:pt idx="147">
                  <c:v>146</c:v>
                </c:pt>
                <c:pt idx="148">
                  <c:v>147</c:v>
                </c:pt>
                <c:pt idx="149">
                  <c:v>148</c:v>
                </c:pt>
                <c:pt idx="150">
                  <c:v>149</c:v>
                </c:pt>
                <c:pt idx="151">
                  <c:v>150</c:v>
                </c:pt>
                <c:pt idx="152">
                  <c:v>151</c:v>
                </c:pt>
                <c:pt idx="153">
                  <c:v>152</c:v>
                </c:pt>
                <c:pt idx="154">
                  <c:v>153</c:v>
                </c:pt>
                <c:pt idx="155">
                  <c:v>154</c:v>
                </c:pt>
                <c:pt idx="156">
                  <c:v>155</c:v>
                </c:pt>
                <c:pt idx="157">
                  <c:v>156</c:v>
                </c:pt>
                <c:pt idx="158">
                  <c:v>157</c:v>
                </c:pt>
                <c:pt idx="159">
                  <c:v>158</c:v>
                </c:pt>
                <c:pt idx="160">
                  <c:v>159</c:v>
                </c:pt>
                <c:pt idx="161">
                  <c:v>160</c:v>
                </c:pt>
                <c:pt idx="162">
                  <c:v>161</c:v>
                </c:pt>
                <c:pt idx="163">
                  <c:v>162</c:v>
                </c:pt>
                <c:pt idx="164">
                  <c:v>163</c:v>
                </c:pt>
                <c:pt idx="165">
                  <c:v>164</c:v>
                </c:pt>
                <c:pt idx="166">
                  <c:v>165</c:v>
                </c:pt>
                <c:pt idx="167">
                  <c:v>166</c:v>
                </c:pt>
                <c:pt idx="168">
                  <c:v>167</c:v>
                </c:pt>
                <c:pt idx="169">
                  <c:v>168</c:v>
                </c:pt>
                <c:pt idx="170">
                  <c:v>169</c:v>
                </c:pt>
                <c:pt idx="171">
                  <c:v>170</c:v>
                </c:pt>
                <c:pt idx="172">
                  <c:v>171</c:v>
                </c:pt>
                <c:pt idx="173">
                  <c:v>172</c:v>
                </c:pt>
                <c:pt idx="174">
                  <c:v>173</c:v>
                </c:pt>
              </c:numCache>
            </c:numRef>
          </c:xVal>
          <c:yVal>
            <c:numRef>
              <c:f>'[9]CCS.A2BR'!$AV$12:$AV$500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0.82579841418822941</c:v>
                </c:pt>
                <c:pt idx="7">
                  <c:v>0.80713094451408851</c:v>
                </c:pt>
                <c:pt idx="8">
                  <c:v>0.79410506968580574</c:v>
                </c:pt>
                <c:pt idx="9">
                  <c:v>0.78412472543275258</c:v>
                </c:pt>
                <c:pt idx="10">
                  <c:v>0.77604927740581964</c:v>
                </c:pt>
                <c:pt idx="11">
                  <c:v>0.76927657712504882</c:v>
                </c:pt>
                <c:pt idx="12">
                  <c:v>0.76345022170785481</c:v>
                </c:pt>
                <c:pt idx="13">
                  <c:v>0.75834195954986872</c:v>
                </c:pt>
                <c:pt idx="14">
                  <c:v>0.75379690361699958</c:v>
                </c:pt>
                <c:pt idx="15">
                  <c:v>0.74970518153976562</c:v>
                </c:pt>
                <c:pt idx="16">
                  <c:v>0.74598606397523992</c:v>
                </c:pt>
                <c:pt idx="17">
                  <c:v>0.7425785156267467</c:v>
                </c:pt>
                <c:pt idx="18">
                  <c:v>0.73943528491525845</c:v>
                </c:pt>
                <c:pt idx="19">
                  <c:v>0.73651905365806603</c:v>
                </c:pt>
                <c:pt idx="20">
                  <c:v>0.73379984181565328</c:v>
                </c:pt>
                <c:pt idx="21">
                  <c:v>0.7312532067541665</c:v>
                </c:pt>
                <c:pt idx="22">
                  <c:v>0.72885896219745439</c:v>
                </c:pt>
                <c:pt idx="23">
                  <c:v>0.72660024685492541</c:v>
                </c:pt>
                <c:pt idx="24">
                  <c:v>0.72446283421346269</c:v>
                </c:pt>
                <c:pt idx="25">
                  <c:v>0.72243461231457617</c:v>
                </c:pt>
                <c:pt idx="26">
                  <c:v>0.72050518568457234</c:v>
                </c:pt>
                <c:pt idx="27">
                  <c:v>0.71866556657549685</c:v>
                </c:pt>
                <c:pt idx="28">
                  <c:v>0.71690793252803209</c:v>
                </c:pt>
                <c:pt idx="29">
                  <c:v>0.71522543388268167</c:v>
                </c:pt>
                <c:pt idx="30">
                  <c:v>0.71361203939209017</c:v>
                </c:pt>
                <c:pt idx="31">
                  <c:v>0.71206241123875491</c:v>
                </c:pt>
                <c:pt idx="32">
                  <c:v>0.71057180299126077</c:v>
                </c:pt>
                <c:pt idx="33">
                  <c:v>0.70913597563153274</c:v>
                </c:pt>
                <c:pt idx="34">
                  <c:v>0.70775112794855755</c:v>
                </c:pt>
                <c:pt idx="35">
                  <c:v>0.70641383845007699</c:v>
                </c:pt>
                <c:pt idx="36">
                  <c:v>0.70512101658108617</c:v>
                </c:pt>
                <c:pt idx="37">
                  <c:v>0.70386986151745901</c:v>
                </c:pt>
                <c:pt idx="38">
                  <c:v>0.70265782716732073</c:v>
                </c:pt>
                <c:pt idx="39">
                  <c:v>0.70148259229211096</c:v>
                </c:pt>
                <c:pt idx="40">
                  <c:v>0.70034203487526903</c:v>
                </c:pt>
                <c:pt idx="41">
                  <c:v>0.6992342100348512</c:v>
                </c:pt>
                <c:pt idx="42">
                  <c:v>0.6981573309086242</c:v>
                </c:pt>
                <c:pt idx="43">
                  <c:v>0.69710975204478587</c:v>
                </c:pt>
                <c:pt idx="44">
                  <c:v>0.69608995491474068</c:v>
                </c:pt>
                <c:pt idx="45">
                  <c:v>0.69509653523110959</c:v>
                </c:pt>
                <c:pt idx="46">
                  <c:v>0.69412819180794183</c:v>
                </c:pt>
                <c:pt idx="47">
                  <c:v>0.69318371674371537</c:v>
                </c:pt>
                <c:pt idx="48">
                  <c:v>0.69226198674325234</c:v>
                </c:pt>
                <c:pt idx="49">
                  <c:v>0.69136195542379508</c:v>
                </c:pt>
                <c:pt idx="50">
                  <c:v>0.69048264647445456</c:v>
                </c:pt>
                <c:pt idx="51">
                  <c:v>0.68962314755806398</c:v>
                </c:pt>
                <c:pt idx="52">
                  <c:v>0.68878260486092957</c:v>
                </c:pt>
                <c:pt idx="53">
                  <c:v>0.68796021820970776</c:v>
                </c:pt>
                <c:pt idx="54">
                  <c:v>0.6871552366861261</c:v>
                </c:pt>
                <c:pt idx="55">
                  <c:v>0.68636695467994557</c:v>
                </c:pt>
                <c:pt idx="56">
                  <c:v>0.68559470832870528</c:v>
                </c:pt>
                <c:pt idx="57">
                  <c:v>0.68483787229970572</c:v>
                </c:pt>
                <c:pt idx="58">
                  <c:v>0.68409585687554886</c:v>
                </c:pt>
                <c:pt idx="59">
                  <c:v>0.6833681053095565</c:v>
                </c:pt>
                <c:pt idx="60">
                  <c:v>0.68265409142166544</c:v>
                </c:pt>
                <c:pt idx="61">
                  <c:v>0.68195331740906318</c:v>
                </c:pt>
                <c:pt idx="62">
                  <c:v>0.6812653118489802</c:v>
                </c:pt>
                <c:pt idx="63">
                  <c:v>0.68058962787378185</c:v>
                </c:pt>
                <c:pt idx="64">
                  <c:v>0.67992584150084523</c:v>
                </c:pt>
                <c:pt idx="65">
                  <c:v>0.67927355010175439</c:v>
                </c:pt>
                <c:pt idx="66">
                  <c:v>0.67863237099711549</c:v>
                </c:pt>
                <c:pt idx="67">
                  <c:v>0.67800194016483617</c:v>
                </c:pt>
                <c:pt idx="68">
                  <c:v>0.67738191105107071</c:v>
                </c:pt>
                <c:pt idx="69">
                  <c:v>0.67677195347419761</c:v>
                </c:pt>
                <c:pt idx="70">
                  <c:v>0.67617175261325091</c:v>
                </c:pt>
                <c:pt idx="71">
                  <c:v>0.67558100807311761</c:v>
                </c:pt>
                <c:pt idx="72">
                  <c:v>0.67499943301963061</c:v>
                </c:pt>
                <c:pt idx="73">
                  <c:v>0.67442675337838365</c:v>
                </c:pt>
                <c:pt idx="74">
                  <c:v>0.67386270709172524</c:v>
                </c:pt>
                <c:pt idx="75">
                  <c:v>0.67330704342894321</c:v>
                </c:pt>
                <c:pt idx="76">
                  <c:v>0.67275952234513803</c:v>
                </c:pt>
                <c:pt idx="77">
                  <c:v>0.67221991388472868</c:v>
                </c:pt>
                <c:pt idx="78">
                  <c:v>0.67168799762591458</c:v>
                </c:pt>
                <c:pt idx="79">
                  <c:v>0.6711635621627734</c:v>
                </c:pt>
                <c:pt idx="80">
                  <c:v>0.67064640462197689</c:v>
                </c:pt>
                <c:pt idx="81">
                  <c:v>0.67013633021139229</c:v>
                </c:pt>
                <c:pt idx="82">
                  <c:v>0.66963315179807792</c:v>
                </c:pt>
                <c:pt idx="83">
                  <c:v>0.66913668951341099</c:v>
                </c:pt>
                <c:pt idx="84">
                  <c:v>0.66864677038328313</c:v>
                </c:pt>
                <c:pt idx="85">
                  <c:v>0.6681632279814802</c:v>
                </c:pt>
                <c:pt idx="86">
                  <c:v>0.66768590210452849</c:v>
                </c:pt>
                <c:pt idx="87">
                  <c:v>0.66721463846643059</c:v>
                </c:pt>
                <c:pt idx="88">
                  <c:v>0.66674928841185299</c:v>
                </c:pt>
                <c:pt idx="89">
                  <c:v>0.66628970864644366</c:v>
                </c:pt>
                <c:pt idx="90">
                  <c:v>0.66583576098307018</c:v>
                </c:pt>
                <c:pt idx="91">
                  <c:v>0.66538731210286262</c:v>
                </c:pt>
                <c:pt idx="92">
                  <c:v>0.66494423333004038</c:v>
                </c:pt>
                <c:pt idx="93">
                  <c:v>0.66450640041957898</c:v>
                </c:pt>
                <c:pt idx="94">
                  <c:v>0.66407369335685296</c:v>
                </c:pt>
                <c:pt idx="95">
                  <c:v>0.66364599616844944</c:v>
                </c:pt>
                <c:pt idx="96">
                  <c:v>0.66322319674341967</c:v>
                </c:pt>
                <c:pt idx="97">
                  <c:v>0.66280518666428156</c:v>
                </c:pt>
                <c:pt idx="98">
                  <c:v>0.66239186104714576</c:v>
                </c:pt>
                <c:pt idx="99">
                  <c:v>0.66198311839037982</c:v>
                </c:pt>
                <c:pt idx="100">
                  <c:v>0.66157886043127023</c:v>
                </c:pt>
                <c:pt idx="101">
                  <c:v>0.66117899201018149</c:v>
                </c:pt>
                <c:pt idx="102">
                  <c:v>0.66078342094174658</c:v>
                </c:pt>
                <c:pt idx="103">
                  <c:v>0.66039205789265842</c:v>
                </c:pt>
                <c:pt idx="104">
                  <c:v>0.66000481626565866</c:v>
                </c:pt>
                <c:pt idx="105">
                  <c:v>0.65962161208935455</c:v>
                </c:pt>
                <c:pt idx="106">
                  <c:v>0.65924236391351343</c:v>
                </c:pt>
                <c:pt idx="107">
                  <c:v>0.65886699270951288</c:v>
                </c:pt>
                <c:pt idx="108">
                  <c:v>0.65849542177564646</c:v>
                </c:pt>
                <c:pt idx="109">
                  <c:v>0.65812757664700106</c:v>
                </c:pt>
                <c:pt idx="110">
                  <c:v>0.65776338500964837</c:v>
                </c:pt>
                <c:pt idx="111">
                  <c:v>0.65740277661890034</c:v>
                </c:pt>
                <c:pt idx="112">
                  <c:v>0.65704568322140433</c:v>
                </c:pt>
                <c:pt idx="113">
                  <c:v>0.65669203848086088</c:v>
                </c:pt>
                <c:pt idx="114">
                  <c:v>0.65634177790716686</c:v>
                </c:pt>
                <c:pt idx="115">
                  <c:v>0.65599483878879372</c:v>
                </c:pt>
                <c:pt idx="116">
                  <c:v>0.655651160128227</c:v>
                </c:pt>
                <c:pt idx="117">
                  <c:v>0.65531068258030312</c:v>
                </c:pt>
                <c:pt idx="118">
                  <c:v>0.65497334839328736</c:v>
                </c:pt>
                <c:pt idx="119">
                  <c:v>0.65463910135254921</c:v>
                </c:pt>
                <c:pt idx="120">
                  <c:v>0.65430788672669948</c:v>
                </c:pt>
                <c:pt idx="121">
                  <c:v>0.65397965121606061</c:v>
                </c:pt>
                <c:pt idx="122">
                  <c:v>0.65365434290335012</c:v>
                </c:pt>
                <c:pt idx="123">
                  <c:v>0.65333191120646616</c:v>
                </c:pt>
                <c:pt idx="124">
                  <c:v>0.6530123068332645</c:v>
                </c:pt>
                <c:pt idx="125">
                  <c:v>0.65269548173823244</c:v>
                </c:pt>
                <c:pt idx="126">
                  <c:v>0.65238138908096099</c:v>
                </c:pt>
                <c:pt idx="127">
                  <c:v>0.65206998318632803</c:v>
                </c:pt>
                <c:pt idx="128">
                  <c:v>0.6517612195063095</c:v>
                </c:pt>
                <c:pt idx="129">
                  <c:v>0.65145505458333874</c:v>
                </c:pt>
                <c:pt idx="130">
                  <c:v>0.65115144601513841</c:v>
                </c:pt>
                <c:pt idx="131">
                  <c:v>0.65085035242095646</c:v>
                </c:pt>
                <c:pt idx="132">
                  <c:v>0.65055173340913897</c:v>
                </c:pt>
                <c:pt idx="133">
                  <c:v>0.65025554954597498</c:v>
                </c:pt>
                <c:pt idx="134">
                  <c:v>0.64996176232575853</c:v>
                </c:pt>
                <c:pt idx="135">
                  <c:v>0.64967033414200537</c:v>
                </c:pt>
                <c:pt idx="136">
                  <c:v>0.64938122825977673</c:v>
                </c:pt>
                <c:pt idx="137">
                  <c:v>0.649094408789056</c:v>
                </c:pt>
                <c:pt idx="138">
                  <c:v>0.64880984065913372</c:v>
                </c:pt>
                <c:pt idx="139">
                  <c:v>0.64852748959395101</c:v>
                </c:pt>
                <c:pt idx="140">
                  <c:v>0.64824732208836422</c:v>
                </c:pt>
                <c:pt idx="141">
                  <c:v>0.64796930538528563</c:v>
                </c:pt>
                <c:pt idx="142">
                  <c:v>0.64769340745366366</c:v>
                </c:pt>
                <c:pt idx="143">
                  <c:v>0.64741959696726625</c:v>
                </c:pt>
                <c:pt idx="144">
                  <c:v>0.64714784328423014</c:v>
                </c:pt>
                <c:pt idx="145">
                  <c:v>0.64687811642734661</c:v>
                </c:pt>
                <c:pt idx="146">
                  <c:v>0.64661038706504947</c:v>
                </c:pt>
                <c:pt idx="147">
                  <c:v>0.64634462649307756</c:v>
                </c:pt>
                <c:pt idx="148">
                  <c:v>0.64608080661677958</c:v>
                </c:pt>
                <c:pt idx="149">
                  <c:v>0.64581889993404074</c:v>
                </c:pt>
                <c:pt idx="150">
                  <c:v>0.64555887951879853</c:v>
                </c:pt>
                <c:pt idx="151">
                  <c:v>0.64530071900512798</c:v>
                </c:pt>
                <c:pt idx="152">
                  <c:v>0.64504439257187185</c:v>
                </c:pt>
                <c:pt idx="153">
                  <c:v>0.64478987492779116</c:v>
                </c:pt>
                <c:pt idx="154">
                  <c:v>0.64453714129721973</c:v>
                </c:pt>
                <c:pt idx="155">
                  <c:v>0.64428616740619782</c:v>
                </c:pt>
                <c:pt idx="156">
                  <c:v>0.6440369294690691</c:v>
                </c:pt>
                <c:pt idx="157">
                  <c:v>0.64378940417551966</c:v>
                </c:pt>
                <c:pt idx="158">
                  <c:v>0.64354356867804507</c:v>
                </c:pt>
                <c:pt idx="159">
                  <c:v>0.6432994005798256</c:v>
                </c:pt>
                <c:pt idx="160">
                  <c:v>0.64305687792299526</c:v>
                </c:pt>
                <c:pt idx="161">
                  <c:v>0.6428159791772895</c:v>
                </c:pt>
                <c:pt idx="162">
                  <c:v>0.64257668322905614</c:v>
                </c:pt>
                <c:pt idx="163">
                  <c:v>0.64233896937061685</c:v>
                </c:pt>
                <c:pt idx="164">
                  <c:v>0.64210281728996543</c:v>
                </c:pt>
                <c:pt idx="165">
                  <c:v>0.64186820706078873</c:v>
                </c:pt>
                <c:pt idx="166">
                  <c:v>0.64163511913280102</c:v>
                </c:pt>
                <c:pt idx="167">
                  <c:v>0.64140353432237807</c:v>
                </c:pt>
                <c:pt idx="168">
                  <c:v>0.6411734338034798</c:v>
                </c:pt>
                <c:pt idx="169">
                  <c:v>0.64094479909885216</c:v>
                </c:pt>
                <c:pt idx="170">
                  <c:v>0.6407176120714968</c:v>
                </c:pt>
                <c:pt idx="171">
                  <c:v>0.64049185491640037</c:v>
                </c:pt>
                <c:pt idx="172">
                  <c:v>0.64026751015251127</c:v>
                </c:pt>
                <c:pt idx="173">
                  <c:v>0.64004456061495829</c:v>
                </c:pt>
                <c:pt idx="174">
                  <c:v>0.6398229894475006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EC-4ABC-958F-CB412F89C7B0}"/>
            </c:ext>
          </c:extLst>
        </c:ser>
        <c:ser>
          <c:idx val="1"/>
          <c:order val="1"/>
          <c:tx>
            <c:strRef>
              <c:f>'[9]CCS.A2BR'!$C$4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'[9]CCS.A2BR'!$AW$12:$AW$500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</c:numCache>
            </c:numRef>
          </c:xVal>
          <c:yVal>
            <c:numRef>
              <c:f>'[9]CCS.A2BR'!$AX$12:$AX$500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0.8696503306096387</c:v>
                </c:pt>
                <c:pt idx="7">
                  <c:v>0.85598972884677027</c:v>
                </c:pt>
                <c:pt idx="8">
                  <c:v>0.84641346754836533</c:v>
                </c:pt>
                <c:pt idx="9">
                  <c:v>0.83905120214431228</c:v>
                </c:pt>
                <c:pt idx="10">
                  <c:v>0.83307803548457293</c:v>
                </c:pt>
                <c:pt idx="11">
                  <c:v>0.8280572414979549</c:v>
                </c:pt>
                <c:pt idx="12">
                  <c:v>0.82372972241705344</c:v>
                </c:pt>
                <c:pt idx="13">
                  <c:v>0.81992921546130426</c:v>
                </c:pt>
                <c:pt idx="14">
                  <c:v>0.81654270446311361</c:v>
                </c:pt>
                <c:pt idx="15">
                  <c:v>0.8134898975852366</c:v>
                </c:pt>
                <c:pt idx="16">
                  <c:v>0.8107117198857593</c:v>
                </c:pt>
                <c:pt idx="17">
                  <c:v>0.80816345292878577</c:v>
                </c:pt>
                <c:pt idx="18">
                  <c:v>0.80581043820892773</c:v>
                </c:pt>
                <c:pt idx="19">
                  <c:v>0.80362527490757707</c:v>
                </c:pt>
                <c:pt idx="20">
                  <c:v>0.80158592909066984</c:v>
                </c:pt>
                <c:pt idx="21">
                  <c:v>0.7996744204814652</c:v>
                </c:pt>
                <c:pt idx="22">
                  <c:v>0.79787588738122472</c:v>
                </c:pt>
                <c:pt idx="23">
                  <c:v>0.79617790625348572</c:v>
                </c:pt>
                <c:pt idx="24">
                  <c:v>0.79456998708974502</c:v>
                </c:pt>
                <c:pt idx="25">
                  <c:v>0.79304319277157764</c:v>
                </c:pt>
                <c:pt idx="26">
                  <c:v>0.79158984760317674</c:v>
                </c:pt>
                <c:pt idx="27">
                  <c:v>0.79020331108512398</c:v>
                </c:pt>
                <c:pt idx="28">
                  <c:v>0.78887780016810527</c:v>
                </c:pt>
                <c:pt idx="29">
                  <c:v>0.78760824804069984</c:v>
                </c:pt>
                <c:pt idx="30">
                  <c:v>0.78639019080249906</c:v>
                </c:pt>
                <c:pt idx="31">
                  <c:v>0.78521967567067952</c:v>
                </c:pt>
                <c:pt idx="32">
                  <c:v>0.78409318599359956</c:v>
                </c:pt>
                <c:pt idx="33">
                  <c:v>0.78300757951198741</c:v>
                </c:pt>
                <c:pt idx="34">
                  <c:v>0.78196003715731166</c:v>
                </c:pt>
                <c:pt idx="35">
                  <c:v>0.78094802030221222</c:v>
                </c:pt>
                <c:pt idx="36">
                  <c:v>0.77996923484361969</c:v>
                </c:pt>
                <c:pt idx="37">
                  <c:v>0.77902160084976102</c:v>
                </c:pt>
                <c:pt idx="38">
                  <c:v>0.77810322676872712</c:v>
                </c:pt>
                <c:pt idx="39">
                  <c:v>0.77721238740067444</c:v>
                </c:pt>
                <c:pt idx="40">
                  <c:v>0.77634750499386851</c:v>
                </c:pt>
                <c:pt idx="41">
                  <c:v>0.77550713294809259</c:v>
                </c:pt>
                <c:pt idx="42">
                  <c:v>0.77468994170583583</c:v>
                </c:pt>
                <c:pt idx="43">
                  <c:v>0.77389470648834702</c:v>
                </c:pt>
                <c:pt idx="44">
                  <c:v>0.77312029659470927</c:v>
                </c:pt>
                <c:pt idx="45">
                  <c:v>0.77236566603105039</c:v>
                </c:pt>
                <c:pt idx="46">
                  <c:v>0.77162984527647771</c:v>
                </c:pt>
                <c:pt idx="47">
                  <c:v>0.77091193402433855</c:v>
                </c:pt>
                <c:pt idx="48">
                  <c:v>0.77021109476351479</c:v>
                </c:pt>
                <c:pt idx="49">
                  <c:v>0.76952654708583634</c:v>
                </c:pt>
                <c:pt idx="50">
                  <c:v>0.76885756262331884</c:v>
                </c:pt>
                <c:pt idx="51">
                  <c:v>0.7682034605334942</c:v>
                </c:pt>
                <c:pt idx="52">
                  <c:v>0.76756360346320585</c:v>
                </c:pt>
                <c:pt idx="53">
                  <c:v>0.76693739393134275</c:v>
                </c:pt>
                <c:pt idx="54">
                  <c:v>0.76632427107943946</c:v>
                </c:pt>
                <c:pt idx="55">
                  <c:v>0.76572370774619014</c:v>
                </c:pt>
                <c:pt idx="56">
                  <c:v>0.76513520782792233</c:v>
                </c:pt>
                <c:pt idx="57">
                  <c:v>0.76455830389216661</c:v>
                </c:pt>
                <c:pt idx="58">
                  <c:v>0.76399255501577112</c:v>
                </c:pt>
                <c:pt idx="59">
                  <c:v>0.76343754482270731</c:v>
                </c:pt>
                <c:pt idx="60">
                  <c:v>0.76289287969984942</c:v>
                </c:pt>
                <c:pt idx="61">
                  <c:v>0.76235818717172532</c:v>
                </c:pt>
                <c:pt idx="62">
                  <c:v>0.76183311441755397</c:v>
                </c:pt>
                <c:pt idx="63">
                  <c:v>0.76131732691589393</c:v>
                </c:pt>
                <c:pt idx="64">
                  <c:v>0.76081050720396148</c:v>
                </c:pt>
                <c:pt idx="65">
                  <c:v>0.76031235374018236</c:v>
                </c:pt>
                <c:pt idx="66">
                  <c:v>0.75982257985984747</c:v>
                </c:pt>
                <c:pt idx="67">
                  <c:v>0.75934091281488414</c:v>
                </c:pt>
                <c:pt idx="68">
                  <c:v>0.75886709288975152</c:v>
                </c:pt>
                <c:pt idx="69">
                  <c:v>0.75840087258633571</c:v>
                </c:pt>
                <c:pt idx="70">
                  <c:v>0.7579420158714909</c:v>
                </c:pt>
                <c:pt idx="71">
                  <c:v>0.75749029748154129</c:v>
                </c:pt>
                <c:pt idx="72">
                  <c:v>0.75704550227865164</c:v>
                </c:pt>
                <c:pt idx="73">
                  <c:v>0.75660742465449771</c:v>
                </c:pt>
                <c:pt idx="74">
                  <c:v>0.75617586797712988</c:v>
                </c:pt>
                <c:pt idx="75">
                  <c:v>0.75575064407733394</c:v>
                </c:pt>
                <c:pt idx="76">
                  <c:v>0.75533157277115448</c:v>
                </c:pt>
                <c:pt idx="77">
                  <c:v>0.75491848141557161</c:v>
                </c:pt>
                <c:pt idx="78">
                  <c:v>0.75451120449461073</c:v>
                </c:pt>
                <c:pt idx="79">
                  <c:v>0.7541095832334177</c:v>
                </c:pt>
                <c:pt idx="80">
                  <c:v>0.75371346523806781</c:v>
                </c:pt>
                <c:pt idx="81">
                  <c:v>0.7533227041590741</c:v>
                </c:pt>
                <c:pt idx="82">
                  <c:v>0.75293715937675609</c:v>
                </c:pt>
                <c:pt idx="83">
                  <c:v>0.75255669570678307</c:v>
                </c:pt>
                <c:pt idx="84">
                  <c:v>0.75218118312436255</c:v>
                </c:pt>
                <c:pt idx="85">
                  <c:v>0.75181049650567799</c:v>
                </c:pt>
                <c:pt idx="86">
                  <c:v>0.75144451538529655</c:v>
                </c:pt>
                <c:pt idx="87">
                  <c:v>0.75108312372837926</c:v>
                </c:pt>
                <c:pt idx="88">
                  <c:v>0.75072620971662496</c:v>
                </c:pt>
                <c:pt idx="89">
                  <c:v>0.75037366554696572</c:v>
                </c:pt>
                <c:pt idx="90">
                  <c:v>0.75002538724211609</c:v>
                </c:pt>
                <c:pt idx="91">
                  <c:v>0.74968127447214605</c:v>
                </c:pt>
                <c:pt idx="92">
                  <c:v>0.74934123038632094</c:v>
                </c:pt>
                <c:pt idx="93">
                  <c:v>0.7490051614545058</c:v>
                </c:pt>
                <c:pt idx="94">
                  <c:v>0.7486729773174905</c:v>
                </c:pt>
                <c:pt idx="95">
                  <c:v>0.74834459064564041</c:v>
                </c:pt>
                <c:pt idx="96">
                  <c:v>0.74801991700532444</c:v>
                </c:pt>
                <c:pt idx="97">
                  <c:v>0.7476988747326111</c:v>
                </c:pt>
                <c:pt idx="98">
                  <c:v>0.7473813848137667</c:v>
                </c:pt>
                <c:pt idx="99">
                  <c:v>0.74706737077211727</c:v>
                </c:pt>
                <c:pt idx="100">
                  <c:v>0.74675675856087642</c:v>
                </c:pt>
                <c:pt idx="101">
                  <c:v>0.74644947646156334</c:v>
                </c:pt>
                <c:pt idx="102">
                  <c:v>0.74614545498766505</c:v>
                </c:pt>
                <c:pt idx="103">
                  <c:v>0.74584462679322283</c:v>
                </c:pt>
                <c:pt idx="104">
                  <c:v>0.74554692658604382</c:v>
                </c:pt>
                <c:pt idx="105">
                  <c:v>0.74525229104525959</c:v>
                </c:pt>
                <c:pt idx="106">
                  <c:v>0.74496065874297401</c:v>
                </c:pt>
                <c:pt idx="107">
                  <c:v>0.74467197006975827</c:v>
                </c:pt>
                <c:pt idx="108">
                  <c:v>0.74438616716377159</c:v>
                </c:pt>
                <c:pt idx="109">
                  <c:v>0.74410319384329382</c:v>
                </c:pt>
                <c:pt idx="110">
                  <c:v>0.74382299554248044</c:v>
                </c:pt>
                <c:pt idx="111">
                  <c:v>0.74354551925015167</c:v>
                </c:pt>
                <c:pt idx="112">
                  <c:v>0.74327071345144957</c:v>
                </c:pt>
                <c:pt idx="113">
                  <c:v>0.74299852807220179</c:v>
                </c:pt>
                <c:pt idx="114">
                  <c:v>0.74272891442584332</c:v>
                </c:pt>
                <c:pt idx="115">
                  <c:v>0.74246182516275572</c:v>
                </c:pt>
                <c:pt idx="116">
                  <c:v>0.74219721422189411</c:v>
                </c:pt>
                <c:pt idx="117">
                  <c:v>0.74193503678457895</c:v>
                </c:pt>
                <c:pt idx="118">
                  <c:v>0.74167524923033734</c:v>
                </c:pt>
                <c:pt idx="119">
                  <c:v>0.74141780909468513</c:v>
                </c:pt>
                <c:pt idx="120">
                  <c:v>0.74116267502875044</c:v>
                </c:pt>
                <c:pt idx="121">
                  <c:v>0.74090980676063967</c:v>
                </c:pt>
                <c:pt idx="122">
                  <c:v>0.74065916505846208</c:v>
                </c:pt>
                <c:pt idx="123">
                  <c:v>0.74041071169492201</c:v>
                </c:pt>
                <c:pt idx="124">
                  <c:v>0.74016440941340422</c:v>
                </c:pt>
                <c:pt idx="125">
                  <c:v>0.73992022189547668</c:v>
                </c:pt>
                <c:pt idx="126">
                  <c:v>0.73967811372973791</c:v>
                </c:pt>
                <c:pt idx="127">
                  <c:v>0.73943805038194654</c:v>
                </c:pt>
                <c:pt idx="128">
                  <c:v>0.73919999816636794</c:v>
                </c:pt>
                <c:pt idx="129">
                  <c:v>0.73896392421827783</c:v>
                </c:pt>
                <c:pt idx="130">
                  <c:v>0.73872979646757186</c:v>
                </c:pt>
                <c:pt idx="131">
                  <c:v>0.73849758361342299</c:v>
                </c:pt>
                <c:pt idx="132">
                  <c:v>0.73826725509993962</c:v>
                </c:pt>
                <c:pt idx="133">
                  <c:v>0.73803878109277965</c:v>
                </c:pt>
                <c:pt idx="134">
                  <c:v>0.73781213245667066</c:v>
                </c:pt>
                <c:pt idx="135">
                  <c:v>0.73758728073379898</c:v>
                </c:pt>
                <c:pt idx="136">
                  <c:v>0.73736419812302656</c:v>
                </c:pt>
                <c:pt idx="137">
                  <c:v>0.73714285745989527</c:v>
                </c:pt>
                <c:pt idx="138">
                  <c:v>0.7369232321973882</c:v>
                </c:pt>
                <c:pt idx="139">
                  <c:v>0.73670529638740845</c:v>
                </c:pt>
                <c:pt idx="140">
                  <c:v>0.7364890246629473</c:v>
                </c:pt>
                <c:pt idx="141">
                  <c:v>0.73627439222090996</c:v>
                </c:pt>
                <c:pt idx="142">
                  <c:v>0.73606137480557043</c:v>
                </c:pt>
                <c:pt idx="143">
                  <c:v>0.73584994869262621</c:v>
                </c:pt>
                <c:pt idx="144">
                  <c:v>0.73564009067383063</c:v>
                </c:pt>
                <c:pt idx="145">
                  <c:v>0.73543177804217408</c:v>
                </c:pt>
                <c:pt idx="146">
                  <c:v>0.73522498857759333</c:v>
                </c:pt>
                <c:pt idx="147">
                  <c:v>0.73501970053318566</c:v>
                </c:pt>
                <c:pt idx="148">
                  <c:v>0.73481589262190616</c:v>
                </c:pt>
                <c:pt idx="149">
                  <c:v>0.7346135440037288</c:v>
                </c:pt>
                <c:pt idx="150">
                  <c:v>0.73441263427325199</c:v>
                </c:pt>
                <c:pt idx="151">
                  <c:v>0.7342131434477297</c:v>
                </c:pt>
                <c:pt idx="152">
                  <c:v>0.73401505195551053</c:v>
                </c:pt>
                <c:pt idx="153">
                  <c:v>0.73381834062487061</c:v>
                </c:pt>
                <c:pt idx="154">
                  <c:v>0.7336229906732199</c:v>
                </c:pt>
                <c:pt idx="155">
                  <c:v>0.73342898369667209</c:v>
                </c:pt>
                <c:pt idx="156">
                  <c:v>0.73323630165995879</c:v>
                </c:pt>
                <c:pt idx="157">
                  <c:v>0.73304492688667899</c:v>
                </c:pt>
                <c:pt idx="158">
                  <c:v>0.73285484204986617</c:v>
                </c:pt>
                <c:pt idx="159">
                  <c:v>0.73266603016286402</c:v>
                </c:pt>
                <c:pt idx="160">
                  <c:v>0.73247847457049753</c:v>
                </c:pt>
                <c:pt idx="161">
                  <c:v>0.73229215894052724</c:v>
                </c:pt>
                <c:pt idx="162">
                  <c:v>0.73210706725537777</c:v>
                </c:pt>
                <c:pt idx="163">
                  <c:v>0.73192318380412824</c:v>
                </c:pt>
                <c:pt idx="164">
                  <c:v>0.73174049317475576</c:v>
                </c:pt>
                <c:pt idx="165">
                  <c:v>0.73155898024662214</c:v>
                </c:pt>
                <c:pt idx="166">
                  <c:v>0.7313786301831956</c:v>
                </c:pt>
                <c:pt idx="167">
                  <c:v>0.73119942842499575</c:v>
                </c:pt>
                <c:pt idx="168">
                  <c:v>0.73102136068275936</c:v>
                </c:pt>
                <c:pt idx="169">
                  <c:v>0.73084441293081126</c:v>
                </c:pt>
                <c:pt idx="170">
                  <c:v>0.7306685714006399</c:v>
                </c:pt>
                <c:pt idx="171">
                  <c:v>0.73049382257466622</c:v>
                </c:pt>
                <c:pt idx="172">
                  <c:v>0.73032015318019927</c:v>
                </c:pt>
                <c:pt idx="173">
                  <c:v>0.73014755018357302</c:v>
                </c:pt>
                <c:pt idx="174">
                  <c:v>0.72997600078445668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EC-4ABC-958F-CB412F89C7B0}"/>
            </c:ext>
          </c:extLst>
        </c:ser>
        <c:ser>
          <c:idx val="2"/>
          <c:order val="2"/>
          <c:tx>
            <c:strRef>
              <c:f>'[9]CCS.A2BR'!$D$4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'[9]CCS.A2BR'!$AY$12:$AY$500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</c:numCache>
            </c:numRef>
          </c:xVal>
          <c:yVal>
            <c:numRef>
              <c:f>'[9]CCS.A2BR'!$AZ$12:$AZ$500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0.90360303833891686</c:v>
                </c:pt>
                <c:pt idx="7">
                  <c:v>0.89269472978858433</c:v>
                </c:pt>
                <c:pt idx="8">
                  <c:v>0.88502879704628334</c:v>
                </c:pt>
                <c:pt idx="9">
                  <c:v>0.87912437700674062</c:v>
                </c:pt>
                <c:pt idx="10">
                  <c:v>0.87432701209797381</c:v>
                </c:pt>
                <c:pt idx="11">
                  <c:v>0.87028967291831094</c:v>
                </c:pt>
                <c:pt idx="12">
                  <c:v>0.86680621606825314</c:v>
                </c:pt>
                <c:pt idx="13">
                  <c:v>0.86374421834509363</c:v>
                </c:pt>
                <c:pt idx="14">
                  <c:v>0.86101358257094085</c:v>
                </c:pt>
                <c:pt idx="15">
                  <c:v>0.85855024730776131</c:v>
                </c:pt>
                <c:pt idx="16">
                  <c:v>0.85630704467505203</c:v>
                </c:pt>
                <c:pt idx="17">
                  <c:v>0.85424824594198068</c:v>
                </c:pt>
                <c:pt idx="18">
                  <c:v>0.8523461431782916</c:v>
                </c:pt>
                <c:pt idx="19">
                  <c:v>0.85057881841334182</c:v>
                </c:pt>
                <c:pt idx="20">
                  <c:v>0.84892863752981984</c:v>
                </c:pt>
                <c:pt idx="21">
                  <c:v>0.84738120367116276</c:v>
                </c:pt>
                <c:pt idx="22">
                  <c:v>0.84592461165410626</c:v>
                </c:pt>
                <c:pt idx="23">
                  <c:v>0.84454890518966896</c:v>
                </c:pt>
                <c:pt idx="24">
                  <c:v>0.84324567415501517</c:v>
                </c:pt>
                <c:pt idx="25">
                  <c:v>0.84200775069884004</c:v>
                </c:pt>
                <c:pt idx="26">
                  <c:v>0.84082897644972976</c:v>
                </c:pt>
                <c:pt idx="27">
                  <c:v>0.83970402176627279</c:v>
                </c:pt>
                <c:pt idx="28">
                  <c:v>0.83862824367251065</c:v>
                </c:pt>
                <c:pt idx="29">
                  <c:v>0.83759757295621395</c:v>
                </c:pt>
                <c:pt idx="30">
                  <c:v>0.83660842353343778</c:v>
                </c:pt>
                <c:pt idx="31">
                  <c:v>0.83565761901274171</c:v>
                </c:pt>
                <c:pt idx="32">
                  <c:v>0.83474233268785336</c:v>
                </c:pt>
                <c:pt idx="33">
                  <c:v>0.83386003811788278</c:v>
                </c:pt>
                <c:pt idx="34">
                  <c:v>0.83300846813121343</c:v>
                </c:pt>
                <c:pt idx="35">
                  <c:v>0.83218558058795644</c:v>
                </c:pt>
                <c:pt idx="36">
                  <c:v>0.83138952960744716</c:v>
                </c:pt>
                <c:pt idx="37">
                  <c:v>0.83061864124704177</c:v>
                </c:pt>
                <c:pt idx="38">
                  <c:v>0.82987139283118438</c:v>
                </c:pt>
                <c:pt idx="39">
                  <c:v>0.82914639529291512</c:v>
                </c:pt>
                <c:pt idx="40">
                  <c:v>0.82844237801628118</c:v>
                </c:pt>
                <c:pt idx="41">
                  <c:v>0.8277581757666157</c:v>
                </c:pt>
                <c:pt idx="42">
                  <c:v>0.827092717373068</c:v>
                </c:pt>
                <c:pt idx="43">
                  <c:v>0.82644501588903174</c:v>
                </c:pt>
                <c:pt idx="44">
                  <c:v>0.82581416000494123</c:v>
                </c:pt>
                <c:pt idx="45">
                  <c:v>0.82519930652703943</c:v>
                </c:pt>
                <c:pt idx="46">
                  <c:v>0.82459967376728804</c:v>
                </c:pt>
                <c:pt idx="47">
                  <c:v>0.82401453571519601</c:v>
                </c:pt>
                <c:pt idx="48">
                  <c:v>0.82344321688321898</c:v>
                </c:pt>
                <c:pt idx="49">
                  <c:v>0.82288508773449298</c:v>
                </c:pt>
                <c:pt idx="50">
                  <c:v>0.82233956061575986</c:v>
                </c:pt>
                <c:pt idx="51">
                  <c:v>0.82180608612999861</c:v>
                </c:pt>
                <c:pt idx="52">
                  <c:v>0.82128414989296783</c:v>
                </c:pt>
                <c:pt idx="53">
                  <c:v>0.82077326962594677</c:v>
                </c:pt>
                <c:pt idx="54">
                  <c:v>0.82027299254373887</c:v>
                </c:pt>
                <c:pt idx="55">
                  <c:v>0.81978289300269658</c:v>
                </c:pt>
                <c:pt idx="56">
                  <c:v>0.81930257037833609</c:v>
                </c:pt>
                <c:pt idx="57">
                  <c:v>0.81883164714618184</c:v>
                </c:pt>
                <c:pt idx="58">
                  <c:v>0.81836976714294729</c:v>
                </c:pt>
                <c:pt idx="59">
                  <c:v>0.81791659398810845</c:v>
                </c:pt>
                <c:pt idx="60">
                  <c:v>0.8174718096484479</c:v>
                </c:pt>
                <c:pt idx="61">
                  <c:v>0.81703511313032295</c:v>
                </c:pt>
                <c:pt idx="62">
                  <c:v>0.81660621928626498</c:v>
                </c:pt>
                <c:pt idx="63">
                  <c:v>0.81618485772413318</c:v>
                </c:pt>
                <c:pt idx="64">
                  <c:v>0.81577077180843471</c:v>
                </c:pt>
                <c:pt idx="65">
                  <c:v>0.81536371774462546</c:v>
                </c:pt>
                <c:pt idx="66">
                  <c:v>0.81496346373826545</c:v>
                </c:pt>
                <c:pt idx="67">
                  <c:v>0.81456978922180301</c:v>
                </c:pt>
                <c:pt idx="68">
                  <c:v>0.81418248414257544</c:v>
                </c:pt>
                <c:pt idx="69">
                  <c:v>0.81380134830629991</c:v>
                </c:pt>
                <c:pt idx="70">
                  <c:v>0.81342619077095435</c:v>
                </c:pt>
                <c:pt idx="71">
                  <c:v>0.81305682928647549</c:v>
                </c:pt>
                <c:pt idx="72">
                  <c:v>0.81269308977618782</c:v>
                </c:pt>
                <c:pt idx="73">
                  <c:v>0.8123348058562877</c:v>
                </c:pt>
                <c:pt idx="74">
                  <c:v>0.81198181839008676</c:v>
                </c:pt>
                <c:pt idx="75">
                  <c:v>0.81163397507403912</c:v>
                </c:pt>
                <c:pt idx="76">
                  <c:v>0.81129113005287412</c:v>
                </c:pt>
                <c:pt idx="77">
                  <c:v>0.81095314356141723</c:v>
                </c:pt>
                <c:pt idx="78">
                  <c:v>0.81061988159090737</c:v>
                </c:pt>
                <c:pt idx="79">
                  <c:v>0.81029121557783212</c:v>
                </c:pt>
                <c:pt idx="80">
                  <c:v>0.80996702211347926</c:v>
                </c:pt>
                <c:pt idx="81">
                  <c:v>0.80964718267257718</c:v>
                </c:pt>
                <c:pt idx="82">
                  <c:v>0.80933158335953548</c:v>
                </c:pt>
                <c:pt idx="83">
                  <c:v>0.80902011467093748</c:v>
                </c:pt>
                <c:pt idx="84">
                  <c:v>0.80871267127305024</c:v>
                </c:pt>
                <c:pt idx="85">
                  <c:v>0.80840915179322936</c:v>
                </c:pt>
                <c:pt idx="86">
                  <c:v>0.80810945862419059</c:v>
                </c:pt>
                <c:pt idx="87">
                  <c:v>0.80781349774020716</c:v>
                </c:pt>
                <c:pt idx="88">
                  <c:v>0.80752117852437388</c:v>
                </c:pt>
                <c:pt idx="89">
                  <c:v>0.80723241360614761</c:v>
                </c:pt>
                <c:pt idx="90">
                  <c:v>0.80694711870843927</c:v>
                </c:pt>
                <c:pt idx="91">
                  <c:v>0.80666521250359235</c:v>
                </c:pt>
                <c:pt idx="92">
                  <c:v>0.8063866164776371</c:v>
                </c:pt>
                <c:pt idx="93">
                  <c:v>0.80611125480225387</c:v>
                </c:pt>
                <c:pt idx="94">
                  <c:v>0.80583905421392898</c:v>
                </c:pt>
                <c:pt idx="95">
                  <c:v>0.80556994389982339</c:v>
                </c:pt>
                <c:pt idx="96">
                  <c:v>0.805303855389912</c:v>
                </c:pt>
                <c:pt idx="97">
                  <c:v>0.8050407224549837</c:v>
                </c:pt>
                <c:pt idx="98">
                  <c:v>0.80478048101012767</c:v>
                </c:pt>
                <c:pt idx="99">
                  <c:v>0.80452306902335124</c:v>
                </c:pt>
                <c:pt idx="100">
                  <c:v>0.80426842642901086</c:v>
                </c:pt>
                <c:pt idx="101">
                  <c:v>0.80401649504575057</c:v>
                </c:pt>
                <c:pt idx="102">
                  <c:v>0.80376721849867327</c:v>
                </c:pt>
                <c:pt idx="103">
                  <c:v>0.80352054214548296</c:v>
                </c:pt>
                <c:pt idx="104">
                  <c:v>0.80327641300635944</c:v>
                </c:pt>
                <c:pt idx="105">
                  <c:v>0.80303477969733972</c:v>
                </c:pt>
                <c:pt idx="106">
                  <c:v>0.80279559236700027</c:v>
                </c:pt>
                <c:pt idx="107">
                  <c:v>0.80255880263624357</c:v>
                </c:pt>
                <c:pt idx="108">
                  <c:v>0.80232436354101</c:v>
                </c:pt>
                <c:pt idx="109">
                  <c:v>0.80209222947774506</c:v>
                </c:pt>
                <c:pt idx="110">
                  <c:v>0.80186235615146595</c:v>
                </c:pt>
                <c:pt idx="111">
                  <c:v>0.80163470052627894</c:v>
                </c:pt>
                <c:pt idx="112">
                  <c:v>0.80140922077821064</c:v>
                </c:pt>
                <c:pt idx="113">
                  <c:v>0.80118587625022519</c:v>
                </c:pt>
                <c:pt idx="114">
                  <c:v>0.80096462740930696</c:v>
                </c:pt>
                <c:pt idx="115">
                  <c:v>0.80074543580549418</c:v>
                </c:pt>
                <c:pt idx="116">
                  <c:v>0.80052826403276167</c:v>
                </c:pt>
                <c:pt idx="117">
                  <c:v>0.80031307569164978</c:v>
                </c:pt>
                <c:pt idx="118">
                  <c:v>0.80009983535355034</c:v>
                </c:pt>
                <c:pt idx="119">
                  <c:v>0.79988850852655824</c:v>
                </c:pt>
                <c:pt idx="120">
                  <c:v>0.79967906162281244</c:v>
                </c:pt>
                <c:pt idx="121">
                  <c:v>0.79947146192724294</c:v>
                </c:pt>
                <c:pt idx="122">
                  <c:v>0.79926567756765765</c:v>
                </c:pt>
                <c:pt idx="123">
                  <c:v>0.79906167748609647</c:v>
                </c:pt>
                <c:pt idx="124">
                  <c:v>0.79885943141139204</c:v>
                </c:pt>
                <c:pt idx="125">
                  <c:v>0.79865890983287324</c:v>
                </c:pt>
                <c:pt idx="126">
                  <c:v>0.79846008397515844</c:v>
                </c:pt>
                <c:pt idx="127">
                  <c:v>0.79826292577398261</c:v>
                </c:pt>
                <c:pt idx="128">
                  <c:v>0.79806740785300812</c:v>
                </c:pt>
                <c:pt idx="129">
                  <c:v>0.79787350350157227</c:v>
                </c:pt>
                <c:pt idx="130">
                  <c:v>0.7976811866533261</c:v>
                </c:pt>
                <c:pt idx="131">
                  <c:v>0.79749043186572233</c:v>
                </c:pt>
                <c:pt idx="132">
                  <c:v>0.7973012143003112</c:v>
                </c:pt>
                <c:pt idx="133">
                  <c:v>0.79711350970380823</c:v>
                </c:pt>
                <c:pt idx="134">
                  <c:v>0.79692729438989673</c:v>
                </c:pt>
                <c:pt idx="135">
                  <c:v>0.79674254522173027</c:v>
                </c:pt>
                <c:pt idx="136">
                  <c:v>0.79655923959510611</c:v>
                </c:pt>
                <c:pt idx="137">
                  <c:v>0.79637735542227439</c:v>
                </c:pt>
                <c:pt idx="138">
                  <c:v>0.79619687111635962</c:v>
                </c:pt>
                <c:pt idx="139">
                  <c:v>0.79601776557636295</c:v>
                </c:pt>
                <c:pt idx="140">
                  <c:v>0.79584001817272099</c:v>
                </c:pt>
                <c:pt idx="141">
                  <c:v>0.79566360873339703</c:v>
                </c:pt>
                <c:pt idx="142">
                  <c:v>0.79548851753047978</c:v>
                </c:pt>
                <c:pt idx="143">
                  <c:v>0.79531472526727043</c:v>
                </c:pt>
                <c:pt idx="144">
                  <c:v>0.79514221306583244</c:v>
                </c:pt>
                <c:pt idx="145">
                  <c:v>0.79497096245498999</c:v>
                </c:pt>
                <c:pt idx="146">
                  <c:v>0.79480095535874873</c:v>
                </c:pt>
                <c:pt idx="147">
                  <c:v>0.79463217408512954</c:v>
                </c:pt>
                <c:pt idx="148">
                  <c:v>0.7944646013153901</c:v>
                </c:pt>
                <c:pt idx="149">
                  <c:v>0.79429822009362316</c:v>
                </c:pt>
                <c:pt idx="150">
                  <c:v>0.79413301381671275</c:v>
                </c:pt>
                <c:pt idx="151">
                  <c:v>0.79396896622463753</c:v>
                </c:pt>
                <c:pt idx="152">
                  <c:v>0.79380606139110177</c:v>
                </c:pt>
                <c:pt idx="153">
                  <c:v>0.79364428371448525</c:v>
                </c:pt>
                <c:pt idx="154">
                  <c:v>0.79348361790909716</c:v>
                </c:pt>
                <c:pt idx="155">
                  <c:v>0.79332404899672193</c:v>
                </c:pt>
                <c:pt idx="156">
                  <c:v>0.7931655622984457</c:v>
                </c:pt>
                <c:pt idx="157">
                  <c:v>0.79300814342675208</c:v>
                </c:pt>
                <c:pt idx="158">
                  <c:v>0.79285177827787734</c:v>
                </c:pt>
                <c:pt idx="159">
                  <c:v>0.79269645302441383</c:v>
                </c:pt>
                <c:pt idx="160">
                  <c:v>0.7925421541081521</c:v>
                </c:pt>
                <c:pt idx="161">
                  <c:v>0.79238886823315391</c:v>
                </c:pt>
                <c:pt idx="162">
                  <c:v>0.79223658235904637</c:v>
                </c:pt>
                <c:pt idx="163">
                  <c:v>0.79208528369452791</c:v>
                </c:pt>
                <c:pt idx="164">
                  <c:v>0.79193495969107863</c:v>
                </c:pt>
                <c:pt idx="165">
                  <c:v>0.79178559803686999</c:v>
                </c:pt>
                <c:pt idx="166">
                  <c:v>0.79163718665086091</c:v>
                </c:pt>
                <c:pt idx="167">
                  <c:v>0.79148971367707932</c:v>
                </c:pt>
                <c:pt idx="168">
                  <c:v>0.79134316747907718</c:v>
                </c:pt>
                <c:pt idx="169">
                  <c:v>0.79119753663455705</c:v>
                </c:pt>
                <c:pt idx="170">
                  <c:v>0.79105280993016036</c:v>
                </c:pt>
                <c:pt idx="171">
                  <c:v>0.79090897635641377</c:v>
                </c:pt>
                <c:pt idx="172">
                  <c:v>0.79076602510282712</c:v>
                </c:pt>
                <c:pt idx="173">
                  <c:v>0.79062394555313698</c:v>
                </c:pt>
                <c:pt idx="174">
                  <c:v>0.79048272728069324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0EC-4ABC-958F-CB412F89C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526159995004063"/>
          <c:y val="0.70480363311672889"/>
          <c:w val="0.3934418429066559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'[9]CCS.BR'!$B$4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'[9]CCS.BR'!$AU$12:$AU$500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  <c:pt idx="122">
                  <c:v>121</c:v>
                </c:pt>
                <c:pt idx="123">
                  <c:v>122</c:v>
                </c:pt>
                <c:pt idx="124">
                  <c:v>123</c:v>
                </c:pt>
                <c:pt idx="125">
                  <c:v>124</c:v>
                </c:pt>
                <c:pt idx="126">
                  <c:v>125</c:v>
                </c:pt>
                <c:pt idx="127">
                  <c:v>126</c:v>
                </c:pt>
                <c:pt idx="128">
                  <c:v>127</c:v>
                </c:pt>
                <c:pt idx="129">
                  <c:v>128</c:v>
                </c:pt>
                <c:pt idx="130">
                  <c:v>129</c:v>
                </c:pt>
                <c:pt idx="131">
                  <c:v>130</c:v>
                </c:pt>
                <c:pt idx="132">
                  <c:v>131</c:v>
                </c:pt>
                <c:pt idx="133">
                  <c:v>132</c:v>
                </c:pt>
                <c:pt idx="134">
                  <c:v>133</c:v>
                </c:pt>
                <c:pt idx="135">
                  <c:v>134</c:v>
                </c:pt>
                <c:pt idx="136">
                  <c:v>135</c:v>
                </c:pt>
                <c:pt idx="137">
                  <c:v>136</c:v>
                </c:pt>
                <c:pt idx="138">
                  <c:v>137</c:v>
                </c:pt>
                <c:pt idx="139">
                  <c:v>138</c:v>
                </c:pt>
                <c:pt idx="140">
                  <c:v>139</c:v>
                </c:pt>
                <c:pt idx="141">
                  <c:v>140</c:v>
                </c:pt>
                <c:pt idx="142">
                  <c:v>141</c:v>
                </c:pt>
                <c:pt idx="143">
                  <c:v>142</c:v>
                </c:pt>
                <c:pt idx="144">
                  <c:v>143</c:v>
                </c:pt>
                <c:pt idx="145">
                  <c:v>144</c:v>
                </c:pt>
                <c:pt idx="146">
                  <c:v>145</c:v>
                </c:pt>
                <c:pt idx="147">
                  <c:v>146</c:v>
                </c:pt>
                <c:pt idx="148">
                  <c:v>147</c:v>
                </c:pt>
                <c:pt idx="149">
                  <c:v>148</c:v>
                </c:pt>
                <c:pt idx="150">
                  <c:v>149</c:v>
                </c:pt>
                <c:pt idx="151">
                  <c:v>150</c:v>
                </c:pt>
                <c:pt idx="152">
                  <c:v>151</c:v>
                </c:pt>
                <c:pt idx="153">
                  <c:v>152</c:v>
                </c:pt>
                <c:pt idx="154">
                  <c:v>153</c:v>
                </c:pt>
                <c:pt idx="155">
                  <c:v>154</c:v>
                </c:pt>
                <c:pt idx="156">
                  <c:v>155</c:v>
                </c:pt>
                <c:pt idx="157">
                  <c:v>156</c:v>
                </c:pt>
                <c:pt idx="158">
                  <c:v>157</c:v>
                </c:pt>
                <c:pt idx="159">
                  <c:v>158</c:v>
                </c:pt>
                <c:pt idx="160">
                  <c:v>159</c:v>
                </c:pt>
                <c:pt idx="161">
                  <c:v>160</c:v>
                </c:pt>
                <c:pt idx="162">
                  <c:v>161</c:v>
                </c:pt>
                <c:pt idx="163">
                  <c:v>162</c:v>
                </c:pt>
                <c:pt idx="164">
                  <c:v>163</c:v>
                </c:pt>
                <c:pt idx="165">
                  <c:v>164</c:v>
                </c:pt>
                <c:pt idx="166">
                  <c:v>165</c:v>
                </c:pt>
                <c:pt idx="167">
                  <c:v>166</c:v>
                </c:pt>
                <c:pt idx="168">
                  <c:v>167</c:v>
                </c:pt>
                <c:pt idx="169">
                  <c:v>168</c:v>
                </c:pt>
                <c:pt idx="170">
                  <c:v>169</c:v>
                </c:pt>
                <c:pt idx="171">
                  <c:v>170</c:v>
                </c:pt>
                <c:pt idx="172">
                  <c:v>171</c:v>
                </c:pt>
                <c:pt idx="173">
                  <c:v>172</c:v>
                </c:pt>
                <c:pt idx="174">
                  <c:v>173</c:v>
                </c:pt>
                <c:pt idx="175">
                  <c:v>174</c:v>
                </c:pt>
                <c:pt idx="176">
                  <c:v>175</c:v>
                </c:pt>
                <c:pt idx="177">
                  <c:v>176</c:v>
                </c:pt>
                <c:pt idx="178">
                  <c:v>177</c:v>
                </c:pt>
                <c:pt idx="179">
                  <c:v>178</c:v>
                </c:pt>
                <c:pt idx="180">
                  <c:v>179</c:v>
                </c:pt>
                <c:pt idx="181">
                  <c:v>180</c:v>
                </c:pt>
                <c:pt idx="182">
                  <c:v>181</c:v>
                </c:pt>
                <c:pt idx="183">
                  <c:v>182</c:v>
                </c:pt>
                <c:pt idx="184">
                  <c:v>183</c:v>
                </c:pt>
                <c:pt idx="185">
                  <c:v>184</c:v>
                </c:pt>
                <c:pt idx="186">
                  <c:v>185</c:v>
                </c:pt>
                <c:pt idx="187">
                  <c:v>186</c:v>
                </c:pt>
                <c:pt idx="188">
                  <c:v>187</c:v>
                </c:pt>
                <c:pt idx="189">
                  <c:v>188</c:v>
                </c:pt>
                <c:pt idx="190">
                  <c:v>189</c:v>
                </c:pt>
                <c:pt idx="191">
                  <c:v>190</c:v>
                </c:pt>
                <c:pt idx="192">
                  <c:v>191</c:v>
                </c:pt>
                <c:pt idx="193">
                  <c:v>192</c:v>
                </c:pt>
                <c:pt idx="194">
                  <c:v>193</c:v>
                </c:pt>
                <c:pt idx="195">
                  <c:v>194</c:v>
                </c:pt>
                <c:pt idx="196">
                  <c:v>195</c:v>
                </c:pt>
                <c:pt idx="197">
                  <c:v>196</c:v>
                </c:pt>
                <c:pt idx="198">
                  <c:v>197</c:v>
                </c:pt>
                <c:pt idx="199">
                  <c:v>198</c:v>
                </c:pt>
              </c:numCache>
            </c:numRef>
          </c:xVal>
          <c:yVal>
            <c:numRef>
              <c:f>'[9]CCS.BR'!$AV$12:$AV$500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0.8119680541696308</c:v>
                </c:pt>
                <c:pt idx="7">
                  <c:v>0.78572349210977466</c:v>
                </c:pt>
                <c:pt idx="8">
                  <c:v>0.76754198793574957</c:v>
                </c:pt>
                <c:pt idx="9">
                  <c:v>0.75368521143043044</c:v>
                </c:pt>
                <c:pt idx="10">
                  <c:v>0.74252035376665582</c:v>
                </c:pt>
                <c:pt idx="11">
                  <c:v>0.73318931719668923</c:v>
                </c:pt>
                <c:pt idx="12">
                  <c:v>0.72518606009283737</c:v>
                </c:pt>
                <c:pt idx="13">
                  <c:v>0.71818749663527592</c:v>
                </c:pt>
                <c:pt idx="14">
                  <c:v>0.71197497309934044</c:v>
                </c:pt>
                <c:pt idx="15">
                  <c:v>0.7063937490477199</c:v>
                </c:pt>
                <c:pt idx="16">
                  <c:v>0.7013303685760941</c:v>
                </c:pt>
                <c:pt idx="17">
                  <c:v>0.69669921794022416</c:v>
                </c:pt>
                <c:pt idx="18">
                  <c:v>0.69243413388413599</c:v>
                </c:pt>
                <c:pt idx="19">
                  <c:v>0.6884829466135407</c:v>
                </c:pt>
                <c:pt idx="20">
                  <c:v>0.68480380761094228</c:v>
                </c:pt>
                <c:pt idx="21">
                  <c:v>0.68136264553291936</c:v>
                </c:pt>
                <c:pt idx="22">
                  <c:v>0.67813135889014065</c:v>
                </c:pt>
                <c:pt idx="23">
                  <c:v>0.67508650379228086</c:v>
                </c:pt>
                <c:pt idx="24">
                  <c:v>0.67220832268825881</c:v>
                </c:pt>
                <c:pt idx="25">
                  <c:v>0.66948001316652583</c:v>
                </c:pt>
                <c:pt idx="26">
                  <c:v>0.66688716906729573</c:v>
                </c:pt>
                <c:pt idx="27">
                  <c:v>0.66441734744210346</c:v>
                </c:pt>
                <c:pt idx="28">
                  <c:v>0.66205972887107523</c:v>
                </c:pt>
                <c:pt idx="29">
                  <c:v>0.65980484802069383</c:v>
                </c:pt>
                <c:pt idx="30">
                  <c:v>0.65764437773172613</c:v>
                </c:pt>
                <c:pt idx="31">
                  <c:v>0.6555709543832654</c:v>
                </c:pt>
                <c:pt idx="32">
                  <c:v>0.65357803542780502</c:v>
                </c:pt>
                <c:pt idx="33">
                  <c:v>0.65165978224985688</c:v>
                </c:pt>
                <c:pt idx="34">
                  <c:v>0.64981096314087072</c:v>
                </c:pt>
                <c:pt idx="35">
                  <c:v>0.64802687238963308</c:v>
                </c:pt>
                <c:pt idx="36">
                  <c:v>0.64630326238479396</c:v>
                </c:pt>
                <c:pt idx="37">
                  <c:v>0.64463628630090031</c:v>
                </c:pt>
                <c:pt idx="38">
                  <c:v>0.64302244945156717</c:v>
                </c:pt>
                <c:pt idx="39">
                  <c:v>0.6414585677859137</c:v>
                </c:pt>
                <c:pt idx="40">
                  <c:v>0.63994173230770002</c:v>
                </c:pt>
                <c:pt idx="41">
                  <c:v>0.63846927843288526</c:v>
                </c:pt>
                <c:pt idx="42">
                  <c:v>0.63703875948678612</c:v>
                </c:pt>
                <c:pt idx="43">
                  <c:v>0.63564792368862255</c:v>
                </c:pt>
                <c:pt idx="44">
                  <c:v>0.63429469408790518</c:v>
                </c:pt>
                <c:pt idx="45">
                  <c:v>0.63297715101055296</c:v>
                </c:pt>
                <c:pt idx="46">
                  <c:v>0.63169351664790208</c:v>
                </c:pt>
                <c:pt idx="47">
                  <c:v>0.63044214148275912</c:v>
                </c:pt>
                <c:pt idx="48">
                  <c:v>0.62922149229632562</c:v>
                </c:pt>
                <c:pt idx="49">
                  <c:v>0.62803014154050096</c:v>
                </c:pt>
                <c:pt idx="50">
                  <c:v>0.62686675789353641</c:v>
                </c:pt>
                <c:pt idx="51">
                  <c:v>0.62573009784466482</c:v>
                </c:pt>
                <c:pt idx="52">
                  <c:v>0.62461899817630473</c:v>
                </c:pt>
                <c:pt idx="53">
                  <c:v>0.6235323692315744</c:v>
                </c:pt>
                <c:pt idx="54">
                  <c:v>0.62246918887087765</c:v>
                </c:pt>
                <c:pt idx="55">
                  <c:v>0.62142849703479275</c:v>
                </c:pt>
                <c:pt idx="56">
                  <c:v>0.62040939084184388</c:v>
                </c:pt>
                <c:pt idx="57">
                  <c:v>0.61941102015935712</c:v>
                </c:pt>
                <c:pt idx="58">
                  <c:v>0.61843258359375519</c:v>
                </c:pt>
                <c:pt idx="59">
                  <c:v>0.61747332485360751</c:v>
                </c:pt>
                <c:pt idx="60">
                  <c:v>0.61653252944469172</c:v>
                </c:pt>
                <c:pt idx="61">
                  <c:v>0.61560952166142036</c:v>
                </c:pt>
                <c:pt idx="62">
                  <c:v>0.61470366184336345</c:v>
                </c:pt>
                <c:pt idx="63">
                  <c:v>0.61381434386938227</c:v>
                </c:pt>
                <c:pt idx="64">
                  <c:v>0.61294099286514336</c:v>
                </c:pt>
                <c:pt idx="65">
                  <c:v>0.61208306310261962</c:v>
                </c:pt>
                <c:pt idx="66">
                  <c:v>0.6112400360726421</c:v>
                </c:pt>
                <c:pt idx="67">
                  <c:v>0.61041141871370197</c:v>
                </c:pt>
                <c:pt idx="68">
                  <c:v>0.60959674178207968</c:v>
                </c:pt>
                <c:pt idx="69">
                  <c:v>0.60879555835000621</c:v>
                </c:pt>
                <c:pt idx="70">
                  <c:v>0.60800744241999916</c:v>
                </c:pt>
                <c:pt idx="71">
                  <c:v>0.60723198764477537</c:v>
                </c:pt>
                <c:pt idx="72">
                  <c:v>0.60646880614325271</c:v>
                </c:pt>
                <c:pt idx="73">
                  <c:v>0.60571752740412921</c:v>
                </c:pt>
                <c:pt idx="74">
                  <c:v>0.60497779726939571</c:v>
                </c:pt>
                <c:pt idx="75">
                  <c:v>0.60424927699090536</c:v>
                </c:pt>
                <c:pt idx="76">
                  <c:v>0.6035316423537983</c:v>
                </c:pt>
                <c:pt idx="77">
                  <c:v>0.6028245828611889</c:v>
                </c:pt>
                <c:pt idx="78">
                  <c:v>0.60212780097506047</c:v>
                </c:pt>
                <c:pt idx="79">
                  <c:v>0.60144101140878659</c:v>
                </c:pt>
                <c:pt idx="80">
                  <c:v>0.60076394046713455</c:v>
                </c:pt>
                <c:pt idx="81">
                  <c:v>0.60009632542998226</c:v>
                </c:pt>
                <c:pt idx="82">
                  <c:v>0.59943791397633006</c:v>
                </c:pt>
                <c:pt idx="83">
                  <c:v>0.59878846364548921</c:v>
                </c:pt>
                <c:pt idx="84">
                  <c:v>0.59814774133261395</c:v>
                </c:pt>
                <c:pt idx="85">
                  <c:v>0.5975155228159863</c:v>
                </c:pt>
                <c:pt idx="86">
                  <c:v>0.59689159231369171</c:v>
                </c:pt>
                <c:pt idx="87">
                  <c:v>0.59627574206752199</c:v>
                </c:pt>
                <c:pt idx="88">
                  <c:v>0.59566777195212983</c:v>
                </c:pt>
                <c:pt idx="89">
                  <c:v>0.59506748910762064</c:v>
                </c:pt>
                <c:pt idx="90">
                  <c:v>0.59447470759391796</c:v>
                </c:pt>
                <c:pt idx="91">
                  <c:v>0.59388924806537668</c:v>
                </c:pt>
                <c:pt idx="92">
                  <c:v>0.5933109374642398</c:v>
                </c:pt>
                <c:pt idx="93">
                  <c:v>0.59273960873164599</c:v>
                </c:pt>
                <c:pt idx="94">
                  <c:v>0.59217510053499978</c:v>
                </c:pt>
                <c:pt idx="95">
                  <c:v>0.59161725701060608</c:v>
                </c:pt>
                <c:pt idx="96">
                  <c:v>0.59106592752055742</c:v>
                </c:pt>
                <c:pt idx="97">
                  <c:v>0.59052096642293972</c:v>
                </c:pt>
                <c:pt idx="98">
                  <c:v>0.58998223285449192</c:v>
                </c:pt>
                <c:pt idx="99">
                  <c:v>0.58944959052491819</c:v>
                </c:pt>
                <c:pt idx="100">
                  <c:v>0.5889229075221164</c:v>
                </c:pt>
                <c:pt idx="101">
                  <c:v>0.58840205612763252</c:v>
                </c:pt>
                <c:pt idx="102">
                  <c:v>0.58788691264170712</c:v>
                </c:pt>
                <c:pt idx="103">
                  <c:v>0.58737735721732187</c:v>
                </c:pt>
                <c:pt idx="104">
                  <c:v>0.58687327370269782</c:v>
                </c:pt>
                <c:pt idx="105">
                  <c:v>0.58637454949173584</c:v>
                </c:pt>
                <c:pt idx="106">
                  <c:v>0.58588107538192236</c:v>
                </c:pt>
                <c:pt idx="107">
                  <c:v>0.58539274543926123</c:v>
                </c:pt>
                <c:pt idx="108">
                  <c:v>0.5849094568698181</c:v>
                </c:pt>
                <c:pt idx="109">
                  <c:v>0.58443110989749381</c:v>
                </c:pt>
                <c:pt idx="110">
                  <c:v>0.58395760764766846</c:v>
                </c:pt>
                <c:pt idx="111">
                  <c:v>0.58348885603638201</c:v>
                </c:pt>
                <c:pt idx="112">
                  <c:v>0.58302476366473888</c:v>
                </c:pt>
                <c:pt idx="113">
                  <c:v>0.58256524171824464</c:v>
                </c:pt>
                <c:pt idx="114">
                  <c:v>0.58211020387079981</c:v>
                </c:pt>
                <c:pt idx="115">
                  <c:v>0.58165956619309889</c:v>
                </c:pt>
                <c:pt idx="116">
                  <c:v>0.58121324706518962</c:v>
                </c:pt>
                <c:pt idx="117">
                  <c:v>0.58077116709297316</c:v>
                </c:pt>
                <c:pt idx="118">
                  <c:v>0.58033324902843164</c:v>
                </c:pt>
                <c:pt idx="119">
                  <c:v>0.57989941769338582</c:v>
                </c:pt>
                <c:pt idx="120">
                  <c:v>0.57946959990659819</c:v>
                </c:pt>
                <c:pt idx="121">
                  <c:v>0.57904372441404728</c:v>
                </c:pt>
                <c:pt idx="122">
                  <c:v>0.57862172182220861</c:v>
                </c:pt>
                <c:pt idx="123">
                  <c:v>0.57820352453418877</c:v>
                </c:pt>
                <c:pt idx="124">
                  <c:v>0.57778906668856833</c:v>
                </c:pt>
                <c:pt idx="125">
                  <c:v>0.57737828410081637</c:v>
                </c:pt>
                <c:pt idx="126">
                  <c:v>0.57697111420714819</c:v>
                </c:pt>
                <c:pt idx="127">
                  <c:v>0.57656749601070634</c:v>
                </c:pt>
                <c:pt idx="128">
                  <c:v>0.57616737002994889</c:v>
                </c:pt>
                <c:pt idx="129">
                  <c:v>0.57577067824913974</c:v>
                </c:pt>
                <c:pt idx="130">
                  <c:v>0.57537736407083717</c:v>
                </c:pt>
                <c:pt idx="131">
                  <c:v>0.57498737227028607</c:v>
                </c:pt>
                <c:pt idx="132">
                  <c:v>0.57460064895162288</c:v>
                </c:pt>
                <c:pt idx="133">
                  <c:v>0.57421714150580705</c:v>
                </c:pt>
                <c:pt idx="134">
                  <c:v>0.57383679857020053</c:v>
                </c:pt>
                <c:pt idx="135">
                  <c:v>0.5734595699897147</c:v>
                </c:pt>
                <c:pt idx="136">
                  <c:v>0.57308540677945552</c:v>
                </c:pt>
                <c:pt idx="137">
                  <c:v>0.5727142610887983</c:v>
                </c:pt>
                <c:pt idx="138">
                  <c:v>0.57234608616682447</c:v>
                </c:pt>
                <c:pt idx="139">
                  <c:v>0.57198083632906183</c:v>
                </c:pt>
                <c:pt idx="140">
                  <c:v>0.57161846692546825</c:v>
                </c:pt>
                <c:pt idx="141">
                  <c:v>0.57125893430960439</c:v>
                </c:pt>
                <c:pt idx="142">
                  <c:v>0.57090219580894153</c:v>
                </c:pt>
                <c:pt idx="143">
                  <c:v>0.57054820969625797</c:v>
                </c:pt>
                <c:pt idx="144">
                  <c:v>0.57019693516207159</c:v>
                </c:pt>
                <c:pt idx="145">
                  <c:v>0.56984833228806964</c:v>
                </c:pt>
                <c:pt idx="146">
                  <c:v>0.56950236202148818</c:v>
                </c:pt>
                <c:pt idx="147">
                  <c:v>0.56915898615040328</c:v>
                </c:pt>
                <c:pt idx="148">
                  <c:v>0.56881816727989509</c:v>
                </c:pt>
                <c:pt idx="149">
                  <c:v>0.56847986880904755</c:v>
                </c:pt>
                <c:pt idx="150">
                  <c:v>0.5681440549087492</c:v>
                </c:pt>
                <c:pt idx="151">
                  <c:v>0.56781069050026189</c:v>
                </c:pt>
                <c:pt idx="152">
                  <c:v>0.56747974123452616</c:v>
                </c:pt>
                <c:pt idx="153">
                  <c:v>0.56715117347217237</c:v>
                </c:pt>
                <c:pt idx="154">
                  <c:v>0.56682495426420987</c:v>
                </c:pt>
                <c:pt idx="155">
                  <c:v>0.56650105133336548</c:v>
                </c:pt>
                <c:pt idx="156">
                  <c:v>0.56617943305604845</c:v>
                </c:pt>
                <c:pt idx="157">
                  <c:v>0.56586006844491143</c:v>
                </c:pt>
                <c:pt idx="158">
                  <c:v>0.56554292713199039</c:v>
                </c:pt>
                <c:pt idx="159">
                  <c:v>0.56522797935239533</c:v>
                </c:pt>
                <c:pt idx="160">
                  <c:v>0.56491519592853379</c:v>
                </c:pt>
                <c:pt idx="161">
                  <c:v>0.56460454825484452</c:v>
                </c:pt>
                <c:pt idx="162">
                  <c:v>0.56429600828302318</c:v>
                </c:pt>
                <c:pt idx="163">
                  <c:v>0.56398954850771932</c:v>
                </c:pt>
                <c:pt idx="164">
                  <c:v>0.56368514195268871</c:v>
                </c:pt>
                <c:pt idx="165">
                  <c:v>0.56338276215738248</c:v>
                </c:pt>
                <c:pt idx="166">
                  <c:v>0.56308238316395731</c:v>
                </c:pt>
                <c:pt idx="167">
                  <c:v>0.56278397950469106</c:v>
                </c:pt>
                <c:pt idx="168">
                  <c:v>0.56248752618978692</c:v>
                </c:pt>
                <c:pt idx="169">
                  <c:v>0.56219299869555572</c:v>
                </c:pt>
                <c:pt idx="170">
                  <c:v>0.56190037295295781</c:v>
                </c:pt>
                <c:pt idx="171">
                  <c:v>0.56160962533649561</c:v>
                </c:pt>
                <c:pt idx="172">
                  <c:v>0.56132073265344029</c:v>
                </c:pt>
                <c:pt idx="173">
                  <c:v>0.5610336721333844</c:v>
                </c:pt>
                <c:pt idx="174">
                  <c:v>0.56074842141810566</c:v>
                </c:pt>
                <c:pt idx="175">
                  <c:v>0.56046495855173217</c:v>
                </c:pt>
                <c:pt idx="176">
                  <c:v>0.5601832619711985</c:v>
                </c:pt>
                <c:pt idx="177">
                  <c:v>0.55990331049698228</c:v>
                </c:pt>
                <c:pt idx="178">
                  <c:v>0.55962508332411109</c:v>
                </c:pt>
                <c:pt idx="179">
                  <c:v>0.5593485600134307</c:v>
                </c:pt>
                <c:pt idx="180">
                  <c:v>0.5590737204831252</c:v>
                </c:pt>
                <c:pt idx="181">
                  <c:v>0.55880054500048071</c:v>
                </c:pt>
                <c:pt idx="182">
                  <c:v>0.55852901417388479</c:v>
                </c:pt>
                <c:pt idx="183">
                  <c:v>0.55825910894505237</c:v>
                </c:pt>
                <c:pt idx="184">
                  <c:v>0.55799081058147115</c:v>
                </c:pt>
                <c:pt idx="185">
                  <c:v>0.55772410066905953</c:v>
                </c:pt>
                <c:pt idx="186">
                  <c:v>0.55745896110502946</c:v>
                </c:pt>
                <c:pt idx="187">
                  <c:v>0.55719537409094666</c:v>
                </c:pt>
                <c:pt idx="188">
                  <c:v>0.55693332212598423</c:v>
                </c:pt>
                <c:pt idx="189">
                  <c:v>0.55667278800035991</c:v>
                </c:pt>
                <c:pt idx="190">
                  <c:v>0.55641375478895361</c:v>
                </c:pt>
                <c:pt idx="191">
                  <c:v>0.55615620584509751</c:v>
                </c:pt>
                <c:pt idx="192">
                  <c:v>0.55590012479453532</c:v>
                </c:pt>
                <c:pt idx="193">
                  <c:v>0.55564549552954257</c:v>
                </c:pt>
                <c:pt idx="194">
                  <c:v>0.5553923022032049</c:v>
                </c:pt>
                <c:pt idx="195">
                  <c:v>0.55514052922384871</c:v>
                </c:pt>
                <c:pt idx="196">
                  <c:v>0.55489016124961887</c:v>
                </c:pt>
                <c:pt idx="197">
                  <c:v>0.55464118318319844</c:v>
                </c:pt>
                <c:pt idx="198">
                  <c:v>0.55439358016666862</c:v>
                </c:pt>
                <c:pt idx="199">
                  <c:v>0.55414733757650103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36-48D7-9FA9-B905B754C903}"/>
            </c:ext>
          </c:extLst>
        </c:ser>
        <c:ser>
          <c:idx val="1"/>
          <c:order val="1"/>
          <c:tx>
            <c:strRef>
              <c:f>'[9]CCS.BR'!$C$4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'[9]CCS.BR'!$AW$12:$AW$500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</c:numCache>
            </c:numRef>
          </c:xVal>
          <c:yVal>
            <c:numRef>
              <c:f>'[9]CCS.BR'!$AX$12:$AX$500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0.85951796712772532</c:v>
                </c:pt>
                <c:pt idx="7">
                  <c:v>0.84020318338238908</c:v>
                </c:pt>
                <c:pt idx="8">
                  <c:v>0.82673377615727428</c:v>
                </c:pt>
                <c:pt idx="9">
                  <c:v>0.81641819964732176</c:v>
                </c:pt>
                <c:pt idx="10">
                  <c:v>0.80807445566127334</c:v>
                </c:pt>
                <c:pt idx="11">
                  <c:v>0.80107879528687975</c:v>
                </c:pt>
                <c:pt idx="12">
                  <c:v>0.79506214397203401</c:v>
                </c:pt>
                <c:pt idx="13">
                  <c:v>0.78978819603640149</c:v>
                </c:pt>
                <c:pt idx="14">
                  <c:v>0.785096635129788</c:v>
                </c:pt>
                <c:pt idx="15">
                  <c:v>0.78087376004651066</c:v>
                </c:pt>
                <c:pt idx="16">
                  <c:v>0.77703604303489315</c:v>
                </c:pt>
                <c:pt idx="17">
                  <c:v>0.77352034323673247</c:v>
                </c:pt>
                <c:pt idx="18">
                  <c:v>0.77027778621317222</c:v>
                </c:pt>
                <c:pt idx="19">
                  <c:v>0.7672697773221453</c:v>
                </c:pt>
                <c:pt idx="20">
                  <c:v>0.76446531496438086</c:v>
                </c:pt>
                <c:pt idx="21">
                  <c:v>0.76183912659529329</c:v>
                </c:pt>
                <c:pt idx="22">
                  <c:v>0.75937034283796745</c:v>
                </c:pt>
                <c:pt idx="23">
                  <c:v>0.75704153361833892</c:v>
                </c:pt>
                <c:pt idx="24">
                  <c:v>0.75483799395240736</c:v>
                </c:pt>
                <c:pt idx="25">
                  <c:v>0.75274720568353393</c:v>
                </c:pt>
                <c:pt idx="26">
                  <c:v>0.75075842564699102</c:v>
                </c:pt>
                <c:pt idx="27">
                  <c:v>0.74886236626192626</c:v>
                </c:pt>
                <c:pt idx="28">
                  <c:v>0.74705094475375977</c:v>
                </c:pt>
                <c:pt idx="29">
                  <c:v>0.74531708405916652</c:v>
                </c:pt>
                <c:pt idx="30">
                  <c:v>0.74365455315204443</c:v>
                </c:pt>
                <c:pt idx="31">
                  <c:v>0.74205783779120738</c:v>
                </c:pt>
                <c:pt idx="32">
                  <c:v>0.7405220349977174</c:v>
                </c:pt>
                <c:pt idx="33">
                  <c:v>0.73904276622518306</c:v>
                </c:pt>
                <c:pt idx="34">
                  <c:v>0.73761610538998645</c:v>
                </c:pt>
                <c:pt idx="35">
                  <c:v>0.73623851881434454</c:v>
                </c:pt>
                <c:pt idx="36">
                  <c:v>0.73490681479463449</c:v>
                </c:pt>
                <c:pt idx="37">
                  <c:v>0.73361810100358715</c:v>
                </c:pt>
                <c:pt idx="38">
                  <c:v>0.73236974831189394</c:v>
                </c:pt>
                <c:pt idx="39">
                  <c:v>0.73115935990377379</c:v>
                </c:pt>
                <c:pt idx="40">
                  <c:v>0.72998474478451125</c:v>
                </c:pt>
                <c:pt idx="41">
                  <c:v>0.72884389495216961</c:v>
                </c:pt>
                <c:pt idx="42">
                  <c:v>0.72773496564248052</c:v>
                </c:pt>
                <c:pt idx="43">
                  <c:v>0.72665625816411084</c:v>
                </c:pt>
                <c:pt idx="44">
                  <c:v>0.72560620492766303</c:v>
                </c:pt>
                <c:pt idx="45">
                  <c:v>0.72458335634079318</c:v>
                </c:pt>
                <c:pt idx="46">
                  <c:v>0.72358636929747577</c:v>
                </c:pt>
                <c:pt idx="47">
                  <c:v>0.72261399703454732</c:v>
                </c:pt>
                <c:pt idx="48">
                  <c:v>0.72166508016542108</c:v>
                </c:pt>
                <c:pt idx="49">
                  <c:v>0.72073853873097915</c:v>
                </c:pt>
                <c:pt idx="50">
                  <c:v>0.71983336513242624</c:v>
                </c:pt>
                <c:pt idx="51">
                  <c:v>0.71894861783139308</c:v>
                </c:pt>
                <c:pt idx="52">
                  <c:v>0.71808341571958934</c:v>
                </c:pt>
                <c:pt idx="53">
                  <c:v>0.7172369330745143</c:v>
                </c:pt>
                <c:pt idx="54">
                  <c:v>0.71640839502961418</c:v>
                </c:pt>
                <c:pt idx="55">
                  <c:v>0.7155970734972722</c:v>
                </c:pt>
                <c:pt idx="56">
                  <c:v>0.7148022834914517</c:v>
                </c:pt>
                <c:pt idx="57">
                  <c:v>0.71402337980394781</c:v>
                </c:pt>
                <c:pt idx="58">
                  <c:v>0.7132597539942761</c:v>
                </c:pt>
                <c:pt idx="59">
                  <c:v>0.71251083165838569</c:v>
                </c:pt>
                <c:pt idx="60">
                  <c:v>0.71177606994581755</c:v>
                </c:pt>
                <c:pt idx="61">
                  <c:v>0.71105495529870666</c:v>
                </c:pt>
                <c:pt idx="62">
                  <c:v>0.71034700138929752</c:v>
                </c:pt>
                <c:pt idx="63">
                  <c:v>0.709651747235445</c:v>
                </c:pt>
                <c:pt idx="64">
                  <c:v>0.7089687554760109</c:v>
                </c:pt>
                <c:pt idx="65">
                  <c:v>0.70829761079016917</c:v>
                </c:pt>
                <c:pt idx="66">
                  <c:v>0.70763791844646873</c:v>
                </c:pt>
                <c:pt idx="67">
                  <c:v>0.70698930296909435</c:v>
                </c:pt>
                <c:pt idx="68">
                  <c:v>0.7063514069101654</c:v>
                </c:pt>
                <c:pt idx="69">
                  <c:v>0.70572388971812716</c:v>
                </c:pt>
                <c:pt idx="70">
                  <c:v>0.70510642669336243</c:v>
                </c:pt>
                <c:pt idx="71">
                  <c:v>0.70449870802308912</c:v>
                </c:pt>
                <c:pt idx="72">
                  <c:v>0.70390043788844137</c:v>
                </c:pt>
                <c:pt idx="73">
                  <c:v>0.70331133363735854</c:v>
                </c:pt>
                <c:pt idx="74">
                  <c:v>0.70273112501755752</c:v>
                </c:pt>
                <c:pt idx="75">
                  <c:v>0.70215955346443015</c:v>
                </c:pt>
                <c:pt idx="76">
                  <c:v>0.70159637143922338</c:v>
                </c:pt>
                <c:pt idx="77">
                  <c:v>0.70104134181330413</c:v>
                </c:pt>
                <c:pt idx="78">
                  <c:v>0.70049423729471816</c:v>
                </c:pt>
                <c:pt idx="79">
                  <c:v>0.69995483989360885</c:v>
                </c:pt>
                <c:pt idx="80">
                  <c:v>0.69942294042338271</c:v>
                </c:pt>
                <c:pt idx="81">
                  <c:v>0.69889833803479517</c:v>
                </c:pt>
                <c:pt idx="82">
                  <c:v>0.69838083978038734</c:v>
                </c:pt>
                <c:pt idx="83">
                  <c:v>0.69787026020693588</c:v>
                </c:pt>
                <c:pt idx="84">
                  <c:v>0.6973664209737841</c:v>
                </c:pt>
                <c:pt idx="85">
                  <c:v>0.69686915049510934</c:v>
                </c:pt>
                <c:pt idx="86">
                  <c:v>0.69637828360435106</c:v>
                </c:pt>
                <c:pt idx="87">
                  <c:v>0.69589366123917451</c:v>
                </c:pt>
                <c:pt idx="88">
                  <c:v>0.69541513014548251</c:v>
                </c:pt>
                <c:pt idx="89">
                  <c:v>0.69494254259911103</c:v>
                </c:pt>
                <c:pt idx="90">
                  <c:v>0.69447575614395962</c:v>
                </c:pt>
                <c:pt idx="91">
                  <c:v>0.69401463334540525</c:v>
                </c:pt>
                <c:pt idx="92">
                  <c:v>0.69355904155794401</c:v>
                </c:pt>
                <c:pt idx="93">
                  <c:v>0.69310885270608935</c:v>
                </c:pt>
                <c:pt idx="94">
                  <c:v>0.69266394307762835</c:v>
                </c:pt>
                <c:pt idx="95">
                  <c:v>0.69222419312841266</c:v>
                </c:pt>
                <c:pt idx="96">
                  <c:v>0.69178948729792056</c:v>
                </c:pt>
                <c:pt idx="97">
                  <c:v>0.69135971383488515</c:v>
                </c:pt>
                <c:pt idx="98">
                  <c:v>0.69093476463233872</c:v>
                </c:pt>
                <c:pt idx="99">
                  <c:v>0.69051453507146976</c:v>
                </c:pt>
                <c:pt idx="100">
                  <c:v>0.69009892387373517</c:v>
                </c:pt>
                <c:pt idx="101">
                  <c:v>0.68968783296070901</c:v>
                </c:pt>
                <c:pt idx="102">
                  <c:v>0.68928116732118916</c:v>
                </c:pt>
                <c:pt idx="103">
                  <c:v>0.68887883488511603</c:v>
                </c:pt>
                <c:pt idx="104">
                  <c:v>0.68848074640388768</c:v>
                </c:pt>
                <c:pt idx="105">
                  <c:v>0.68808681533668892</c:v>
                </c:pt>
                <c:pt idx="106">
                  <c:v>0.68769695774247286</c:v>
                </c:pt>
                <c:pt idx="107">
                  <c:v>0.68731109217726594</c:v>
                </c:pt>
                <c:pt idx="108">
                  <c:v>0.68692913959647861</c:v>
                </c:pt>
                <c:pt idx="109">
                  <c:v>0.68655102326193984</c:v>
                </c:pt>
                <c:pt idx="110">
                  <c:v>0.68617666865337745</c:v>
                </c:pt>
                <c:pt idx="111">
                  <c:v>0.68580600338409659</c:v>
                </c:pt>
                <c:pt idx="112">
                  <c:v>0.6854389571206182</c:v>
                </c:pt>
                <c:pt idx="113">
                  <c:v>0.68507546150605658</c:v>
                </c:pt>
                <c:pt idx="114">
                  <c:v>0.68471545008702972</c:v>
                </c:pt>
                <c:pt idx="115">
                  <c:v>0.68435885824391052</c:v>
                </c:pt>
                <c:pt idx="116">
                  <c:v>0.68400562312423452</c:v>
                </c:pt>
                <c:pt idx="117">
                  <c:v>0.68365568357909712</c:v>
                </c:pt>
                <c:pt idx="118">
                  <c:v>0.68330898010238073</c:v>
                </c:pt>
                <c:pt idx="119">
                  <c:v>0.68296545477266046</c:v>
                </c:pt>
                <c:pt idx="120">
                  <c:v>0.68262505119764982</c:v>
                </c:pt>
                <c:pt idx="121">
                  <c:v>0.68228771446105441</c:v>
                </c:pt>
                <c:pt idx="122">
                  <c:v>0.68195339107170905</c:v>
                </c:pt>
                <c:pt idx="123">
                  <c:v>0.68162202891488144</c:v>
                </c:pt>
                <c:pt idx="124">
                  <c:v>0.68129357720563433</c:v>
                </c:pt>
                <c:pt idx="125">
                  <c:v>0.68096798644414069</c:v>
                </c:pt>
                <c:pt idx="126">
                  <c:v>0.68064520837285714</c:v>
                </c:pt>
                <c:pt idx="127">
                  <c:v>0.68032519593546081</c:v>
                </c:pt>
                <c:pt idx="128">
                  <c:v>0.68000790323746629</c:v>
                </c:pt>
                <c:pt idx="129">
                  <c:v>0.67969328550843955</c:v>
                </c:pt>
                <c:pt idx="130">
                  <c:v>0.67938129906573075</c:v>
                </c:pt>
                <c:pt idx="131">
                  <c:v>0.679071901279657</c:v>
                </c:pt>
                <c:pt idx="132">
                  <c:v>0.6787650505400612</c:v>
                </c:pt>
                <c:pt idx="133">
                  <c:v>0.67846070622418642</c:v>
                </c:pt>
                <c:pt idx="134">
                  <c:v>0.6781588286658029</c:v>
                </c:pt>
                <c:pt idx="135">
                  <c:v>0.67785937912552885</c:v>
                </c:pt>
                <c:pt idx="136">
                  <c:v>0.67756231976229031</c:v>
                </c:pt>
                <c:pt idx="137">
                  <c:v>0.67726761360587051</c:v>
                </c:pt>
                <c:pt idx="138">
                  <c:v>0.67697522453049563</c:v>
                </c:pt>
                <c:pt idx="139">
                  <c:v>0.67668511722941183</c:v>
                </c:pt>
                <c:pt idx="140">
                  <c:v>0.6763972571904121</c:v>
                </c:pt>
                <c:pt idx="141">
                  <c:v>0.67611161067226511</c:v>
                </c:pt>
                <c:pt idx="142">
                  <c:v>0.67582814468201224</c:v>
                </c:pt>
                <c:pt idx="143">
                  <c:v>0.67554682695309054</c:v>
                </c:pt>
                <c:pt idx="144">
                  <c:v>0.67526762592424849</c:v>
                </c:pt>
                <c:pt idx="145">
                  <c:v>0.67499051071921901</c:v>
                </c:pt>
                <c:pt idx="146">
                  <c:v>0.67471545112711806</c:v>
                </c:pt>
                <c:pt idx="147">
                  <c:v>0.67444241758353685</c:v>
                </c:pt>
                <c:pt idx="148">
                  <c:v>0.67417138115230102</c:v>
                </c:pt>
                <c:pt idx="149">
                  <c:v>0.67390231350786578</c:v>
                </c:pt>
                <c:pt idx="150">
                  <c:v>0.67363518691832192</c:v>
                </c:pt>
                <c:pt idx="151">
                  <c:v>0.67336997422898892</c:v>
                </c:pt>
                <c:pt idx="152">
                  <c:v>0.6731066488465679</c:v>
                </c:pt>
                <c:pt idx="153">
                  <c:v>0.6728451847238347</c:v>
                </c:pt>
                <c:pt idx="154">
                  <c:v>0.67258555634484951</c:v>
                </c:pt>
                <c:pt idx="155">
                  <c:v>0.67232773871066187</c:v>
                </c:pt>
                <c:pt idx="156">
                  <c:v>0.67207170732549404</c:v>
                </c:pt>
                <c:pt idx="157">
                  <c:v>0.67181743818337969</c:v>
                </c:pt>
                <c:pt idx="158">
                  <c:v>0.67156490775524325</c:v>
                </c:pt>
                <c:pt idx="159">
                  <c:v>0.67131409297640166</c:v>
                </c:pt>
                <c:pt idx="160">
                  <c:v>0.67106497123447084</c:v>
                </c:pt>
                <c:pt idx="161">
                  <c:v>0.67081752035766384</c:v>
                </c:pt>
                <c:pt idx="162">
                  <c:v>0.67057171860346265</c:v>
                </c:pt>
                <c:pt idx="163">
                  <c:v>0.67032754464765221</c:v>
                </c:pt>
                <c:pt idx="164">
                  <c:v>0.67008497757370045</c:v>
                </c:pt>
                <c:pt idx="165">
                  <c:v>0.66984399686247298</c:v>
                </c:pt>
                <c:pt idx="166">
                  <c:v>0.66960458238226928</c:v>
                </c:pt>
                <c:pt idx="167">
                  <c:v>0.66936671437916839</c:v>
                </c:pt>
                <c:pt idx="168">
                  <c:v>0.66913037346767301</c:v>
                </c:pt>
                <c:pt idx="169">
                  <c:v>0.66889554062164058</c:v>
                </c:pt>
                <c:pt idx="170">
                  <c:v>0.66866219716549002</c:v>
                </c:pt>
                <c:pt idx="171">
                  <c:v>0.66843032476567765</c:v>
                </c:pt>
                <c:pt idx="172">
                  <c:v>0.6681999054224278</c:v>
                </c:pt>
                <c:pt idx="173">
                  <c:v>0.66797092146171133</c:v>
                </c:pt>
                <c:pt idx="174">
                  <c:v>0.66774335552746489</c:v>
                </c:pt>
                <c:pt idx="175">
                  <c:v>0.66751719057403858</c:v>
                </c:pt>
                <c:pt idx="176">
                  <c:v>0.66729240985886717</c:v>
                </c:pt>
                <c:pt idx="177">
                  <c:v>0.66706899693535515</c:v>
                </c:pt>
                <c:pt idx="178">
                  <c:v>0.66684693564596953</c:v>
                </c:pt>
                <c:pt idx="179">
                  <c:v>0.66662621011553203</c:v>
                </c:pt>
                <c:pt idx="180">
                  <c:v>0.66640680474470404</c:v>
                </c:pt>
                <c:pt idx="181">
                  <c:v>0.66618870420365861</c:v>
                </c:pt>
                <c:pt idx="182">
                  <c:v>0.66597189342593199</c:v>
                </c:pt>
                <c:pt idx="183">
                  <c:v>0.66575635760244889</c:v>
                </c:pt>
                <c:pt idx="184">
                  <c:v>0.66554208217571709</c:v>
                </c:pt>
                <c:pt idx="185">
                  <c:v>0.6653290528341822</c:v>
                </c:pt>
                <c:pt idx="186">
                  <c:v>0.66511725550674161</c:v>
                </c:pt>
                <c:pt idx="187">
                  <c:v>0.66490667635740874</c:v>
                </c:pt>
                <c:pt idx="188">
                  <c:v>0.66469730178012576</c:v>
                </c:pt>
                <c:pt idx="189">
                  <c:v>0.66448911839371572</c:v>
                </c:pt>
                <c:pt idx="190">
                  <c:v>0.66428211303697504</c:v>
                </c:pt>
                <c:pt idx="191">
                  <c:v>0.66407627276389636</c:v>
                </c:pt>
                <c:pt idx="192">
                  <c:v>0.66387158483902153</c:v>
                </c:pt>
                <c:pt idx="193">
                  <c:v>0.66366803673291896</c:v>
                </c:pt>
                <c:pt idx="194">
                  <c:v>0.66346561611778032</c:v>
                </c:pt>
                <c:pt idx="195">
                  <c:v>0.66326431086313542</c:v>
                </c:pt>
                <c:pt idx="196">
                  <c:v>0.66306410903167945</c:v>
                </c:pt>
                <c:pt idx="197">
                  <c:v>0.66286499887520911</c:v>
                </c:pt>
                <c:pt idx="198">
                  <c:v>0.66266696883066623</c:v>
                </c:pt>
                <c:pt idx="199">
                  <c:v>0.66247000751628193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36-48D7-9FA9-B905B754C903}"/>
            </c:ext>
          </c:extLst>
        </c:ser>
        <c:ser>
          <c:idx val="2"/>
          <c:order val="2"/>
          <c:tx>
            <c:strRef>
              <c:f>'[9]CCS.BR'!$D$4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'[9]CCS.BR'!$AY$12:$AY$500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</c:numCache>
            </c:numRef>
          </c:xVal>
          <c:yVal>
            <c:numRef>
              <c:f>'[9]CCS.BR'!$AZ$12:$AZ$500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0.89547901936644825</c:v>
                </c:pt>
                <c:pt idx="7">
                  <c:v>0.87999250792018746</c:v>
                </c:pt>
                <c:pt idx="8">
                  <c:v>0.86915437781808613</c:v>
                </c:pt>
                <c:pt idx="9">
                  <c:v>0.86083222997270492</c:v>
                </c:pt>
                <c:pt idx="10">
                  <c:v>0.85408688037353031</c:v>
                </c:pt>
                <c:pt idx="11">
                  <c:v>0.84842161442651864</c:v>
                </c:pt>
                <c:pt idx="12">
                  <c:v>0.84354199438136535</c:v>
                </c:pt>
                <c:pt idx="13">
                  <c:v>0.83925921496574951</c:v>
                </c:pt>
                <c:pt idx="14">
                  <c:v>0.8354450164513374</c:v>
                </c:pt>
                <c:pt idx="15">
                  <c:v>0.8320083271792198</c:v>
                </c:pt>
                <c:pt idx="16">
                  <c:v>0.82888217379946694</c:v>
                </c:pt>
                <c:pt idx="17">
                  <c:v>0.82601588149270044</c:v>
                </c:pt>
                <c:pt idx="18">
                  <c:v>0.82337019129291344</c:v>
                </c:pt>
                <c:pt idx="19">
                  <c:v>0.82091407690730378</c:v>
                </c:pt>
                <c:pt idx="20">
                  <c:v>0.81862259769729429</c:v>
                </c:pt>
                <c:pt idx="21">
                  <c:v>0.81647540802554308</c:v>
                </c:pt>
                <c:pt idx="22">
                  <c:v>0.81445569618921021</c:v>
                </c:pt>
                <c:pt idx="23">
                  <c:v>0.81254941256551649</c:v>
                </c:pt>
                <c:pt idx="24">
                  <c:v>0.81074469732620846</c:v>
                </c:pt>
                <c:pt idx="25">
                  <c:v>0.80903144888859124</c:v>
                </c:pt>
                <c:pt idx="26">
                  <c:v>0.80740099354856598</c:v>
                </c:pt>
                <c:pt idx="27">
                  <c:v>0.80584582912452352</c:v>
                </c:pt>
                <c:pt idx="28">
                  <c:v>0.80435942358465473</c:v>
                </c:pt>
                <c:pt idx="29">
                  <c:v>0.80293605509988286</c:v>
                </c:pt>
                <c:pt idx="30">
                  <c:v>0.80157068370883333</c:v>
                </c:pt>
                <c:pt idx="31">
                  <c:v>0.80025884738901221</c:v>
                </c:pt>
                <c:pt idx="32">
                  <c:v>0.79899657717343253</c:v>
                </c:pt>
                <c:pt idx="33">
                  <c:v>0.79778032727632786</c:v>
                </c:pt>
                <c:pt idx="34">
                  <c:v>0.79660691715496235</c:v>
                </c:pt>
                <c:pt idx="35">
                  <c:v>0.79547348314390209</c:v>
                </c:pt>
                <c:pt idx="36">
                  <c:v>0.79437743782639414</c:v>
                </c:pt>
                <c:pt idx="37">
                  <c:v>0.79331643570506971</c:v>
                </c:pt>
                <c:pt idx="38">
                  <c:v>0.79228834403633319</c:v>
                </c:pt>
                <c:pt idx="39">
                  <c:v>0.7912912179245345</c:v>
                </c:pt>
                <c:pt idx="40">
                  <c:v>0.79032327895125676</c:v>
                </c:pt>
                <c:pt idx="41">
                  <c:v>0.78938289675482276</c:v>
                </c:pt>
                <c:pt idx="42">
                  <c:v>0.78846857308491147</c:v>
                </c:pt>
                <c:pt idx="43">
                  <c:v>0.78757892794405226</c:v>
                </c:pt>
                <c:pt idx="44">
                  <c:v>0.78671268749694123</c:v>
                </c:pt>
                <c:pt idx="45">
                  <c:v>0.78586867348398981</c:v>
                </c:pt>
                <c:pt idx="46">
                  <c:v>0.7850457939202139</c:v>
                </c:pt>
                <c:pt idx="47">
                  <c:v>0.78424303489683334</c:v>
                </c:pt>
                <c:pt idx="48">
                  <c:v>0.78345945333250044</c:v>
                </c:pt>
                <c:pt idx="49">
                  <c:v>0.78269417054528956</c:v>
                </c:pt>
                <c:pt idx="50">
                  <c:v>0.78194636653652072</c:v>
                </c:pt>
                <c:pt idx="51">
                  <c:v>0.78121527489397113</c:v>
                </c:pt>
                <c:pt idx="52">
                  <c:v>0.78050017823573625</c:v>
                </c:pt>
                <c:pt idx="53">
                  <c:v>0.77980040412742135</c:v>
                </c:pt>
                <c:pt idx="54">
                  <c:v>0.77911532141492279</c:v>
                </c:pt>
                <c:pt idx="55">
                  <c:v>0.77844433692310433</c:v>
                </c:pt>
                <c:pt idx="56">
                  <c:v>0.77778689247746335</c:v>
                </c:pt>
                <c:pt idx="57">
                  <c:v>0.77714246221163941</c:v>
                </c:pt>
                <c:pt idx="58">
                  <c:v>0.77651055012849912</c:v>
                </c:pt>
                <c:pt idx="59">
                  <c:v>0.77589068788670323</c:v>
                </c:pt>
                <c:pt idx="60">
                  <c:v>0.77528243278821996</c:v>
                </c:pt>
                <c:pt idx="61">
                  <c:v>0.77468536594531212</c:v>
                </c:pt>
                <c:pt idx="62">
                  <c:v>0.77409909060814552</c:v>
                </c:pt>
                <c:pt idx="63">
                  <c:v>0.77352323063644124</c:v>
                </c:pt>
                <c:pt idx="64">
                  <c:v>0.77295742910055276</c:v>
                </c:pt>
                <c:pt idx="65">
                  <c:v>0.77240134699904872</c:v>
                </c:pt>
                <c:pt idx="66">
                  <c:v>0.77185466208136411</c:v>
                </c:pt>
                <c:pt idx="67">
                  <c:v>0.77131706776536479</c:v>
                </c:pt>
                <c:pt idx="68">
                  <c:v>0.77078827214080381</c:v>
                </c:pt>
                <c:pt idx="69">
                  <c:v>0.77026799705062465</c:v>
                </c:pt>
                <c:pt idx="70">
                  <c:v>0.76975597724293721</c:v>
                </c:pt>
                <c:pt idx="71">
                  <c:v>0.76925195958724657</c:v>
                </c:pt>
                <c:pt idx="72">
                  <c:v>0.76875570234918789</c:v>
                </c:pt>
                <c:pt idx="73">
                  <c:v>0.76826697451861137</c:v>
                </c:pt>
                <c:pt idx="74">
                  <c:v>0.76778555518637703</c:v>
                </c:pt>
                <c:pt idx="75">
                  <c:v>0.7673112329656937</c:v>
                </c:pt>
                <c:pt idx="76">
                  <c:v>0.76684380545423392</c:v>
                </c:pt>
                <c:pt idx="77">
                  <c:v>0.76638307873363298</c:v>
                </c:pt>
                <c:pt idx="78">
                  <c:v>0.76592886690329909</c:v>
                </c:pt>
                <c:pt idx="79">
                  <c:v>0.76548099164575201</c:v>
                </c:pt>
                <c:pt idx="80">
                  <c:v>0.76503928182097181</c:v>
                </c:pt>
                <c:pt idx="81">
                  <c:v>0.76460357308746529</c:v>
                </c:pt>
                <c:pt idx="82">
                  <c:v>0.76417370754796843</c:v>
                </c:pt>
                <c:pt idx="83">
                  <c:v>0.76374953341789031</c:v>
                </c:pt>
                <c:pt idx="84">
                  <c:v>0.76333090471477327</c:v>
                </c:pt>
                <c:pt idx="85">
                  <c:v>0.76291768096718671</c:v>
                </c:pt>
                <c:pt idx="86">
                  <c:v>0.76250972694162233</c:v>
                </c:pt>
                <c:pt idx="87">
                  <c:v>0.76210691238606676</c:v>
                </c:pt>
                <c:pt idx="88">
                  <c:v>0.76170911178904943</c:v>
                </c:pt>
                <c:pt idx="89">
                  <c:v>0.7613162041530579</c:v>
                </c:pt>
                <c:pt idx="90">
                  <c:v>0.76092807278130703</c:v>
                </c:pt>
                <c:pt idx="91">
                  <c:v>0.760544605076928</c:v>
                </c:pt>
                <c:pt idx="92">
                  <c:v>0.76016569235372289</c:v>
                </c:pt>
                <c:pt idx="93">
                  <c:v>0.75979122965769186</c:v>
                </c:pt>
                <c:pt idx="94">
                  <c:v>0.7594211155986107</c:v>
                </c:pt>
                <c:pt idx="95">
                  <c:v>0.75905525219098358</c:v>
                </c:pt>
                <c:pt idx="96">
                  <c:v>0.75869354470375472</c:v>
                </c:pt>
                <c:pt idx="97">
                  <c:v>0.75833590151820796</c:v>
                </c:pt>
                <c:pt idx="98">
                  <c:v>0.75798223399352316</c:v>
                </c:pt>
                <c:pt idx="99">
                  <c:v>0.7576324563395006</c:v>
                </c:pt>
                <c:pt idx="100">
                  <c:v>0.75728648549600297</c:v>
                </c:pt>
                <c:pt idx="101">
                  <c:v>0.75694424101869007</c:v>
                </c:pt>
                <c:pt idx="102">
                  <c:v>0.75660564497065985</c:v>
                </c:pt>
                <c:pt idx="103">
                  <c:v>0.75627062181963289</c:v>
                </c:pt>
                <c:pt idx="104">
                  <c:v>0.75593909834034212</c:v>
                </c:pt>
                <c:pt idx="105">
                  <c:v>0.75561100352181898</c:v>
                </c:pt>
                <c:pt idx="106">
                  <c:v>0.75528626847927915</c:v>
                </c:pt>
                <c:pt idx="107">
                  <c:v>0.75496482637034312</c:v>
                </c:pt>
                <c:pt idx="108">
                  <c:v>0.75464661231533248</c:v>
                </c:pt>
                <c:pt idx="109">
                  <c:v>0.75433156332141216</c:v>
                </c:pt>
                <c:pt idx="110">
                  <c:v>0.75401961821035346</c:v>
                </c:pt>
                <c:pt idx="111">
                  <c:v>0.75371071754971664</c:v>
                </c:pt>
                <c:pt idx="112">
                  <c:v>0.75340480358725781</c:v>
                </c:pt>
                <c:pt idx="113">
                  <c:v>0.75310182018838323</c:v>
                </c:pt>
                <c:pt idx="114">
                  <c:v>0.75280171277648045</c:v>
                </c:pt>
                <c:pt idx="115">
                  <c:v>0.75250442827597197</c:v>
                </c:pt>
                <c:pt idx="116">
                  <c:v>0.75220991505794088</c:v>
                </c:pt>
                <c:pt idx="117">
                  <c:v>0.75191812288819293</c:v>
                </c:pt>
                <c:pt idx="118">
                  <c:v>0.75162900287762446</c:v>
                </c:pt>
                <c:pt idx="119">
                  <c:v>0.75134250743477315</c:v>
                </c:pt>
                <c:pt idx="120">
                  <c:v>0.75105859022044097</c:v>
                </c:pt>
                <c:pt idx="121">
                  <c:v>0.75077720610427801</c:v>
                </c:pt>
                <c:pt idx="122">
                  <c:v>0.75049831112322885</c:v>
                </c:pt>
                <c:pt idx="123">
                  <c:v>0.75022186244174638</c:v>
                </c:pt>
                <c:pt idx="124">
                  <c:v>0.74994781831368229</c:v>
                </c:pt>
                <c:pt idx="125">
                  <c:v>0.74967613804577182</c:v>
                </c:pt>
                <c:pt idx="126">
                  <c:v>0.74940678196263255</c:v>
                </c:pt>
                <c:pt idx="127">
                  <c:v>0.74913971137320379</c:v>
                </c:pt>
                <c:pt idx="128">
                  <c:v>0.74887488853855355</c:v>
                </c:pt>
                <c:pt idx="129">
                  <c:v>0.74861227664099028</c:v>
                </c:pt>
                <c:pt idx="130">
                  <c:v>0.74835183975441399</c:v>
                </c:pt>
                <c:pt idx="131">
                  <c:v>0.74809354281584828</c:v>
                </c:pt>
                <c:pt idx="132">
                  <c:v>0.74783735159809728</c:v>
                </c:pt>
                <c:pt idx="133">
                  <c:v>0.74758323268347593</c:v>
                </c:pt>
                <c:pt idx="134">
                  <c:v>0.74733115343856082</c:v>
                </c:pt>
                <c:pt idx="135">
                  <c:v>0.74708108198991752</c:v>
                </c:pt>
                <c:pt idx="136">
                  <c:v>0.74683298720075686</c:v>
                </c:pt>
                <c:pt idx="137">
                  <c:v>0.74658683864847941</c:v>
                </c:pt>
                <c:pt idx="138">
                  <c:v>0.74634260660306795</c:v>
                </c:pt>
                <c:pt idx="139">
                  <c:v>0.74610026200628865</c:v>
                </c:pt>
                <c:pt idx="140">
                  <c:v>0.7458597764516659</c:v>
                </c:pt>
                <c:pt idx="141">
                  <c:v>0.74562112216519716</c:v>
                </c:pt>
                <c:pt idx="142">
                  <c:v>0.74538427198677382</c:v>
                </c:pt>
                <c:pt idx="143">
                  <c:v>0.74514919935227808</c:v>
                </c:pt>
                <c:pt idx="144">
                  <c:v>0.74491587827632644</c:v>
                </c:pt>
                <c:pt idx="145">
                  <c:v>0.74468428333563275</c:v>
                </c:pt>
                <c:pt idx="146">
                  <c:v>0.74445438965296273</c:v>
                </c:pt>
                <c:pt idx="147">
                  <c:v>0.74422617288165671</c:v>
                </c:pt>
                <c:pt idx="148">
                  <c:v>0.74399960919069552</c:v>
                </c:pt>
                <c:pt idx="149">
                  <c:v>0.7437746752502874</c:v>
                </c:pt>
                <c:pt idx="150">
                  <c:v>0.74355134821795277</c:v>
                </c:pt>
                <c:pt idx="151">
                  <c:v>0.74332960572509077</c:v>
                </c:pt>
                <c:pt idx="152">
                  <c:v>0.74310942586400031</c:v>
                </c:pt>
                <c:pt idx="153">
                  <c:v>0.74289078717534562</c:v>
                </c:pt>
                <c:pt idx="154">
                  <c:v>0.74267366863604189</c:v>
                </c:pt>
                <c:pt idx="155">
                  <c:v>0.7424580496475468</c:v>
                </c:pt>
                <c:pt idx="156">
                  <c:v>0.74224391002454282</c:v>
                </c:pt>
                <c:pt idx="157">
                  <c:v>0.74203122998399174</c:v>
                </c:pt>
                <c:pt idx="158">
                  <c:v>0.74181999013454936</c:v>
                </c:pt>
                <c:pt idx="159">
                  <c:v>0.74161017146632602</c:v>
                </c:pt>
                <c:pt idx="160">
                  <c:v>0.74140175534097752</c:v>
                </c:pt>
                <c:pt idx="161">
                  <c:v>0.74119472348211624</c:v>
                </c:pt>
                <c:pt idx="162">
                  <c:v>0.7409890579660281</c:v>
                </c:pt>
                <c:pt idx="163">
                  <c:v>0.74078474121268645</c:v>
                </c:pt>
                <c:pt idx="164">
                  <c:v>0.74058175597704745</c:v>
                </c:pt>
                <c:pt idx="165">
                  <c:v>0.74038008534062005</c:v>
                </c:pt>
                <c:pt idx="166">
                  <c:v>0.74017971270329963</c:v>
                </c:pt>
                <c:pt idx="167">
                  <c:v>0.73998062177545276</c:v>
                </c:pt>
                <c:pt idx="168">
                  <c:v>0.73978279657024926</c:v>
                </c:pt>
                <c:pt idx="169">
                  <c:v>0.73958622139622487</c:v>
                </c:pt>
                <c:pt idx="170">
                  <c:v>0.73939088085007398</c:v>
                </c:pt>
                <c:pt idx="171">
                  <c:v>0.73919675980965904</c:v>
                </c:pt>
                <c:pt idx="172">
                  <c:v>0.73900384342723013</c:v>
                </c:pt>
                <c:pt idx="173">
                  <c:v>0.73881211712284744</c:v>
                </c:pt>
                <c:pt idx="174">
                  <c:v>0.73862156657799971</c:v>
                </c:pt>
                <c:pt idx="175">
                  <c:v>0.73843217772941061</c:v>
                </c:pt>
                <c:pt idx="176">
                  <c:v>0.73824393676302791</c:v>
                </c:pt>
                <c:pt idx="177">
                  <c:v>0.73805683010818746</c:v>
                </c:pt>
                <c:pt idx="178">
                  <c:v>0.73787084443194684</c:v>
                </c:pt>
                <c:pt idx="179">
                  <c:v>0.73768596663358321</c:v>
                </c:pt>
                <c:pt idx="180">
                  <c:v>0.7375021838392487</c:v>
                </c:pt>
                <c:pt idx="181">
                  <c:v>0.73731948339677789</c:v>
                </c:pt>
                <c:pt idx="182">
                  <c:v>0.73713785287064382</c:v>
                </c:pt>
                <c:pt idx="183">
                  <c:v>0.73695728003705552</c:v>
                </c:pt>
                <c:pt idx="184">
                  <c:v>0.73677775287919323</c:v>
                </c:pt>
                <c:pt idx="185">
                  <c:v>0.73659925958257755</c:v>
                </c:pt>
                <c:pt idx="186">
                  <c:v>0.73642178853056584</c:v>
                </c:pt>
                <c:pt idx="187">
                  <c:v>0.73624532829997358</c:v>
                </c:pt>
                <c:pt idx="188">
                  <c:v>0.73606986765681637</c:v>
                </c:pt>
                <c:pt idx="189">
                  <c:v>0.73589539555216799</c:v>
                </c:pt>
                <c:pt idx="190">
                  <c:v>0.73572190111812974</c:v>
                </c:pt>
                <c:pt idx="191">
                  <c:v>0.73554937366391104</c:v>
                </c:pt>
                <c:pt idx="192">
                  <c:v>0.7353778026720138</c:v>
                </c:pt>
                <c:pt idx="193">
                  <c:v>0.7352071777945185</c:v>
                </c:pt>
                <c:pt idx="194">
                  <c:v>0.73503748884946984</c:v>
                </c:pt>
                <c:pt idx="195">
                  <c:v>0.73486872581735863</c:v>
                </c:pt>
                <c:pt idx="196">
                  <c:v>0.73470087883769408</c:v>
                </c:pt>
                <c:pt idx="197">
                  <c:v>0.73453393820566815</c:v>
                </c:pt>
                <c:pt idx="198">
                  <c:v>0.73436789436890526</c:v>
                </c:pt>
                <c:pt idx="199">
                  <c:v>0.7342027379242968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036-48D7-9FA9-B905B754C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526159995004063"/>
          <c:y val="0.70480363311672889"/>
          <c:w val="0.3902968499710483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'[9]CCU.CR'!$B$4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'[9]CCU.CR'!$BA$12:$BA$500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</c:numCache>
            </c:numRef>
          </c:xVal>
          <c:yVal>
            <c:numRef>
              <c:f>'[9]CCU.CR'!$BB$12:$BB$500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0.82159174261667589</c:v>
                </c:pt>
                <c:pt idx="4">
                  <c:v>0.73237424709322885</c:v>
                </c:pt>
                <c:pt idx="5">
                  <c:v>0.6750129915359061</c:v>
                </c:pt>
                <c:pt idx="6">
                  <c:v>0.63363261166556939</c:v>
                </c:pt>
                <c:pt idx="7">
                  <c:v>0.60171263391690188</c:v>
                </c:pt>
                <c:pt idx="8">
                  <c:v>0.57598249681207081</c:v>
                </c:pt>
                <c:pt idx="9">
                  <c:v>0.55458510000488059</c:v>
                </c:pt>
                <c:pt idx="10">
                  <c:v>0.5363720378053739</c:v>
                </c:pt>
                <c:pt idx="11">
                  <c:v>0.52058732159707066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3A-4B19-86D6-142DCBBAC169}"/>
            </c:ext>
          </c:extLst>
        </c:ser>
        <c:ser>
          <c:idx val="1"/>
          <c:order val="1"/>
          <c:tx>
            <c:strRef>
              <c:f>'[9]CCU.CR'!$C$4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'[9]CCU.CR'!$BC$12:$BC$500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</c:numCache>
            </c:numRef>
          </c:xVal>
          <c:yVal>
            <c:numRef>
              <c:f>'[9]CCU.CR'!$BD$12:$BD$500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0.84143893064921116</c:v>
                </c:pt>
                <c:pt idx="3">
                  <c:v>0.76061280939722287</c:v>
                </c:pt>
                <c:pt idx="4">
                  <c:v>0.70801947401208798</c:v>
                </c:pt>
                <c:pt idx="5">
                  <c:v>0.66974252021247616</c:v>
                </c:pt>
                <c:pt idx="6">
                  <c:v>0.64000922897729151</c:v>
                </c:pt>
                <c:pt idx="7">
                  <c:v>0.61590230778913657</c:v>
                </c:pt>
                <c:pt idx="8">
                  <c:v>0.59575514909154847</c:v>
                </c:pt>
                <c:pt idx="9">
                  <c:v>0.57853184581913608</c:v>
                </c:pt>
                <c:pt idx="10">
                  <c:v>0.56354743001789354</c:v>
                </c:pt>
                <c:pt idx="11">
                  <c:v>0.55032699558508547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3A-4B19-86D6-142DCBBAC169}"/>
            </c:ext>
          </c:extLst>
        </c:ser>
        <c:ser>
          <c:idx val="2"/>
          <c:order val="2"/>
          <c:tx>
            <c:strRef>
              <c:f>'[9]CCU.CR'!$D$4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'[9]CCU.CR'!$BE$12:$BE$500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'[9]CCU.CR'!$BF$12:$BF$500</c:f>
              <c:numCache>
                <c:formatCode>General</c:formatCode>
                <c:ptCount val="489"/>
                <c:pt idx="0">
                  <c:v>1</c:v>
                </c:pt>
                <c:pt idx="1">
                  <c:v>0.87521356592207256</c:v>
                </c:pt>
                <c:pt idx="2">
                  <c:v>0.80956723900701011</c:v>
                </c:pt>
                <c:pt idx="3">
                  <c:v>0.76599878597403004</c:v>
                </c:pt>
                <c:pt idx="4">
                  <c:v>0.73382577973776131</c:v>
                </c:pt>
                <c:pt idx="5">
                  <c:v>0.70854423010501211</c:v>
                </c:pt>
                <c:pt idx="6">
                  <c:v>0.68784972364933683</c:v>
                </c:pt>
                <c:pt idx="7">
                  <c:v>0.67041252896430947</c:v>
                </c:pt>
                <c:pt idx="8">
                  <c:v>0.65539911447343335</c:v>
                </c:pt>
                <c:pt idx="9">
                  <c:v>0.64225427744983155</c:v>
                </c:pt>
                <c:pt idx="10">
                  <c:v>0.63059058462259565</c:v>
                </c:pt>
                <c:pt idx="11">
                  <c:v>0.62012752224371726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13A-4B19-86D6-142DCBBAC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289555403694252"/>
          <c:y val="0.7060565036799068"/>
          <c:w val="0.3902968499710483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'[9]CCU.CR'!$B$4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'[9]CCU.CR'!$BO$12:$BO$500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</c:numCache>
            </c:numRef>
          </c:xVal>
          <c:yVal>
            <c:numRef>
              <c:f>'[9]CCU.CR'!$BP$12:$BP$500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0.77454709557946677</c:v>
                </c:pt>
                <c:pt idx="7">
                  <c:v>0.72871112373337099</c:v>
                </c:pt>
                <c:pt idx="8">
                  <c:v>0.69758783632175903</c:v>
                </c:pt>
                <c:pt idx="9">
                  <c:v>0.67421543281059737</c:v>
                </c:pt>
                <c:pt idx="10">
                  <c:v>0.65560292678179932</c:v>
                </c:pt>
                <c:pt idx="11">
                  <c:v>0.64019802493441902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77-4CAE-85EB-964A1AA90430}"/>
            </c:ext>
          </c:extLst>
        </c:ser>
        <c:ser>
          <c:idx val="1"/>
          <c:order val="1"/>
          <c:tx>
            <c:strRef>
              <c:f>'[9]CCU.CR'!$C$4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'[9]CCU.CR'!$BQ$12:$BQ$500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</c:numCache>
            </c:numRef>
          </c:xVal>
          <c:yVal>
            <c:numRef>
              <c:f>'[9]CCU.CR'!$BR$12:$BR$500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0.83187184597491182</c:v>
                </c:pt>
                <c:pt idx="7">
                  <c:v>0.79762204736388043</c:v>
                </c:pt>
                <c:pt idx="8">
                  <c:v>0.77408223009229826</c:v>
                </c:pt>
                <c:pt idx="9">
                  <c:v>0.75624620218120853</c:v>
                </c:pt>
                <c:pt idx="10">
                  <c:v>0.74194160096247819</c:v>
                </c:pt>
                <c:pt idx="11">
                  <c:v>0.7300324181777893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77-4CAE-85EB-964A1AA90430}"/>
            </c:ext>
          </c:extLst>
        </c:ser>
        <c:ser>
          <c:idx val="2"/>
          <c:order val="2"/>
          <c:tx>
            <c:strRef>
              <c:f>'[9]CCU.CR'!$D$4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'[9]CCU.CR'!$BS$12:$BS$500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'[9]CCU.CR'!$BT$12:$BT$500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0.87319568400621361</c:v>
                </c:pt>
                <c:pt idx="7">
                  <c:v>0.84546998828140651</c:v>
                </c:pt>
                <c:pt idx="8">
                  <c:v>0.82629008148131244</c:v>
                </c:pt>
                <c:pt idx="9">
                  <c:v>0.81168790744939534</c:v>
                </c:pt>
                <c:pt idx="10">
                  <c:v>0.79993237275633544</c:v>
                </c:pt>
                <c:pt idx="11">
                  <c:v>0.79011454702442252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77-4CAE-85EB-964A1AA90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25387916306554"/>
          <c:y val="0.70508286796303576"/>
          <c:w val="0.39365165405049007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'[9]CCU.CR'!$B$4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'[9]CCU.CR'!$CC$12:$CC$500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</c:numCache>
            </c:numRef>
          </c:xVal>
          <c:yVal>
            <c:numRef>
              <c:f>'[9]CCU.CR'!$CD$12:$CD$500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0.84674531236252726</c:v>
                </c:pt>
                <c:pt idx="4">
                  <c:v>0.7682293563943734</c:v>
                </c:pt>
                <c:pt idx="5">
                  <c:v>0.71697762400791376</c:v>
                </c:pt>
                <c:pt idx="6">
                  <c:v>0.54056864127548687</c:v>
                </c:pt>
                <c:pt idx="7">
                  <c:v>0.45217855559041464</c:v>
                </c:pt>
                <c:pt idx="8">
                  <c:v>0.39527978773174977</c:v>
                </c:pt>
                <c:pt idx="9">
                  <c:v>0.35419615753554456</c:v>
                </c:pt>
                <c:pt idx="10">
                  <c:v>0.32248250714601312</c:v>
                </c:pt>
                <c:pt idx="11">
                  <c:v>0.29690358228391744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68-44F5-842E-701C54B427B6}"/>
            </c:ext>
          </c:extLst>
        </c:ser>
        <c:ser>
          <c:idx val="1"/>
          <c:order val="1"/>
          <c:tx>
            <c:strRef>
              <c:f>'[9]CCU.CR'!$C$4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'[9]CCU.CR'!$CE$12:$CE$500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</c:numCache>
            </c:numRef>
          </c:xVal>
          <c:yVal>
            <c:numRef>
              <c:f>'[9]CCU.CR'!$CF$12:$CF$500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0.89813237288393433</c:v>
                </c:pt>
                <c:pt idx="3">
                  <c:v>0.84342448672534898</c:v>
                </c:pt>
                <c:pt idx="4">
                  <c:v>0.80664175922212633</c:v>
                </c:pt>
                <c:pt idx="5">
                  <c:v>0.77921920769324515</c:v>
                </c:pt>
                <c:pt idx="6">
                  <c:v>0.64675789484531321</c:v>
                </c:pt>
                <c:pt idx="7">
                  <c:v>0.57756334943797838</c:v>
                </c:pt>
                <c:pt idx="8">
                  <c:v>0.53184258139877882</c:v>
                </c:pt>
                <c:pt idx="9">
                  <c:v>0.4981898365766656</c:v>
                </c:pt>
                <c:pt idx="10">
                  <c:v>0.47181363631801543</c:v>
                </c:pt>
                <c:pt idx="11">
                  <c:v>0.45026924029418558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68-44F5-842E-701C54B427B6}"/>
            </c:ext>
          </c:extLst>
        </c:ser>
        <c:ser>
          <c:idx val="2"/>
          <c:order val="2"/>
          <c:tx>
            <c:strRef>
              <c:f>'[9]CCU.CR'!$D$4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'[9]CCU.CR'!$CG$12:$CG$500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'[9]CCU.CR'!$CH$12:$CH$500</c:f>
              <c:numCache>
                <c:formatCode>General</c:formatCode>
                <c:ptCount val="489"/>
                <c:pt idx="0">
                  <c:v>1</c:v>
                </c:pt>
                <c:pt idx="1">
                  <c:v>0.93627224743449222</c:v>
                </c:pt>
                <c:pt idx="2">
                  <c:v>0.90089355669729787</c:v>
                </c:pt>
                <c:pt idx="3">
                  <c:v>0.87660572131603509</c:v>
                </c:pt>
                <c:pt idx="4">
                  <c:v>0.858218455569289</c:v>
                </c:pt>
                <c:pt idx="5">
                  <c:v>0.84348163502823226</c:v>
                </c:pt>
                <c:pt idx="6">
                  <c:v>0.75100079034539313</c:v>
                </c:pt>
                <c:pt idx="7">
                  <c:v>0.70092022267314391</c:v>
                </c:pt>
                <c:pt idx="8">
                  <c:v>0.66707265229580537</c:v>
                </c:pt>
                <c:pt idx="9">
                  <c:v>0.64174132555984786</c:v>
                </c:pt>
                <c:pt idx="10">
                  <c:v>0.62162357782408195</c:v>
                </c:pt>
                <c:pt idx="11">
                  <c:v>0.60501033328983012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68-44F5-842E-701C54B42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572955399674387"/>
          <c:y val="0.70477245814361855"/>
          <c:w val="0.39700645812993191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'[9]CCS.CR'!$B$4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'[9]CCS.CR'!$AU$12:$AU$500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  <c:pt idx="122">
                  <c:v>121</c:v>
                </c:pt>
                <c:pt idx="123">
                  <c:v>122</c:v>
                </c:pt>
                <c:pt idx="124">
                  <c:v>123</c:v>
                </c:pt>
                <c:pt idx="125">
                  <c:v>124</c:v>
                </c:pt>
                <c:pt idx="126">
                  <c:v>125</c:v>
                </c:pt>
                <c:pt idx="127">
                  <c:v>126</c:v>
                </c:pt>
                <c:pt idx="128">
                  <c:v>127</c:v>
                </c:pt>
                <c:pt idx="129">
                  <c:v>128</c:v>
                </c:pt>
                <c:pt idx="130">
                  <c:v>129</c:v>
                </c:pt>
                <c:pt idx="131">
                  <c:v>130</c:v>
                </c:pt>
                <c:pt idx="132">
                  <c:v>131</c:v>
                </c:pt>
                <c:pt idx="133">
                  <c:v>132</c:v>
                </c:pt>
                <c:pt idx="134">
                  <c:v>133</c:v>
                </c:pt>
                <c:pt idx="135">
                  <c:v>134</c:v>
                </c:pt>
                <c:pt idx="136">
                  <c:v>135</c:v>
                </c:pt>
                <c:pt idx="137">
                  <c:v>136</c:v>
                </c:pt>
                <c:pt idx="138">
                  <c:v>137</c:v>
                </c:pt>
                <c:pt idx="139">
                  <c:v>138</c:v>
                </c:pt>
                <c:pt idx="140">
                  <c:v>139</c:v>
                </c:pt>
                <c:pt idx="141">
                  <c:v>140</c:v>
                </c:pt>
                <c:pt idx="142">
                  <c:v>141</c:v>
                </c:pt>
                <c:pt idx="143">
                  <c:v>142</c:v>
                </c:pt>
                <c:pt idx="144">
                  <c:v>143</c:v>
                </c:pt>
                <c:pt idx="145">
                  <c:v>144</c:v>
                </c:pt>
                <c:pt idx="146">
                  <c:v>145</c:v>
                </c:pt>
                <c:pt idx="147">
                  <c:v>146</c:v>
                </c:pt>
                <c:pt idx="148">
                  <c:v>147</c:v>
                </c:pt>
                <c:pt idx="149">
                  <c:v>148</c:v>
                </c:pt>
                <c:pt idx="150">
                  <c:v>149</c:v>
                </c:pt>
                <c:pt idx="151">
                  <c:v>150</c:v>
                </c:pt>
                <c:pt idx="152">
                  <c:v>151</c:v>
                </c:pt>
                <c:pt idx="153">
                  <c:v>152</c:v>
                </c:pt>
                <c:pt idx="154">
                  <c:v>153</c:v>
                </c:pt>
                <c:pt idx="155">
                  <c:v>154</c:v>
                </c:pt>
                <c:pt idx="156">
                  <c:v>155</c:v>
                </c:pt>
                <c:pt idx="157">
                  <c:v>156</c:v>
                </c:pt>
                <c:pt idx="158">
                  <c:v>157</c:v>
                </c:pt>
                <c:pt idx="159">
                  <c:v>158</c:v>
                </c:pt>
                <c:pt idx="160">
                  <c:v>159</c:v>
                </c:pt>
                <c:pt idx="161">
                  <c:v>160</c:v>
                </c:pt>
                <c:pt idx="162">
                  <c:v>161</c:v>
                </c:pt>
                <c:pt idx="163">
                  <c:v>162</c:v>
                </c:pt>
                <c:pt idx="164">
                  <c:v>163</c:v>
                </c:pt>
                <c:pt idx="165">
                  <c:v>164</c:v>
                </c:pt>
                <c:pt idx="166">
                  <c:v>165</c:v>
                </c:pt>
                <c:pt idx="167">
                  <c:v>166</c:v>
                </c:pt>
                <c:pt idx="168">
                  <c:v>167</c:v>
                </c:pt>
                <c:pt idx="169">
                  <c:v>168</c:v>
                </c:pt>
                <c:pt idx="170">
                  <c:v>169</c:v>
                </c:pt>
                <c:pt idx="171">
                  <c:v>170</c:v>
                </c:pt>
                <c:pt idx="172">
                  <c:v>171</c:v>
                </c:pt>
                <c:pt idx="173">
                  <c:v>172</c:v>
                </c:pt>
                <c:pt idx="174">
                  <c:v>173</c:v>
                </c:pt>
                <c:pt idx="175">
                  <c:v>174</c:v>
                </c:pt>
                <c:pt idx="176">
                  <c:v>175</c:v>
                </c:pt>
                <c:pt idx="177">
                  <c:v>176</c:v>
                </c:pt>
                <c:pt idx="178">
                  <c:v>177</c:v>
                </c:pt>
                <c:pt idx="179">
                  <c:v>178</c:v>
                </c:pt>
                <c:pt idx="180">
                  <c:v>179</c:v>
                </c:pt>
                <c:pt idx="181">
                  <c:v>180</c:v>
                </c:pt>
                <c:pt idx="182">
                  <c:v>181</c:v>
                </c:pt>
                <c:pt idx="183">
                  <c:v>182</c:v>
                </c:pt>
                <c:pt idx="184">
                  <c:v>183</c:v>
                </c:pt>
                <c:pt idx="185">
                  <c:v>184</c:v>
                </c:pt>
                <c:pt idx="186">
                  <c:v>185</c:v>
                </c:pt>
                <c:pt idx="187">
                  <c:v>186</c:v>
                </c:pt>
                <c:pt idx="188">
                  <c:v>187</c:v>
                </c:pt>
                <c:pt idx="189">
                  <c:v>188</c:v>
                </c:pt>
                <c:pt idx="190">
                  <c:v>189</c:v>
                </c:pt>
                <c:pt idx="191">
                  <c:v>190</c:v>
                </c:pt>
                <c:pt idx="192">
                  <c:v>191</c:v>
                </c:pt>
                <c:pt idx="193">
                  <c:v>192</c:v>
                </c:pt>
                <c:pt idx="194">
                  <c:v>193</c:v>
                </c:pt>
                <c:pt idx="195">
                  <c:v>194</c:v>
                </c:pt>
                <c:pt idx="196">
                  <c:v>195</c:v>
                </c:pt>
                <c:pt idx="197">
                  <c:v>196</c:v>
                </c:pt>
                <c:pt idx="198">
                  <c:v>197</c:v>
                </c:pt>
                <c:pt idx="199">
                  <c:v>198</c:v>
                </c:pt>
                <c:pt idx="200">
                  <c:v>199</c:v>
                </c:pt>
                <c:pt idx="201">
                  <c:v>200</c:v>
                </c:pt>
                <c:pt idx="202">
                  <c:v>201</c:v>
                </c:pt>
                <c:pt idx="203">
                  <c:v>202</c:v>
                </c:pt>
                <c:pt idx="204">
                  <c:v>203</c:v>
                </c:pt>
                <c:pt idx="205">
                  <c:v>204</c:v>
                </c:pt>
              </c:numCache>
            </c:numRef>
          </c:xVal>
          <c:yVal>
            <c:numRef>
              <c:f>'[9]CCS.CR'!$AV$12:$AV$500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0.82658514589995791</c:v>
                </c:pt>
                <c:pt idx="7">
                  <c:v>0.80835410988027001</c:v>
                </c:pt>
                <c:pt idx="8">
                  <c:v>0.79562759434504415</c:v>
                </c:pt>
                <c:pt idx="9">
                  <c:v>0.78587369403477192</c:v>
                </c:pt>
                <c:pt idx="10">
                  <c:v>0.77797959215407075</c:v>
                </c:pt>
                <c:pt idx="11">
                  <c:v>0.77135767596516791</c:v>
                </c:pt>
                <c:pt idx="12">
                  <c:v>0.76566007428319516</c:v>
                </c:pt>
                <c:pt idx="13">
                  <c:v>0.76066396063744846</c:v>
                </c:pt>
                <c:pt idx="14">
                  <c:v>0.75621810653872212</c:v>
                </c:pt>
                <c:pt idx="15">
                  <c:v>0.75221522056893952</c:v>
                </c:pt>
                <c:pt idx="16">
                  <c:v>0.74857646032970071</c:v>
                </c:pt>
                <c:pt idx="17">
                  <c:v>0.74524221068934404</c:v>
                </c:pt>
                <c:pt idx="18">
                  <c:v>0.74216631494443619</c:v>
                </c:pt>
                <c:pt idx="19">
                  <c:v>0.73931231629311667</c:v>
                </c:pt>
                <c:pt idx="20">
                  <c:v>0.73665092421962153</c:v>
                </c:pt>
                <c:pt idx="21">
                  <c:v>0.73415825637357945</c:v>
                </c:pt>
                <c:pt idx="22">
                  <c:v>0.73181458773982555</c:v>
                </c:pt>
                <c:pt idx="23">
                  <c:v>0.72960344116783471</c:v>
                </c:pt>
                <c:pt idx="24">
                  <c:v>0.72751091334686513</c:v>
                </c:pt>
                <c:pt idx="25">
                  <c:v>0.72552516674712009</c:v>
                </c:pt>
                <c:pt idx="26">
                  <c:v>0.72363604083338595</c:v>
                </c:pt>
                <c:pt idx="27">
                  <c:v>0.7218347504887086</c:v>
                </c:pt>
                <c:pt idx="28">
                  <c:v>0.72011364920379528</c:v>
                </c:pt>
                <c:pt idx="29">
                  <c:v>0.71846604104537137</c:v>
                </c:pt>
                <c:pt idx="30">
                  <c:v>0.71688602983566263</c:v>
                </c:pt>
                <c:pt idx="31">
                  <c:v>0.71536839705183364</c:v>
                </c:pt>
                <c:pt idx="32">
                  <c:v>0.71390850213034085</c:v>
                </c:pt>
                <c:pt idx="33">
                  <c:v>0.71250220042274814</c:v>
                </c:pt>
                <c:pt idx="34">
                  <c:v>0.71114577518508526</c:v>
                </c:pt>
                <c:pt idx="35">
                  <c:v>0.70983588081875382</c:v>
                </c:pt>
                <c:pt idx="36">
                  <c:v>0.70856949520333523</c:v>
                </c:pt>
                <c:pt idx="37">
                  <c:v>0.70734387942990384</c:v>
                </c:pt>
                <c:pt idx="38">
                  <c:v>0.70615654359922386</c:v>
                </c:pt>
                <c:pt idx="39">
                  <c:v>0.7050052176220003</c:v>
                </c:pt>
                <c:pt idx="40">
                  <c:v>0.7038878261693019</c:v>
                </c:pt>
                <c:pt idx="41">
                  <c:v>0.70280246708573535</c:v>
                </c:pt>
                <c:pt idx="42">
                  <c:v>0.70174739270710473</c:v>
                </c:pt>
                <c:pt idx="43">
                  <c:v>0.70072099362646123</c:v>
                </c:pt>
                <c:pt idx="44">
                  <c:v>0.69972178453380829</c:v>
                </c:pt>
                <c:pt idx="45">
                  <c:v>0.69874839181991655</c:v>
                </c:pt>
                <c:pt idx="46">
                  <c:v>0.69779954268725763</c:v>
                </c:pt>
                <c:pt idx="47">
                  <c:v>0.69687405555367166</c:v>
                </c:pt>
                <c:pt idx="48">
                  <c:v>0.695970831569107</c:v>
                </c:pt>
                <c:pt idx="49">
                  <c:v>0.69508884709421415</c:v>
                </c:pt>
                <c:pt idx="50">
                  <c:v>0.69422714701299526</c:v>
                </c:pt>
                <c:pt idx="51">
                  <c:v>0.69338483877107204</c:v>
                </c:pt>
                <c:pt idx="52">
                  <c:v>0.69256108704721875</c:v>
                </c:pt>
                <c:pt idx="53">
                  <c:v>0.69175510897922621</c:v>
                </c:pt>
                <c:pt idx="54">
                  <c:v>0.6909661698763937</c:v>
                </c:pt>
                <c:pt idx="55">
                  <c:v>0.69019357936039372</c:v>
                </c:pt>
                <c:pt idx="56">
                  <c:v>0.68943668788422441</c:v>
                </c:pt>
                <c:pt idx="57">
                  <c:v>0.68869488358571085</c:v>
                </c:pt>
                <c:pt idx="58">
                  <c:v>0.68796758943775171</c:v>
                </c:pt>
                <c:pt idx="59">
                  <c:v>0.68725426066239514</c:v>
                </c:pt>
                <c:pt idx="60">
                  <c:v>0.6865543823800031</c:v>
                </c:pt>
                <c:pt idx="61">
                  <c:v>0.68586746746835348</c:v>
                </c:pt>
                <c:pt idx="62">
                  <c:v>0.685193054609603</c:v>
                </c:pt>
                <c:pt idx="63">
                  <c:v>0.68453070650570058</c:v>
                </c:pt>
                <c:pt idx="64">
                  <c:v>0.68388000824513329</c:v>
                </c:pt>
                <c:pt idx="65">
                  <c:v>0.68324056580588388</c:v>
                </c:pt>
                <c:pt idx="66">
                  <c:v>0.68261200468121097</c:v>
                </c:pt>
                <c:pt idx="67">
                  <c:v>0.68199396861636852</c:v>
                </c:pt>
                <c:pt idx="68">
                  <c:v>0.6813861184457064</c:v>
                </c:pt>
                <c:pt idx="69">
                  <c:v>0.68078813102074054</c:v>
                </c:pt>
                <c:pt idx="70">
                  <c:v>0.68019969822079696</c:v>
                </c:pt>
                <c:pt idx="71">
                  <c:v>0.67962052603872414</c:v>
                </c:pt>
                <c:pt idx="72">
                  <c:v>0.67905033373494827</c:v>
                </c:pt>
                <c:pt idx="73">
                  <c:v>0.67848885305384099</c:v>
                </c:pt>
                <c:pt idx="74">
                  <c:v>0.67793582749697978</c:v>
                </c:pt>
                <c:pt idx="75">
                  <c:v>0.67739101164841997</c:v>
                </c:pt>
                <c:pt idx="76">
                  <c:v>0.67685417054758312</c:v>
                </c:pt>
                <c:pt idx="77">
                  <c:v>0.67632507910578976</c:v>
                </c:pt>
                <c:pt idx="78">
                  <c:v>0.67580352156284706</c:v>
                </c:pt>
                <c:pt idx="79">
                  <c:v>0.67528929098044066</c:v>
                </c:pt>
                <c:pt idx="80">
                  <c:v>0.67478218876938401</c:v>
                </c:pt>
                <c:pt idx="81">
                  <c:v>0.67428202424804917</c:v>
                </c:pt>
                <c:pt idx="82">
                  <c:v>0.67378861422954706</c:v>
                </c:pt>
                <c:pt idx="83">
                  <c:v>0.67330178263544216</c:v>
                </c:pt>
                <c:pt idx="84">
                  <c:v>0.67282136013398519</c:v>
                </c:pt>
                <c:pt idx="85">
                  <c:v>0.6723471838010211</c:v>
                </c:pt>
                <c:pt idx="86">
                  <c:v>0.67187909680189117</c:v>
                </c:pt>
                <c:pt idx="87">
                  <c:v>0.67141694809279018</c:v>
                </c:pt>
                <c:pt idx="88">
                  <c:v>0.67096059214017112</c:v>
                </c:pt>
                <c:pt idx="89">
                  <c:v>0.67050988865690386</c:v>
                </c:pt>
                <c:pt idx="90">
                  <c:v>0.67006470235400639</c:v>
                </c:pt>
                <c:pt idx="91">
                  <c:v>0.66962490270685671</c:v>
                </c:pt>
                <c:pt idx="92">
                  <c:v>0.66919036373488872</c:v>
                </c:pt>
                <c:pt idx="93">
                  <c:v>0.66876096379384653</c:v>
                </c:pt>
                <c:pt idx="94">
                  <c:v>0.66833658537975282</c:v>
                </c:pt>
                <c:pt idx="95">
                  <c:v>0.66791711494380634</c:v>
                </c:pt>
                <c:pt idx="96">
                  <c:v>0.66750244271748771</c:v>
                </c:pt>
                <c:pt idx="97">
                  <c:v>0.667092462547205</c:v>
                </c:pt>
                <c:pt idx="98">
                  <c:v>0.66668707173786357</c:v>
                </c:pt>
                <c:pt idx="99">
                  <c:v>0.66628617090478826</c:v>
                </c:pt>
                <c:pt idx="100">
                  <c:v>0.66588966383347004</c:v>
                </c:pt>
                <c:pt idx="101">
                  <c:v>0.66549745734664612</c:v>
                </c:pt>
                <c:pt idx="102">
                  <c:v>0.66510946117825909</c:v>
                </c:pt>
                <c:pt idx="103">
                  <c:v>0.66472558785387237</c:v>
                </c:pt>
                <c:pt idx="104">
                  <c:v>0.66434575257715156</c:v>
                </c:pt>
                <c:pt idx="105">
                  <c:v>0.66396987312204447</c:v>
                </c:pt>
                <c:pt idx="106">
                  <c:v>0.66359786973032009</c:v>
                </c:pt>
                <c:pt idx="107">
                  <c:v>0.66322966501415481</c:v>
                </c:pt>
                <c:pt idx="108">
                  <c:v>0.66286518386346438</c:v>
                </c:pt>
                <c:pt idx="109">
                  <c:v>0.66250435335771296</c:v>
                </c:pt>
                <c:pt idx="110">
                  <c:v>0.66214710268193944</c:v>
                </c:pt>
                <c:pt idx="111">
                  <c:v>0.66179336304676206</c:v>
                </c:pt>
                <c:pt idx="112">
                  <c:v>0.66144306761213856</c:v>
                </c:pt>
                <c:pt idx="113">
                  <c:v>0.66109615141467215</c:v>
                </c:pt>
                <c:pt idx="114">
                  <c:v>0.66075255129826671</c:v>
                </c:pt>
                <c:pt idx="115">
                  <c:v>0.66041220584794924</c:v>
                </c:pt>
                <c:pt idx="116">
                  <c:v>0.66007505532668675</c:v>
                </c:pt>
                <c:pt idx="117">
                  <c:v>0.65974104161503777</c:v>
                </c:pt>
                <c:pt idx="118">
                  <c:v>0.65941010815348644</c:v>
                </c:pt>
                <c:pt idx="119">
                  <c:v>0.65908219988731753</c:v>
                </c:pt>
                <c:pt idx="120">
                  <c:v>0.65875726321390127</c:v>
                </c:pt>
                <c:pt idx="121">
                  <c:v>0.65843524593225933</c:v>
                </c:pt>
                <c:pt idx="122">
                  <c:v>0.65811609719479869</c:v>
                </c:pt>
                <c:pt idx="123">
                  <c:v>0.65779976746110003</c:v>
                </c:pt>
                <c:pt idx="124">
                  <c:v>0.65748620845365668</c:v>
                </c:pt>
                <c:pt idx="125">
                  <c:v>0.65717537311546881</c:v>
                </c:pt>
                <c:pt idx="126">
                  <c:v>0.65686721556939687</c:v>
                </c:pt>
                <c:pt idx="127">
                  <c:v>0.65656169107919105</c:v>
                </c:pt>
                <c:pt idx="128">
                  <c:v>0.65625875601211159</c:v>
                </c:pt>
                <c:pt idx="129">
                  <c:v>0.65595836780306604</c:v>
                </c:pt>
                <c:pt idx="130">
                  <c:v>0.65566048492018569</c:v>
                </c:pt>
                <c:pt idx="131">
                  <c:v>0.65536506683177798</c:v>
                </c:pt>
                <c:pt idx="132">
                  <c:v>0.65507207397458489</c:v>
                </c:pt>
                <c:pt idx="133">
                  <c:v>0.65478146772328916</c:v>
                </c:pt>
                <c:pt idx="134">
                  <c:v>0.65449321036120733</c:v>
                </c:pt>
                <c:pt idx="135">
                  <c:v>0.65420726505211779</c:v>
                </c:pt>
                <c:pt idx="136">
                  <c:v>0.65392359581316806</c:v>
                </c:pt>
                <c:pt idx="137">
                  <c:v>0.65364216748881465</c:v>
                </c:pt>
                <c:pt idx="138">
                  <c:v>0.65336294572574927</c:v>
                </c:pt>
                <c:pt idx="139">
                  <c:v>0.65308589694876251</c:v>
                </c:pt>
                <c:pt idx="140">
                  <c:v>0.6528109883375105</c:v>
                </c:pt>
                <c:pt idx="141">
                  <c:v>0.65253818780413642</c:v>
                </c:pt>
                <c:pt idx="142">
                  <c:v>0.65226746397171653</c:v>
                </c:pt>
                <c:pt idx="143">
                  <c:v>0.65199878615348961</c:v>
                </c:pt>
                <c:pt idx="144">
                  <c:v>0.65173212433283845</c:v>
                </c:pt>
                <c:pt idx="145">
                  <c:v>0.65146744914399035</c:v>
                </c:pt>
                <c:pt idx="146">
                  <c:v>0.65120473185340522</c:v>
                </c:pt>
                <c:pt idx="147">
                  <c:v>0.65094394434182368</c:v>
                </c:pt>
                <c:pt idx="148">
                  <c:v>0.65068505908694574</c:v>
                </c:pt>
                <c:pt idx="149">
                  <c:v>0.65042804914671504</c:v>
                </c:pt>
                <c:pt idx="150">
                  <c:v>0.65017288814318186</c:v>
                </c:pt>
                <c:pt idx="151">
                  <c:v>0.64991955024692338</c:v>
                </c:pt>
                <c:pt idx="152">
                  <c:v>0.64966801016199471</c:v>
                </c:pt>
                <c:pt idx="153">
                  <c:v>0.64941824311139418</c:v>
                </c:pt>
                <c:pt idx="154">
                  <c:v>0.64917022482301712</c:v>
                </c:pt>
                <c:pt idx="155">
                  <c:v>0.64892393151608063</c:v>
                </c:pt>
                <c:pt idx="156">
                  <c:v>0.64867933988800242</c:v>
                </c:pt>
                <c:pt idx="157">
                  <c:v>0.64843642710171123</c:v>
                </c:pt>
                <c:pt idx="158">
                  <c:v>0.64819517077337663</c:v>
                </c:pt>
                <c:pt idx="159">
                  <c:v>0.6479555489605382</c:v>
                </c:pt>
                <c:pt idx="160">
                  <c:v>0.64771754015062044</c:v>
                </c:pt>
                <c:pt idx="161">
                  <c:v>0.64748112324981821</c:v>
                </c:pt>
                <c:pt idx="162">
                  <c:v>0.64724627757233799</c:v>
                </c:pt>
                <c:pt idx="163">
                  <c:v>0.64701298282998121</c:v>
                </c:pt>
                <c:pt idx="164">
                  <c:v>0.64678121912205855</c:v>
                </c:pt>
                <c:pt idx="165">
                  <c:v>0.64655096692561931</c:v>
                </c:pt>
                <c:pt idx="166">
                  <c:v>0.64632220708598875</c:v>
                </c:pt>
                <c:pt idx="167">
                  <c:v>0.6460949208075959</c:v>
                </c:pt>
                <c:pt idx="168">
                  <c:v>0.64586908964508793</c:v>
                </c:pt>
                <c:pt idx="169">
                  <c:v>0.64564469549471437</c:v>
                </c:pt>
                <c:pt idx="170">
                  <c:v>0.64542172058597569</c:v>
                </c:pt>
                <c:pt idx="171">
                  <c:v>0.6452001474735245</c:v>
                </c:pt>
                <c:pt idx="172">
                  <c:v>0.64497995902931005</c:v>
                </c:pt>
                <c:pt idx="173">
                  <c:v>0.64476113843495941</c:v>
                </c:pt>
                <c:pt idx="174">
                  <c:v>0.6445436691743841</c:v>
                </c:pt>
                <c:pt idx="175">
                  <c:v>0.64432753502660645</c:v>
                </c:pt>
                <c:pt idx="176">
                  <c:v>0.64411272005879661</c:v>
                </c:pt>
                <c:pt idx="177">
                  <c:v>0.64389920861951333</c:v>
                </c:pt>
                <c:pt idx="178">
                  <c:v>0.6436869853321413</c:v>
                </c:pt>
                <c:pt idx="179">
                  <c:v>0.64347603508851869</c:v>
                </c:pt>
                <c:pt idx="180">
                  <c:v>0.64326634304274688</c:v>
                </c:pt>
                <c:pt idx="181">
                  <c:v>0.6430578946051787</c:v>
                </c:pt>
                <c:pt idx="182">
                  <c:v>0.64285067543657615</c:v>
                </c:pt>
                <c:pt idx="183">
                  <c:v>0.64264467144243387</c:v>
                </c:pt>
                <c:pt idx="184">
                  <c:v>0.64243986876746295</c:v>
                </c:pt>
                <c:pt idx="185">
                  <c:v>0.64223625379022731</c:v>
                </c:pt>
                <c:pt idx="186">
                  <c:v>0.64203381311793017</c:v>
                </c:pt>
                <c:pt idx="187">
                  <c:v>0.64183253358134562</c:v>
                </c:pt>
                <c:pt idx="188">
                  <c:v>0.64163240222988716</c:v>
                </c:pt>
                <c:pt idx="189">
                  <c:v>0.641433406326814</c:v>
                </c:pt>
                <c:pt idx="190">
                  <c:v>0.64123553334456485</c:v>
                </c:pt>
                <c:pt idx="191">
                  <c:v>0.64103877096022055</c:v>
                </c:pt>
                <c:pt idx="192">
                  <c:v>0.64084310705108738</c:v>
                </c:pt>
                <c:pt idx="193">
                  <c:v>0.64064852969039843</c:v>
                </c:pt>
                <c:pt idx="194">
                  <c:v>0.64045502714313063</c:v>
                </c:pt>
                <c:pt idx="195">
                  <c:v>0.64026258786193146</c:v>
                </c:pt>
                <c:pt idx="196">
                  <c:v>0.64007120048315358</c:v>
                </c:pt>
                <c:pt idx="197">
                  <c:v>0.63988085382299309</c:v>
                </c:pt>
                <c:pt idx="198">
                  <c:v>0.63969153687372915</c:v>
                </c:pt>
                <c:pt idx="199">
                  <c:v>0.63950323880005988</c:v>
                </c:pt>
                <c:pt idx="200">
                  <c:v>0.63931594893553456</c:v>
                </c:pt>
                <c:pt idx="201">
                  <c:v>0.63912965677907574</c:v>
                </c:pt>
                <c:pt idx="202">
                  <c:v>0.6389443519915915</c:v>
                </c:pt>
                <c:pt idx="203">
                  <c:v>0.63876002439267321</c:v>
                </c:pt>
                <c:pt idx="204">
                  <c:v>0.63857666395737689</c:v>
                </c:pt>
                <c:pt idx="205">
                  <c:v>0.6383942608130857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23-4557-BB2E-6871BA03B64A}"/>
            </c:ext>
          </c:extLst>
        </c:ser>
        <c:ser>
          <c:idx val="1"/>
          <c:order val="1"/>
          <c:tx>
            <c:strRef>
              <c:f>'[9]CCS.CR'!$C$4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'[9]CCS.CR'!$AW$12:$AW$500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</c:numCache>
            </c:numRef>
          </c:xVal>
          <c:yVal>
            <c:numRef>
              <c:f>'[9]CCS.CR'!$AX$12:$AX$500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0.8702159633000176</c:v>
                </c:pt>
                <c:pt idx="7">
                  <c:v>0.85687383979915377</c:v>
                </c:pt>
                <c:pt idx="8">
                  <c:v>0.84751812482999489</c:v>
                </c:pt>
                <c:pt idx="9">
                  <c:v>0.84032388027826344</c:v>
                </c:pt>
                <c:pt idx="10">
                  <c:v>0.83448604339982757</c:v>
                </c:pt>
                <c:pt idx="11">
                  <c:v>0.8295783119075435</c:v>
                </c:pt>
                <c:pt idx="12">
                  <c:v>0.82534773499579994</c:v>
                </c:pt>
                <c:pt idx="13">
                  <c:v>0.82163197422917267</c:v>
                </c:pt>
                <c:pt idx="14">
                  <c:v>0.81832066911527268</c:v>
                </c:pt>
                <c:pt idx="15">
                  <c:v>0.81533540707689101</c:v>
                </c:pt>
                <c:pt idx="16">
                  <c:v>0.81261849092970251</c:v>
                </c:pt>
                <c:pt idx="17">
                  <c:v>0.81012624179995585</c:v>
                </c:pt>
                <c:pt idx="18">
                  <c:v>0.80782480449435345</c:v>
                </c:pt>
                <c:pt idx="19">
                  <c:v>0.80568741154847978</c:v>
                </c:pt>
                <c:pt idx="20">
                  <c:v>0.80369253703281651</c:v>
                </c:pt>
                <c:pt idx="21">
                  <c:v>0.80182261422904466</c:v>
                </c:pt>
                <c:pt idx="22">
                  <c:v>0.80006312250351952</c:v>
                </c:pt>
                <c:pt idx="23">
                  <c:v>0.79840192283025879</c:v>
                </c:pt>
                <c:pt idx="24">
                  <c:v>0.79682876495303812</c:v>
                </c:pt>
                <c:pt idx="25">
                  <c:v>0.79533491562784964</c:v>
                </c:pt>
                <c:pt idx="26">
                  <c:v>0.79391287394273091</c:v>
                </c:pt>
                <c:pt idx="27">
                  <c:v>0.79255615035023885</c:v>
                </c:pt>
                <c:pt idx="28">
                  <c:v>0.79125909304594899</c:v>
                </c:pt>
                <c:pt idx="29">
                  <c:v>0.79001675002793004</c:v>
                </c:pt>
                <c:pt idx="30">
                  <c:v>0.78882475839142285</c:v>
                </c:pt>
                <c:pt idx="31">
                  <c:v>0.7876792546557001</c:v>
                </c:pt>
                <c:pt idx="32">
                  <c:v>0.78657680150726605</c:v>
                </c:pt>
                <c:pt idx="33">
                  <c:v>0.78551432748313088</c:v>
                </c:pt>
                <c:pt idx="34">
                  <c:v>0.78448907694699754</c:v>
                </c:pt>
                <c:pt idx="35">
                  <c:v>0.78349856832182829</c:v>
                </c:pt>
                <c:pt idx="36">
                  <c:v>0.78254055899710695</c:v>
                </c:pt>
                <c:pt idx="37">
                  <c:v>0.78161301567148878</c:v>
                </c:pt>
                <c:pt idx="38">
                  <c:v>0.78071408915178564</c:v>
                </c:pt>
                <c:pt idx="39">
                  <c:v>0.77984209282886419</c:v>
                </c:pt>
                <c:pt idx="40">
                  <c:v>0.77899548420548415</c:v>
                </c:pt>
                <c:pt idx="41">
                  <c:v>0.77817284897155259</c:v>
                </c:pt>
                <c:pt idx="42">
                  <c:v>0.77737288721690867</c:v>
                </c:pt>
                <c:pt idx="43">
                  <c:v>0.77659440144664182</c:v>
                </c:pt>
                <c:pt idx="44">
                  <c:v>0.77583628612360311</c:v>
                </c:pt>
                <c:pt idx="45">
                  <c:v>0.7750975185105895</c:v>
                </c:pt>
                <c:pt idx="46">
                  <c:v>0.77437715062324597</c:v>
                </c:pt>
                <c:pt idx="47">
                  <c:v>0.77367430213599842</c:v>
                </c:pt>
                <c:pt idx="48">
                  <c:v>0.7729881541088337</c:v>
                </c:pt>
                <c:pt idx="49">
                  <c:v>0.77231794342363114</c:v>
                </c:pt>
                <c:pt idx="50">
                  <c:v>0.77166295783595829</c:v>
                </c:pt>
                <c:pt idx="51">
                  <c:v>0.77102253156247247</c:v>
                </c:pt>
                <c:pt idx="52">
                  <c:v>0.77039604133589723</c:v>
                </c:pt>
                <c:pt idx="53">
                  <c:v>0.7697829028694082</c:v>
                </c:pt>
                <c:pt idx="54">
                  <c:v>0.76918256768052495</c:v>
                </c:pt>
                <c:pt idx="55">
                  <c:v>0.76859452023156105</c:v>
                </c:pt>
                <c:pt idx="56">
                  <c:v>0.76801827534954514</c:v>
                </c:pt>
                <c:pt idx="57">
                  <c:v>0.76745337589349638</c:v>
                </c:pt>
                <c:pt idx="58">
                  <c:v>0.76689939064116019</c:v>
                </c:pt>
                <c:pt idx="59">
                  <c:v>0.7663559123709105</c:v>
                </c:pt>
                <c:pt idx="60">
                  <c:v>0.76582255611759986</c:v>
                </c:pt>
                <c:pt idx="61">
                  <c:v>0.76529895758378497</c:v>
                </c:pt>
                <c:pt idx="62">
                  <c:v>0.76478477169002568</c:v>
                </c:pt>
                <c:pt idx="63">
                  <c:v>0.76427967124990981</c:v>
                </c:pt>
                <c:pt idx="64">
                  <c:v>0.76378334575716367</c:v>
                </c:pt>
                <c:pt idx="65">
                  <c:v>0.76329550027366333</c:v>
                </c:pt>
                <c:pt idx="66">
                  <c:v>0.76281585440845512</c:v>
                </c:pt>
                <c:pt idx="67">
                  <c:v>0.76234414137899487</c:v>
                </c:pt>
                <c:pt idx="68">
                  <c:v>0.76188010714679766</c:v>
                </c:pt>
                <c:pt idx="69">
                  <c:v>0.76142350962053462</c:v>
                </c:pt>
                <c:pt idx="70">
                  <c:v>0.76097411792036884</c:v>
                </c:pt>
                <c:pt idx="71">
                  <c:v>0.76053171169796874</c:v>
                </c:pt>
                <c:pt idx="72">
                  <c:v>0.76009608050722777</c:v>
                </c:pt>
                <c:pt idx="73">
                  <c:v>0.75966702322122093</c:v>
                </c:pt>
                <c:pt idx="74">
                  <c:v>0.75924434749138625</c:v>
                </c:pt>
                <c:pt idx="75">
                  <c:v>0.75882786924531609</c:v>
                </c:pt>
                <c:pt idx="76">
                  <c:v>0.75841741221990144</c:v>
                </c:pt>
                <c:pt idx="77">
                  <c:v>0.75801280752688904</c:v>
                </c:pt>
                <c:pt idx="78">
                  <c:v>0.75761389324818562</c:v>
                </c:pt>
                <c:pt idx="79">
                  <c:v>0.75722051405850588</c:v>
                </c:pt>
                <c:pt idx="80">
                  <c:v>0.75683252087317621</c:v>
                </c:pt>
                <c:pt idx="81">
                  <c:v>0.75644977051911</c:v>
                </c:pt>
                <c:pt idx="82">
                  <c:v>0.75607212542715241</c:v>
                </c:pt>
                <c:pt idx="83">
                  <c:v>0.75569945334415112</c:v>
                </c:pt>
                <c:pt idx="84">
                  <c:v>0.75533162706325552</c:v>
                </c:pt>
                <c:pt idx="85">
                  <c:v>0.75496852417108018</c:v>
                </c:pt>
                <c:pt idx="86">
                  <c:v>0.75461002681048184</c:v>
                </c:pt>
                <c:pt idx="87">
                  <c:v>0.7542560214578089</c:v>
                </c:pt>
                <c:pt idx="88">
                  <c:v>0.75390639871358012</c:v>
                </c:pt>
                <c:pt idx="89">
                  <c:v>0.75356105310562882</c:v>
                </c:pt>
                <c:pt idx="90">
                  <c:v>0.75321988290383768</c:v>
                </c:pt>
                <c:pt idx="91">
                  <c:v>0.7528827899456525</c:v>
                </c:pt>
                <c:pt idx="92">
                  <c:v>0.7525496794716342</c:v>
                </c:pt>
                <c:pt idx="93">
                  <c:v>0.7522204599703628</c:v>
                </c:pt>
                <c:pt idx="94">
                  <c:v>0.75189504303206289</c:v>
                </c:pt>
                <c:pt idx="95">
                  <c:v>0.75157334321037184</c:v>
                </c:pt>
                <c:pt idx="96">
                  <c:v>0.75125527789170987</c:v>
                </c:pt>
                <c:pt idx="97">
                  <c:v>0.75094076717176006</c:v>
                </c:pt>
                <c:pt idx="98">
                  <c:v>0.75062973373859609</c:v>
                </c:pt>
                <c:pt idx="99">
                  <c:v>0.75032210276203626</c:v>
                </c:pt>
                <c:pt idx="100">
                  <c:v>0.75001780178882782</c:v>
                </c:pt>
                <c:pt idx="101">
                  <c:v>0.74971676064329962</c:v>
                </c:pt>
                <c:pt idx="102">
                  <c:v>0.74941891133314176</c:v>
                </c:pt>
                <c:pt idx="103">
                  <c:v>0.74912418796000191</c:v>
                </c:pt>
                <c:pt idx="104">
                  <c:v>0.74883252663460287</c:v>
                </c:pt>
                <c:pt idx="105">
                  <c:v>0.74854386539611106</c:v>
                </c:pt>
                <c:pt idx="106">
                  <c:v>0.74825814413550495</c:v>
                </c:pt>
                <c:pt idx="107">
                  <c:v>0.74797530452270433</c:v>
                </c:pt>
                <c:pt idx="108">
                  <c:v>0.7476952899372461</c:v>
                </c:pt>
                <c:pt idx="109">
                  <c:v>0.74741804540229639</c:v>
                </c:pt>
                <c:pt idx="110">
                  <c:v>0.74714351752181263</c:v>
                </c:pt>
                <c:pt idx="111">
                  <c:v>0.74687165442067505</c:v>
                </c:pt>
                <c:pt idx="112">
                  <c:v>0.74660240568762148</c:v>
                </c:pt>
                <c:pt idx="113">
                  <c:v>0.74633572232082879</c:v>
                </c:pt>
                <c:pt idx="114">
                  <c:v>0.74607155667599589</c:v>
                </c:pt>
                <c:pt idx="115">
                  <c:v>0.74580986241679292</c:v>
                </c:pt>
                <c:pt idx="116">
                  <c:v>0.74555059446754501</c:v>
                </c:pt>
                <c:pt idx="117">
                  <c:v>0.74529370896803504</c:v>
                </c:pt>
                <c:pt idx="118">
                  <c:v>0.74503916323030994</c:v>
                </c:pt>
                <c:pt idx="119">
                  <c:v>0.74478691569738487</c:v>
                </c:pt>
                <c:pt idx="120">
                  <c:v>0.74453692590374931</c:v>
                </c:pt>
                <c:pt idx="121">
                  <c:v>0.74428915443757671</c:v>
                </c:pt>
                <c:pt idx="122">
                  <c:v>0.74404356290455531</c:v>
                </c:pt>
                <c:pt idx="123">
                  <c:v>0.74380011389325429</c:v>
                </c:pt>
                <c:pt idx="124">
                  <c:v>0.74355877094194778</c:v>
                </c:pt>
                <c:pt idx="125">
                  <c:v>0.74331949850682677</c:v>
                </c:pt>
                <c:pt idx="126">
                  <c:v>0.74308226193152627</c:v>
                </c:pt>
                <c:pt idx="127">
                  <c:v>0.7428470274179052</c:v>
                </c:pt>
                <c:pt idx="128">
                  <c:v>0.74261376199801632</c:v>
                </c:pt>
                <c:pt idx="129">
                  <c:v>0.74238243350721134</c:v>
                </c:pt>
                <c:pt idx="130">
                  <c:v>0.7421530105583225</c:v>
                </c:pt>
                <c:pt idx="131">
                  <c:v>0.74192546251687275</c:v>
                </c:pt>
                <c:pt idx="132">
                  <c:v>0.7416997594772643</c:v>
                </c:pt>
                <c:pt idx="133">
                  <c:v>0.7414758722398993</c:v>
                </c:pt>
                <c:pt idx="134">
                  <c:v>0.74125377228919132</c:v>
                </c:pt>
                <c:pt idx="135">
                  <c:v>0.74103343177242298</c:v>
                </c:pt>
                <c:pt idx="136">
                  <c:v>0.7408148234794143</c:v>
                </c:pt>
                <c:pt idx="137">
                  <c:v>0.7405979208229625</c:v>
                </c:pt>
                <c:pt idx="138">
                  <c:v>0.74038269782001986</c:v>
                </c:pt>
                <c:pt idx="139">
                  <c:v>0.74016912907357635</c:v>
                </c:pt>
                <c:pt idx="140">
                  <c:v>0.73995718975521374</c:v>
                </c:pt>
                <c:pt idx="141">
                  <c:v>0.73974685558830455</c:v>
                </c:pt>
                <c:pt idx="142">
                  <c:v>0.73953810283182542</c:v>
                </c:pt>
                <c:pt idx="143">
                  <c:v>0.73933090826475845</c:v>
                </c:pt>
                <c:pt idx="144">
                  <c:v>0.7391252491710566</c:v>
                </c:pt>
                <c:pt idx="145">
                  <c:v>0.73892110332514571</c:v>
                </c:pt>
                <c:pt idx="146">
                  <c:v>0.73871844897794403</c:v>
                </c:pt>
                <c:pt idx="147">
                  <c:v>0.7385172648433751</c:v>
                </c:pt>
                <c:pt idx="148">
                  <c:v>0.73831753008535261</c:v>
                </c:pt>
                <c:pt idx="149">
                  <c:v>0.73811922430522037</c:v>
                </c:pt>
                <c:pt idx="150">
                  <c:v>0.73792232752962561</c:v>
                </c:pt>
                <c:pt idx="151">
                  <c:v>0.73772682019880931</c:v>
                </c:pt>
                <c:pt idx="152">
                  <c:v>0.7375326831552963</c:v>
                </c:pt>
                <c:pt idx="153">
                  <c:v>0.73733989763296748</c:v>
                </c:pt>
                <c:pt idx="154">
                  <c:v>0.73714844524650247</c:v>
                </c:pt>
                <c:pt idx="155">
                  <c:v>0.7369583079811729</c:v>
                </c:pt>
                <c:pt idx="156">
                  <c:v>0.73676946818297595</c:v>
                </c:pt>
                <c:pt idx="157">
                  <c:v>0.73658190854909311</c:v>
                </c:pt>
                <c:pt idx="158">
                  <c:v>0.73639561211866245</c:v>
                </c:pt>
                <c:pt idx="159">
                  <c:v>0.73621056226385118</c:v>
                </c:pt>
                <c:pt idx="160">
                  <c:v>0.73602674268121682</c:v>
                </c:pt>
                <c:pt idx="161">
                  <c:v>0.73584413738334653</c:v>
                </c:pt>
                <c:pt idx="162">
                  <c:v>0.73566273069076349</c:v>
                </c:pt>
                <c:pt idx="163">
                  <c:v>0.73548250722409148</c:v>
                </c:pt>
                <c:pt idx="164">
                  <c:v>0.73530345189646396</c:v>
                </c:pt>
                <c:pt idx="165">
                  <c:v>0.73512554990617485</c:v>
                </c:pt>
                <c:pt idx="166">
                  <c:v>0.73494878672955466</c:v>
                </c:pt>
                <c:pt idx="167">
                  <c:v>0.7347731481140708</c:v>
                </c:pt>
                <c:pt idx="168">
                  <c:v>0.73459862007163723</c:v>
                </c:pt>
                <c:pt idx="169">
                  <c:v>0.73442518887213082</c:v>
                </c:pt>
                <c:pt idx="170">
                  <c:v>0.73425284103710442</c:v>
                </c:pt>
                <c:pt idx="171">
                  <c:v>0.73408156333368912</c:v>
                </c:pt>
                <c:pt idx="172">
                  <c:v>0.73391134276868153</c:v>
                </c:pt>
                <c:pt idx="173">
                  <c:v>0.73374216658280578</c:v>
                </c:pt>
                <c:pt idx="174">
                  <c:v>0.73357402224514712</c:v>
                </c:pt>
                <c:pt idx="175">
                  <c:v>0.73340689744774956</c:v>
                </c:pt>
                <c:pt idx="176">
                  <c:v>0.73324078010037141</c:v>
                </c:pt>
                <c:pt idx="177">
                  <c:v>0.73307565832539578</c:v>
                </c:pt>
                <c:pt idx="178">
                  <c:v>0.73291152045288577</c:v>
                </c:pt>
                <c:pt idx="179">
                  <c:v>0.73274835501578517</c:v>
                </c:pt>
                <c:pt idx="180">
                  <c:v>0.73258615074525524</c:v>
                </c:pt>
                <c:pt idx="181">
                  <c:v>0.73242489656614429</c:v>
                </c:pt>
                <c:pt idx="182">
                  <c:v>0.73226458159258689</c:v>
                </c:pt>
                <c:pt idx="183">
                  <c:v>0.73210519512372652</c:v>
                </c:pt>
                <c:pt idx="184">
                  <c:v>0.73194672663955751</c:v>
                </c:pt>
                <c:pt idx="185">
                  <c:v>0.73178916579688447</c:v>
                </c:pt>
                <c:pt idx="186">
                  <c:v>0.73163250242539268</c:v>
                </c:pt>
                <c:pt idx="187">
                  <c:v>0.73147672652382634</c:v>
                </c:pt>
                <c:pt idx="188">
                  <c:v>0.73132182825627357</c:v>
                </c:pt>
                <c:pt idx="189">
                  <c:v>0.73116779794855091</c:v>
                </c:pt>
                <c:pt idx="190">
                  <c:v>0.73101462608468659</c:v>
                </c:pt>
                <c:pt idx="191">
                  <c:v>0.73086230330349922</c:v>
                </c:pt>
                <c:pt idx="192">
                  <c:v>0.73071082039526725</c:v>
                </c:pt>
                <c:pt idx="193">
                  <c:v>0.7305601682984888</c:v>
                </c:pt>
                <c:pt idx="194">
                  <c:v>0.73041033809672551</c:v>
                </c:pt>
                <c:pt idx="195">
                  <c:v>0.73026132101553209</c:v>
                </c:pt>
                <c:pt idx="196">
                  <c:v>0.73011310841946508</c:v>
                </c:pt>
                <c:pt idx="197">
                  <c:v>0.72996569180917015</c:v>
                </c:pt>
                <c:pt idx="198">
                  <c:v>0.72981906281854536</c:v>
                </c:pt>
                <c:pt idx="199">
                  <c:v>0.72967321321197776</c:v>
                </c:pt>
                <c:pt idx="200">
                  <c:v>0.72952813488165102</c:v>
                </c:pt>
                <c:pt idx="201">
                  <c:v>0.72938381984492195</c:v>
                </c:pt>
                <c:pt idx="202">
                  <c:v>0.72924026024176458</c:v>
                </c:pt>
                <c:pt idx="203">
                  <c:v>0.72909744833227774</c:v>
                </c:pt>
                <c:pt idx="204">
                  <c:v>0.72895537649425723</c:v>
                </c:pt>
                <c:pt idx="205">
                  <c:v>0.72881403722082716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23-4557-BB2E-6871BA03B64A}"/>
            </c:ext>
          </c:extLst>
        </c:ser>
        <c:ser>
          <c:idx val="2"/>
          <c:order val="2"/>
          <c:tx>
            <c:strRef>
              <c:f>'[9]CCS.CR'!$D$4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'[9]CCS.CR'!$AY$12:$AY$500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</c:numCache>
            </c:numRef>
          </c:xVal>
          <c:yVal>
            <c:numRef>
              <c:f>'[9]CCS.CR'!$AZ$12:$AZ$500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0.90407889507288364</c:v>
                </c:pt>
                <c:pt idx="7">
                  <c:v>0.89344066468769079</c:v>
                </c:pt>
                <c:pt idx="8">
                  <c:v>0.88596271845972618</c:v>
                </c:pt>
                <c:pt idx="9">
                  <c:v>0.88020205898709769</c:v>
                </c:pt>
                <c:pt idx="10">
                  <c:v>0.87552083609736309</c:v>
                </c:pt>
                <c:pt idx="11">
                  <c:v>0.87158077529420741</c:v>
                </c:pt>
                <c:pt idx="12">
                  <c:v>0.86818090906089229</c:v>
                </c:pt>
                <c:pt idx="13">
                  <c:v>0.86519212568072856</c:v>
                </c:pt>
                <c:pt idx="14">
                  <c:v>0.8625265731079369</c:v>
                </c:pt>
                <c:pt idx="15">
                  <c:v>0.86012178128152927</c:v>
                </c:pt>
                <c:pt idx="16">
                  <c:v>0.85793175075903894</c:v>
                </c:pt>
                <c:pt idx="17">
                  <c:v>0.85592163562748569</c:v>
                </c:pt>
                <c:pt idx="18">
                  <c:v>0.8540644109931721</c:v>
                </c:pt>
                <c:pt idx="19">
                  <c:v>0.85233869802872386</c:v>
                </c:pt>
                <c:pt idx="20">
                  <c:v>0.85072729551713766</c:v>
                </c:pt>
                <c:pt idx="21">
                  <c:v>0.84921615937014017</c:v>
                </c:pt>
                <c:pt idx="22">
                  <c:v>0.84779367560741137</c:v>
                </c:pt>
                <c:pt idx="23">
                  <c:v>0.84645013107031353</c:v>
                </c:pt>
                <c:pt idx="24">
                  <c:v>0.84517732068859652</c:v>
                </c:pt>
                <c:pt idx="25">
                  <c:v>0.84396825111610008</c:v>
                </c:pt>
                <c:pt idx="26">
                  <c:v>0.84281691369907763</c:v>
                </c:pt>
                <c:pt idx="27">
                  <c:v>0.84171810819235904</c:v>
                </c:pt>
                <c:pt idx="28">
                  <c:v>0.84066730420033453</c:v>
                </c:pt>
                <c:pt idx="29">
                  <c:v>0.83966053105761485</c:v>
                </c:pt>
                <c:pt idx="30">
                  <c:v>0.83869428942452184</c:v>
                </c:pt>
                <c:pt idx="31">
                  <c:v>0.83776547965677806</c:v>
                </c:pt>
                <c:pt idx="32">
                  <c:v>0.8368713432718442</c:v>
                </c:pt>
                <c:pt idx="33">
                  <c:v>0.83600941474148716</c:v>
                </c:pt>
                <c:pt idx="34">
                  <c:v>0.83517748150033622</c:v>
                </c:pt>
                <c:pt idx="35">
                  <c:v>0.8343735505465335</c:v>
                </c:pt>
                <c:pt idx="36">
                  <c:v>0.83359582037295366</c:v>
                </c:pt>
                <c:pt idx="37">
                  <c:v>0.83284265724029516</c:v>
                </c:pt>
                <c:pt idx="38">
                  <c:v>0.83211257501079028</c:v>
                </c:pt>
                <c:pt idx="39">
                  <c:v>0.83140421792043417</c:v>
                </c:pt>
                <c:pt idx="40">
                  <c:v>0.830716345790801</c:v>
                </c:pt>
                <c:pt idx="41">
                  <c:v>0.83004782127758081</c:v>
                </c:pt>
                <c:pt idx="42">
                  <c:v>0.82939759882847741</c:v>
                </c:pt>
                <c:pt idx="43">
                  <c:v>0.82876471508285843</c:v>
                </c:pt>
                <c:pt idx="44">
                  <c:v>0.82814828049316624</c:v>
                </c:pt>
                <c:pt idx="45">
                  <c:v>0.82754747198626888</c:v>
                </c:pt>
                <c:pt idx="46">
                  <c:v>0.82696152651371757</c:v>
                </c:pt>
                <c:pt idx="47">
                  <c:v>0.82638973536485771</c:v>
                </c:pt>
                <c:pt idx="48">
                  <c:v>0.82583143913709267</c:v>
                </c:pt>
                <c:pt idx="49">
                  <c:v>0.82528602327430411</c:v>
                </c:pt>
                <c:pt idx="50">
                  <c:v>0.82475291409816853</c:v>
                </c:pt>
                <c:pt idx="51">
                  <c:v>0.82423157526848467</c:v>
                </c:pt>
                <c:pt idx="52">
                  <c:v>0.82372150461808313</c:v>
                </c:pt>
                <c:pt idx="53">
                  <c:v>0.82322223131576688</c:v>
                </c:pt>
                <c:pt idx="54">
                  <c:v>0.82273331331734789</c:v>
                </c:pt>
                <c:pt idx="55">
                  <c:v>0.82225433507039503</c:v>
                </c:pt>
                <c:pt idx="56">
                  <c:v>0.82178490544300631</c:v>
                </c:pt>
                <c:pt idx="57">
                  <c:v>0.82132465585088665</c:v>
                </c:pt>
                <c:pt idx="58">
                  <c:v>0.82087323856039263</c:v>
                </c:pt>
                <c:pt idx="59">
                  <c:v>0.82043032514808856</c:v>
                </c:pt>
                <c:pt idx="60">
                  <c:v>0.81999560509981428</c:v>
                </c:pt>
                <c:pt idx="61">
                  <c:v>0.81956878453438753</c:v>
                </c:pt>
                <c:pt idx="62">
                  <c:v>0.81914958503887647</c:v>
                </c:pt>
                <c:pt idx="63">
                  <c:v>0.81873774260394738</c:v>
                </c:pt>
                <c:pt idx="64">
                  <c:v>0.81833300664915387</c:v>
                </c:pt>
                <c:pt idx="65">
                  <c:v>0.81793513912920668</c:v>
                </c:pt>
                <c:pt idx="66">
                  <c:v>0.81754391371328805</c:v>
                </c:pt>
                <c:pt idx="67">
                  <c:v>0.81715911503036909</c:v>
                </c:pt>
                <c:pt idx="68">
                  <c:v>0.81678053797426597</c:v>
                </c:pt>
                <c:pt idx="69">
                  <c:v>0.81640798706285089</c:v>
                </c:pt>
                <c:pt idx="70">
                  <c:v>0.81604127584643749</c:v>
                </c:pt>
                <c:pt idx="71">
                  <c:v>0.81568022636088566</c:v>
                </c:pt>
                <c:pt idx="72">
                  <c:v>0.81532466862142838</c:v>
                </c:pt>
                <c:pt idx="73">
                  <c:v>0.8149744401536424</c:v>
                </c:pt>
                <c:pt idx="74">
                  <c:v>0.81462938555834108</c:v>
                </c:pt>
                <c:pt idx="75">
                  <c:v>0.81428935610748698</c:v>
                </c:pt>
                <c:pt idx="76">
                  <c:v>0.81395420936851381</c:v>
                </c:pt>
                <c:pt idx="77">
                  <c:v>0.81362380885469265</c:v>
                </c:pt>
                <c:pt idx="78">
                  <c:v>0.81329802369940885</c:v>
                </c:pt>
                <c:pt idx="79">
                  <c:v>0.81297672835241652</c:v>
                </c:pt>
                <c:pt idx="80">
                  <c:v>0.81265980229631196</c:v>
                </c:pt>
                <c:pt idx="81">
                  <c:v>0.8123471297816397</c:v>
                </c:pt>
                <c:pt idx="82">
                  <c:v>0.81203859957917557</c:v>
                </c:pt>
                <c:pt idx="83">
                  <c:v>0.81173410474807373</c:v>
                </c:pt>
                <c:pt idx="84">
                  <c:v>0.81143354241867116</c:v>
                </c:pt>
                <c:pt idx="85">
                  <c:v>0.81113681358885525</c:v>
                </c:pt>
                <c:pt idx="86">
                  <c:v>0.8108438229329884</c:v>
                </c:pt>
                <c:pt idx="87">
                  <c:v>0.81055447862247632</c:v>
                </c:pt>
                <c:pt idx="88">
                  <c:v>0.81026869215713548</c:v>
                </c:pt>
                <c:pt idx="89">
                  <c:v>0.80998637820659314</c:v>
                </c:pt>
                <c:pt idx="90">
                  <c:v>0.80970745446101011</c:v>
                </c:pt>
                <c:pt idx="91">
                  <c:v>0.80943184149047909</c:v>
                </c:pt>
                <c:pt idx="92">
                  <c:v>0.8091594626124986</c:v>
                </c:pt>
                <c:pt idx="93">
                  <c:v>0.80889024376697427</c:v>
                </c:pt>
                <c:pt idx="94">
                  <c:v>0.80862411339824103</c:v>
                </c:pt>
                <c:pt idx="95">
                  <c:v>0.80836100234363695</c:v>
                </c:pt>
                <c:pt idx="96">
                  <c:v>0.80810084372819768</c:v>
                </c:pt>
                <c:pt idx="97">
                  <c:v>0.80784357286507535</c:v>
                </c:pt>
                <c:pt idx="98">
                  <c:v>0.80758912716130826</c:v>
                </c:pt>
                <c:pt idx="99">
                  <c:v>0.8073374460286038</c:v>
                </c:pt>
                <c:pt idx="100">
                  <c:v>0.80708847079881763</c:v>
                </c:pt>
                <c:pt idx="101">
                  <c:v>0.80684214464383475</c:v>
                </c:pt>
                <c:pt idx="102">
                  <c:v>0.80659841249958109</c:v>
                </c:pt>
                <c:pt idx="103">
                  <c:v>0.80635722099391194</c:v>
                </c:pt>
                <c:pt idx="104">
                  <c:v>0.8061185183781453</c:v>
                </c:pt>
                <c:pt idx="105">
                  <c:v>0.80588225446201722</c:v>
                </c:pt>
                <c:pt idx="106">
                  <c:v>0.80564838055186039</c:v>
                </c:pt>
                <c:pt idx="107">
                  <c:v>0.80541684939181213</c:v>
                </c:pt>
                <c:pt idx="108">
                  <c:v>0.80518761510787984</c:v>
                </c:pt>
                <c:pt idx="109">
                  <c:v>0.80496063315469535</c:v>
                </c:pt>
                <c:pt idx="110">
                  <c:v>0.8047358602648067</c:v>
                </c:pt>
                <c:pt idx="111">
                  <c:v>0.80451325440036281</c:v>
                </c:pt>
                <c:pt idx="112">
                  <c:v>0.80429277470705862</c:v>
                </c:pt>
                <c:pt idx="113">
                  <c:v>0.8040743814702116</c:v>
                </c:pt>
                <c:pt idx="114">
                  <c:v>0.803858036072856</c:v>
                </c:pt>
                <c:pt idx="115">
                  <c:v>0.80364370095574345</c:v>
                </c:pt>
                <c:pt idx="116">
                  <c:v>0.80343133957914592</c:v>
                </c:pt>
                <c:pt idx="117">
                  <c:v>0.80322091638636584</c:v>
                </c:pt>
                <c:pt idx="118">
                  <c:v>0.80301239676886182</c:v>
                </c:pt>
                <c:pt idx="119">
                  <c:v>0.80280574703290597</c:v>
                </c:pt>
                <c:pt idx="120">
                  <c:v>0.80260093436769187</c:v>
                </c:pt>
                <c:pt idx="121">
                  <c:v>0.80239792681481825</c:v>
                </c:pt>
                <c:pt idx="122">
                  <c:v>0.8021966932390785</c:v>
                </c:pt>
                <c:pt idx="123">
                  <c:v>0.80199720330048974</c:v>
                </c:pt>
                <c:pt idx="124">
                  <c:v>0.80179942742749655</c:v>
                </c:pt>
                <c:pt idx="125">
                  <c:v>0.80160333679129514</c:v>
                </c:pt>
                <c:pt idx="126">
                  <c:v>0.80140890328121772</c:v>
                </c:pt>
                <c:pt idx="127">
                  <c:v>0.80121609948112749</c:v>
                </c:pt>
                <c:pt idx="128">
                  <c:v>0.8010248986467744</c:v>
                </c:pt>
                <c:pt idx="129">
                  <c:v>0.80083527468406546</c:v>
                </c:pt>
                <c:pt idx="130">
                  <c:v>0.80064720212820473</c:v>
                </c:pt>
                <c:pt idx="131">
                  <c:v>0.80046065612366235</c:v>
                </c:pt>
                <c:pt idx="132">
                  <c:v>0.8002756124049345</c:v>
                </c:pt>
                <c:pt idx="133">
                  <c:v>0.80009204727805305</c:v>
                </c:pt>
                <c:pt idx="134">
                  <c:v>0.7999099376028167</c:v>
                </c:pt>
                <c:pt idx="135">
                  <c:v>0.79972926077570283</c:v>
                </c:pt>
                <c:pt idx="136">
                  <c:v>0.79954999471343569</c:v>
                </c:pt>
                <c:pt idx="137">
                  <c:v>0.79937211783717566</c:v>
                </c:pt>
                <c:pt idx="138">
                  <c:v>0.79919560905730525</c:v>
                </c:pt>
                <c:pt idx="139">
                  <c:v>0.79902044775878234</c:v>
                </c:pt>
                <c:pt idx="140">
                  <c:v>0.79884661378703825</c:v>
                </c:pt>
                <c:pt idx="141">
                  <c:v>0.7986740874343945</c:v>
                </c:pt>
                <c:pt idx="142">
                  <c:v>0.79850284942697514</c:v>
                </c:pt>
                <c:pt idx="143">
                  <c:v>0.79833288091209564</c:v>
                </c:pt>
                <c:pt idx="144">
                  <c:v>0.79816416344610508</c:v>
                </c:pt>
                <c:pt idx="145">
                  <c:v>0.79799667898266446</c:v>
                </c:pt>
                <c:pt idx="146">
                  <c:v>0.7978304098614396</c:v>
                </c:pt>
                <c:pt idx="147">
                  <c:v>0.79766533879719426</c:v>
                </c:pt>
                <c:pt idx="148">
                  <c:v>0.79750144886926566</c:v>
                </c:pt>
                <c:pt idx="149">
                  <c:v>0.79733872351140433</c:v>
                </c:pt>
                <c:pt idx="150">
                  <c:v>0.79717714650196692</c:v>
                </c:pt>
                <c:pt idx="151">
                  <c:v>0.7970167019544443</c:v>
                </c:pt>
                <c:pt idx="152">
                  <c:v>0.79685737430831227</c:v>
                </c:pt>
                <c:pt idx="153">
                  <c:v>0.79669914832019373</c:v>
                </c:pt>
                <c:pt idx="154">
                  <c:v>0.79654200905531503</c:v>
                </c:pt>
                <c:pt idx="155">
                  <c:v>0.79638594187925105</c:v>
                </c:pt>
                <c:pt idx="156">
                  <c:v>0.79623093244994136</c:v>
                </c:pt>
                <c:pt idx="157">
                  <c:v>0.79607696670997075</c:v>
                </c:pt>
                <c:pt idx="158">
                  <c:v>0.79592403087910335</c:v>
                </c:pt>
                <c:pt idx="159">
                  <c:v>0.7957721114470574</c:v>
                </c:pt>
                <c:pt idx="160">
                  <c:v>0.79562119516651608</c:v>
                </c:pt>
                <c:pt idx="161">
                  <c:v>0.79547126904636112</c:v>
                </c:pt>
                <c:pt idx="162">
                  <c:v>0.79532232034512285</c:v>
                </c:pt>
                <c:pt idx="163">
                  <c:v>0.79517433656463854</c:v>
                </c:pt>
                <c:pt idx="164">
                  <c:v>0.79502730544390909</c:v>
                </c:pt>
                <c:pt idx="165">
                  <c:v>0.79488121495315012</c:v>
                </c:pt>
                <c:pt idx="166">
                  <c:v>0.79473605328802677</c:v>
                </c:pt>
                <c:pt idx="167">
                  <c:v>0.79459180886406711</c:v>
                </c:pt>
                <c:pt idx="168">
                  <c:v>0.79444847031124788</c:v>
                </c:pt>
                <c:pt idx="169">
                  <c:v>0.79430602646874482</c:v>
                </c:pt>
                <c:pt idx="170">
                  <c:v>0.79416446637984295</c:v>
                </c:pt>
                <c:pt idx="171">
                  <c:v>0.79402377928700063</c:v>
                </c:pt>
                <c:pt idx="172">
                  <c:v>0.79388395462706129</c:v>
                </c:pt>
                <c:pt idx="173">
                  <c:v>0.7937449820266087</c:v>
                </c:pt>
                <c:pt idx="174">
                  <c:v>0.79360685129745867</c:v>
                </c:pt>
                <c:pt idx="175">
                  <c:v>0.79346955243228545</c:v>
                </c:pt>
                <c:pt idx="176">
                  <c:v>0.79333307560037469</c:v>
                </c:pt>
                <c:pt idx="177">
                  <c:v>0.79319741114350117</c:v>
                </c:pt>
                <c:pt idx="178">
                  <c:v>0.79306254957192601</c:v>
                </c:pt>
                <c:pt idx="179">
                  <c:v>0.7929284815605081</c:v>
                </c:pt>
                <c:pt idx="180">
                  <c:v>0.7927951979449277</c:v>
                </c:pt>
                <c:pt idx="181">
                  <c:v>0.79266268971801801</c:v>
                </c:pt>
                <c:pt idx="182">
                  <c:v>0.79253094802619983</c:v>
                </c:pt>
                <c:pt idx="183">
                  <c:v>0.79239996416601677</c:v>
                </c:pt>
                <c:pt idx="184">
                  <c:v>0.79226972958076813</c:v>
                </c:pt>
                <c:pt idx="185">
                  <c:v>0.79214023585723425</c:v>
                </c:pt>
                <c:pt idx="186">
                  <c:v>0.792011474722494</c:v>
                </c:pt>
                <c:pt idx="187">
                  <c:v>0.79188343804082928</c:v>
                </c:pt>
                <c:pt idx="188">
                  <c:v>0.79175611781071364</c:v>
                </c:pt>
                <c:pt idx="189">
                  <c:v>0.79162950616188454</c:v>
                </c:pt>
                <c:pt idx="190">
                  <c:v>0.79150359535249304</c:v>
                </c:pt>
                <c:pt idx="191">
                  <c:v>0.79137837776633224</c:v>
                </c:pt>
                <c:pt idx="192">
                  <c:v>0.79125384591013814</c:v>
                </c:pt>
                <c:pt idx="193">
                  <c:v>0.79112999241096416</c:v>
                </c:pt>
                <c:pt idx="194">
                  <c:v>0.79100681001362416</c:v>
                </c:pt>
                <c:pt idx="195">
                  <c:v>0.79088429157820372</c:v>
                </c:pt>
                <c:pt idx="196">
                  <c:v>0.79076243007763536</c:v>
                </c:pt>
                <c:pt idx="197">
                  <c:v>0.79064121859533909</c:v>
                </c:pt>
                <c:pt idx="198">
                  <c:v>0.79052065032292329</c:v>
                </c:pt>
                <c:pt idx="199">
                  <c:v>0.79040071855794325</c:v>
                </c:pt>
                <c:pt idx="200">
                  <c:v>0.79028141670172181</c:v>
                </c:pt>
                <c:pt idx="201">
                  <c:v>0.79016273825722005</c:v>
                </c:pt>
                <c:pt idx="202">
                  <c:v>0.79004467682696733</c:v>
                </c:pt>
                <c:pt idx="203">
                  <c:v>0.78992722611104038</c:v>
                </c:pt>
                <c:pt idx="204">
                  <c:v>0.78981037990509473</c:v>
                </c:pt>
                <c:pt idx="205">
                  <c:v>0.78969413209844463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A23-4557-BB2E-6871BA03B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57179307655078"/>
          <c:y val="0.70169342344941354"/>
          <c:w val="0.38694204589160652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'[9]CCS.DR'!$B$4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'[9]CCS.DR'!$AU$12:$AU$500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  <c:pt idx="122">
                  <c:v>121</c:v>
                </c:pt>
                <c:pt idx="123">
                  <c:v>122</c:v>
                </c:pt>
                <c:pt idx="124">
                  <c:v>123</c:v>
                </c:pt>
                <c:pt idx="125">
                  <c:v>124</c:v>
                </c:pt>
                <c:pt idx="126">
                  <c:v>125</c:v>
                </c:pt>
                <c:pt idx="127">
                  <c:v>126</c:v>
                </c:pt>
                <c:pt idx="128">
                  <c:v>127</c:v>
                </c:pt>
                <c:pt idx="129">
                  <c:v>128</c:v>
                </c:pt>
                <c:pt idx="130">
                  <c:v>129</c:v>
                </c:pt>
                <c:pt idx="131">
                  <c:v>130</c:v>
                </c:pt>
                <c:pt idx="132">
                  <c:v>131</c:v>
                </c:pt>
                <c:pt idx="133">
                  <c:v>132</c:v>
                </c:pt>
                <c:pt idx="134">
                  <c:v>133</c:v>
                </c:pt>
                <c:pt idx="135">
                  <c:v>134</c:v>
                </c:pt>
                <c:pt idx="136">
                  <c:v>135</c:v>
                </c:pt>
                <c:pt idx="137">
                  <c:v>136</c:v>
                </c:pt>
                <c:pt idx="138">
                  <c:v>137</c:v>
                </c:pt>
                <c:pt idx="139">
                  <c:v>138</c:v>
                </c:pt>
                <c:pt idx="140">
                  <c:v>139</c:v>
                </c:pt>
                <c:pt idx="141">
                  <c:v>140</c:v>
                </c:pt>
                <c:pt idx="142">
                  <c:v>141</c:v>
                </c:pt>
                <c:pt idx="143">
                  <c:v>142</c:v>
                </c:pt>
                <c:pt idx="144">
                  <c:v>143</c:v>
                </c:pt>
                <c:pt idx="145">
                  <c:v>144</c:v>
                </c:pt>
                <c:pt idx="146">
                  <c:v>145</c:v>
                </c:pt>
                <c:pt idx="147">
                  <c:v>146</c:v>
                </c:pt>
                <c:pt idx="148">
                  <c:v>147</c:v>
                </c:pt>
                <c:pt idx="149">
                  <c:v>148</c:v>
                </c:pt>
                <c:pt idx="150">
                  <c:v>149</c:v>
                </c:pt>
                <c:pt idx="151">
                  <c:v>150</c:v>
                </c:pt>
                <c:pt idx="152">
                  <c:v>151</c:v>
                </c:pt>
                <c:pt idx="153">
                  <c:v>152</c:v>
                </c:pt>
                <c:pt idx="154">
                  <c:v>153</c:v>
                </c:pt>
                <c:pt idx="155">
                  <c:v>154</c:v>
                </c:pt>
                <c:pt idx="156">
                  <c:v>155</c:v>
                </c:pt>
                <c:pt idx="157">
                  <c:v>156</c:v>
                </c:pt>
                <c:pt idx="158">
                  <c:v>157</c:v>
                </c:pt>
                <c:pt idx="159">
                  <c:v>158</c:v>
                </c:pt>
                <c:pt idx="160">
                  <c:v>159</c:v>
                </c:pt>
                <c:pt idx="161">
                  <c:v>160</c:v>
                </c:pt>
                <c:pt idx="162">
                  <c:v>161</c:v>
                </c:pt>
                <c:pt idx="163">
                  <c:v>162</c:v>
                </c:pt>
                <c:pt idx="164">
                  <c:v>163</c:v>
                </c:pt>
                <c:pt idx="165">
                  <c:v>164</c:v>
                </c:pt>
                <c:pt idx="166">
                  <c:v>165</c:v>
                </c:pt>
                <c:pt idx="167">
                  <c:v>166</c:v>
                </c:pt>
                <c:pt idx="168">
                  <c:v>167</c:v>
                </c:pt>
                <c:pt idx="169">
                  <c:v>168</c:v>
                </c:pt>
                <c:pt idx="170">
                  <c:v>169</c:v>
                </c:pt>
                <c:pt idx="171">
                  <c:v>170</c:v>
                </c:pt>
                <c:pt idx="172">
                  <c:v>171</c:v>
                </c:pt>
                <c:pt idx="173">
                  <c:v>172</c:v>
                </c:pt>
                <c:pt idx="174">
                  <c:v>173</c:v>
                </c:pt>
                <c:pt idx="175">
                  <c:v>174</c:v>
                </c:pt>
                <c:pt idx="176">
                  <c:v>175</c:v>
                </c:pt>
                <c:pt idx="177">
                  <c:v>176</c:v>
                </c:pt>
                <c:pt idx="178">
                  <c:v>177</c:v>
                </c:pt>
                <c:pt idx="179">
                  <c:v>178</c:v>
                </c:pt>
                <c:pt idx="180">
                  <c:v>179</c:v>
                </c:pt>
                <c:pt idx="181">
                  <c:v>180</c:v>
                </c:pt>
                <c:pt idx="182">
                  <c:v>181</c:v>
                </c:pt>
                <c:pt idx="183">
                  <c:v>182</c:v>
                </c:pt>
                <c:pt idx="184">
                  <c:v>183</c:v>
                </c:pt>
                <c:pt idx="185">
                  <c:v>184</c:v>
                </c:pt>
                <c:pt idx="186">
                  <c:v>185</c:v>
                </c:pt>
                <c:pt idx="187">
                  <c:v>186</c:v>
                </c:pt>
                <c:pt idx="188">
                  <c:v>187</c:v>
                </c:pt>
                <c:pt idx="189">
                  <c:v>188</c:v>
                </c:pt>
                <c:pt idx="190">
                  <c:v>189</c:v>
                </c:pt>
                <c:pt idx="191">
                  <c:v>190</c:v>
                </c:pt>
                <c:pt idx="192">
                  <c:v>191</c:v>
                </c:pt>
                <c:pt idx="193">
                  <c:v>192</c:v>
                </c:pt>
                <c:pt idx="194">
                  <c:v>193</c:v>
                </c:pt>
                <c:pt idx="195">
                  <c:v>194</c:v>
                </c:pt>
                <c:pt idx="196">
                  <c:v>195</c:v>
                </c:pt>
                <c:pt idx="197">
                  <c:v>196</c:v>
                </c:pt>
                <c:pt idx="198">
                  <c:v>197</c:v>
                </c:pt>
                <c:pt idx="199">
                  <c:v>198</c:v>
                </c:pt>
                <c:pt idx="200">
                  <c:v>199</c:v>
                </c:pt>
                <c:pt idx="201">
                  <c:v>200</c:v>
                </c:pt>
                <c:pt idx="202">
                  <c:v>201</c:v>
                </c:pt>
                <c:pt idx="203">
                  <c:v>202</c:v>
                </c:pt>
                <c:pt idx="204">
                  <c:v>203</c:v>
                </c:pt>
                <c:pt idx="205">
                  <c:v>204</c:v>
                </c:pt>
                <c:pt idx="206">
                  <c:v>205</c:v>
                </c:pt>
                <c:pt idx="207">
                  <c:v>206</c:v>
                </c:pt>
                <c:pt idx="208">
                  <c:v>207</c:v>
                </c:pt>
                <c:pt idx="209">
                  <c:v>208</c:v>
                </c:pt>
                <c:pt idx="210">
                  <c:v>209</c:v>
                </c:pt>
                <c:pt idx="211">
                  <c:v>210</c:v>
                </c:pt>
                <c:pt idx="212">
                  <c:v>211</c:v>
                </c:pt>
                <c:pt idx="213">
                  <c:v>212</c:v>
                </c:pt>
                <c:pt idx="214">
                  <c:v>213</c:v>
                </c:pt>
                <c:pt idx="215">
                  <c:v>214</c:v>
                </c:pt>
                <c:pt idx="216">
                  <c:v>215</c:v>
                </c:pt>
                <c:pt idx="217">
                  <c:v>216</c:v>
                </c:pt>
                <c:pt idx="218">
                  <c:v>217</c:v>
                </c:pt>
                <c:pt idx="219">
                  <c:v>218</c:v>
                </c:pt>
                <c:pt idx="220">
                  <c:v>219</c:v>
                </c:pt>
                <c:pt idx="221">
                  <c:v>220</c:v>
                </c:pt>
                <c:pt idx="222">
                  <c:v>221</c:v>
                </c:pt>
                <c:pt idx="223">
                  <c:v>222</c:v>
                </c:pt>
                <c:pt idx="224">
                  <c:v>223</c:v>
                </c:pt>
                <c:pt idx="225">
                  <c:v>224</c:v>
                </c:pt>
                <c:pt idx="226">
                  <c:v>225</c:v>
                </c:pt>
                <c:pt idx="227">
                  <c:v>226</c:v>
                </c:pt>
                <c:pt idx="228">
                  <c:v>227</c:v>
                </c:pt>
                <c:pt idx="229">
                  <c:v>228</c:v>
                </c:pt>
                <c:pt idx="230">
                  <c:v>229</c:v>
                </c:pt>
                <c:pt idx="231">
                  <c:v>230</c:v>
                </c:pt>
                <c:pt idx="232">
                  <c:v>231</c:v>
                </c:pt>
                <c:pt idx="233">
                  <c:v>232</c:v>
                </c:pt>
                <c:pt idx="234">
                  <c:v>233</c:v>
                </c:pt>
                <c:pt idx="235">
                  <c:v>234</c:v>
                </c:pt>
                <c:pt idx="236">
                  <c:v>235</c:v>
                </c:pt>
                <c:pt idx="237">
                  <c:v>236</c:v>
                </c:pt>
                <c:pt idx="238">
                  <c:v>237</c:v>
                </c:pt>
                <c:pt idx="239">
                  <c:v>238</c:v>
                </c:pt>
                <c:pt idx="240">
                  <c:v>239</c:v>
                </c:pt>
                <c:pt idx="241">
                  <c:v>240</c:v>
                </c:pt>
                <c:pt idx="242">
                  <c:v>241</c:v>
                </c:pt>
                <c:pt idx="243">
                  <c:v>242</c:v>
                </c:pt>
                <c:pt idx="244">
                  <c:v>243</c:v>
                </c:pt>
                <c:pt idx="245">
                  <c:v>244</c:v>
                </c:pt>
                <c:pt idx="246">
                  <c:v>245</c:v>
                </c:pt>
              </c:numCache>
            </c:numRef>
          </c:xVal>
          <c:yVal>
            <c:numRef>
              <c:f>'[9]CCS.DR'!$AV$12:$AV$500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0.82561859132750115</c:v>
                </c:pt>
                <c:pt idx="7">
                  <c:v>0.80685144792606023</c:v>
                </c:pt>
                <c:pt idx="8">
                  <c:v>0.79375724081996768</c:v>
                </c:pt>
                <c:pt idx="9">
                  <c:v>0.78372522850144233</c:v>
                </c:pt>
                <c:pt idx="10">
                  <c:v>0.77560841558533566</c:v>
                </c:pt>
                <c:pt idx="11">
                  <c:v>0.76880133075158053</c:v>
                </c:pt>
                <c:pt idx="12">
                  <c:v>0.76294562129260923</c:v>
                </c:pt>
                <c:pt idx="13">
                  <c:v>0.7578117960221542</c:v>
                </c:pt>
                <c:pt idx="14">
                  <c:v>0.75324413213008634</c:v>
                </c:pt>
                <c:pt idx="15">
                  <c:v>0.74913216774209512</c:v>
                </c:pt>
                <c:pt idx="16">
                  <c:v>0.74539474259191585</c:v>
                </c:pt>
                <c:pt idx="17">
                  <c:v>0.74197049710375218</c:v>
                </c:pt>
                <c:pt idx="18">
                  <c:v>0.73881192972783061</c:v>
                </c:pt>
                <c:pt idx="19">
                  <c:v>0.73588152564317977</c:v>
                </c:pt>
                <c:pt idx="20">
                  <c:v>0.73314914742141468</c:v>
                </c:pt>
                <c:pt idx="21">
                  <c:v>0.73059022455308809</c:v>
                </c:pt>
                <c:pt idx="22">
                  <c:v>0.72818446549696858</c:v>
                </c:pt>
                <c:pt idx="23">
                  <c:v>0.72591492130531299</c:v>
                </c:pt>
                <c:pt idx="24">
                  <c:v>0.72376729171966847</c:v>
                </c:pt>
                <c:pt idx="25">
                  <c:v>0.72172940217010417</c:v>
                </c:pt>
                <c:pt idx="26">
                  <c:v>0.71979080358546699</c:v>
                </c:pt>
                <c:pt idx="27">
                  <c:v>0.71794246199424405</c:v>
                </c:pt>
                <c:pt idx="28">
                  <c:v>0.71617651480282185</c:v>
                </c:pt>
                <c:pt idx="29">
                  <c:v>0.71448607728908109</c:v>
                </c:pt>
                <c:pt idx="30">
                  <c:v>0.71286508740037635</c:v>
                </c:pt>
                <c:pt idx="31">
                  <c:v>0.71130818011342423</c:v>
                </c:pt>
                <c:pt idx="32">
                  <c:v>0.70981058485455939</c:v>
                </c:pt>
                <c:pt idx="33">
                  <c:v>0.70836804108680107</c:v>
                </c:pt>
                <c:pt idx="34">
                  <c:v>0.70697672833939618</c:v>
                </c:pt>
                <c:pt idx="35">
                  <c:v>0.70563320781616112</c:v>
                </c:pt>
                <c:pt idx="36">
                  <c:v>0.70433437335968618</c:v>
                </c:pt>
                <c:pt idx="37">
                  <c:v>0.70307741003052582</c:v>
                </c:pt>
                <c:pt idx="38">
                  <c:v>0.70185975892675145</c:v>
                </c:pt>
                <c:pt idx="39">
                  <c:v>0.70067908715003913</c:v>
                </c:pt>
                <c:pt idx="40">
                  <c:v>0.69953326204162636</c:v>
                </c:pt>
                <c:pt idx="41">
                  <c:v>0.69842032898072337</c:v>
                </c:pt>
                <c:pt idx="42">
                  <c:v>0.69733849217092403</c:v>
                </c:pt>
                <c:pt idx="43">
                  <c:v>0.69628609794529883</c:v>
                </c:pt>
                <c:pt idx="44">
                  <c:v>0.69526162020459192</c:v>
                </c:pt>
                <c:pt idx="45">
                  <c:v>0.69426364767003523</c:v>
                </c:pt>
                <c:pt idx="46">
                  <c:v>0.69329087268636902</c:v>
                </c:pt>
                <c:pt idx="47">
                  <c:v>0.69234208135451036</c:v>
                </c:pt>
                <c:pt idx="48">
                  <c:v>0.69141614480903091</c:v>
                </c:pt>
                <c:pt idx="49">
                  <c:v>0.69051201148488661</c:v>
                </c:pt>
                <c:pt idx="50">
                  <c:v>0.6896287002419248</c:v>
                </c:pt>
                <c:pt idx="51">
                  <c:v>0.68876529423562782</c:v>
                </c:pt>
                <c:pt idx="52">
                  <c:v>0.68792093543909127</c:v>
                </c:pt>
                <c:pt idx="53">
                  <c:v>0.68709481973504571</c:v>
                </c:pt>
                <c:pt idx="54">
                  <c:v>0.68628619250828427</c:v>
                </c:pt>
                <c:pt idx="55">
                  <c:v>0.68549434467857973</c:v>
                </c:pt>
                <c:pt idx="56">
                  <c:v>0.68471860912236804</c:v>
                </c:pt>
                <c:pt idx="57">
                  <c:v>0.68395835743842437</c:v>
                </c:pt>
                <c:pt idx="58">
                  <c:v>0.68321299701865013</c:v>
                </c:pt>
                <c:pt idx="59">
                  <c:v>0.68248196839011699</c:v>
                </c:pt>
                <c:pt idx="60">
                  <c:v>0.68176474279881694</c:v>
                </c:pt>
                <c:pt idx="61">
                  <c:v>0.68106082000924861</c:v>
                </c:pt>
                <c:pt idx="62">
                  <c:v>0.68036972629713965</c:v>
                </c:pt>
                <c:pt idx="63">
                  <c:v>0.67969101261534592</c:v>
                </c:pt>
                <c:pt idx="64">
                  <c:v>0.67902425291532353</c:v>
                </c:pt>
                <c:pt idx="65">
                  <c:v>0.67836904260862796</c:v>
                </c:pt>
                <c:pt idx="66">
                  <c:v>0.67772499715467005</c:v>
                </c:pt>
                <c:pt idx="67">
                  <c:v>0.6770917507625136</c:v>
                </c:pt>
                <c:pt idx="68">
                  <c:v>0.67646895519585615</c:v>
                </c:pt>
                <c:pt idx="69">
                  <c:v>0.67585627867151898</c:v>
                </c:pt>
                <c:pt idx="70">
                  <c:v>0.67525340484281116</c:v>
                </c:pt>
                <c:pt idx="71">
                  <c:v>0.67466003186005397</c:v>
                </c:pt>
                <c:pt idx="72">
                  <c:v>0.67407587150135095</c:v>
                </c:pt>
                <c:pt idx="73">
                  <c:v>0.67350064836740231</c:v>
                </c:pt>
                <c:pt idx="74">
                  <c:v>0.6729340991347923</c:v>
                </c:pt>
                <c:pt idx="75">
                  <c:v>0.67237597186273379</c:v>
                </c:pt>
                <c:pt idx="76">
                  <c:v>0.67182602534874958</c:v>
                </c:pt>
                <c:pt idx="77">
                  <c:v>0.6712840285292081</c:v>
                </c:pt>
                <c:pt idx="78">
                  <c:v>0.67074975992102237</c:v>
                </c:pt>
                <c:pt idx="79">
                  <c:v>0.67022300710117422</c:v>
                </c:pt>
                <c:pt idx="80">
                  <c:v>0.66970356622103011</c:v>
                </c:pt>
                <c:pt idx="81">
                  <c:v>0.66919124155270227</c:v>
                </c:pt>
                <c:pt idx="82">
                  <c:v>0.66868584506495132</c:v>
                </c:pt>
                <c:pt idx="83">
                  <c:v>0.66818719602635812</c:v>
                </c:pt>
                <c:pt idx="84">
                  <c:v>0.66769512063368652</c:v>
                </c:pt>
                <c:pt idx="85">
                  <c:v>0.66720945166355061</c:v>
                </c:pt>
                <c:pt idx="86">
                  <c:v>0.66673002814564997</c:v>
                </c:pt>
                <c:pt idx="87">
                  <c:v>0.66625669505599927</c:v>
                </c:pt>
                <c:pt idx="88">
                  <c:v>0.66578930302869788</c:v>
                </c:pt>
                <c:pt idx="89">
                  <c:v>0.66532770808491848</c:v>
                </c:pt>
                <c:pt idx="90">
                  <c:v>0.66487177137789188</c:v>
                </c:pt>
                <c:pt idx="91">
                  <c:v>0.66442135895277299</c:v>
                </c:pt>
                <c:pt idx="92">
                  <c:v>0.66397634152035823</c:v>
                </c:pt>
                <c:pt idx="93">
                  <c:v>0.66353659424370837</c:v>
                </c:pt>
                <c:pt idx="94">
                  <c:v>0.66310199653680357</c:v>
                </c:pt>
                <c:pt idx="95">
                  <c:v>0.66267243187442926</c:v>
                </c:pt>
                <c:pt idx="96">
                  <c:v>0.66224778761254788</c:v>
                </c:pt>
                <c:pt idx="97">
                  <c:v>0.66182795481847234</c:v>
                </c:pt>
                <c:pt idx="98">
                  <c:v>0.66141282811020752</c:v>
                </c:pt>
                <c:pt idx="99">
                  <c:v>0.66100230550437222</c:v>
                </c:pt>
                <c:pt idx="100">
                  <c:v>0.66059628827215799</c:v>
                </c:pt>
                <c:pt idx="101">
                  <c:v>0.66019468080282417</c:v>
                </c:pt>
                <c:pt idx="102">
                  <c:v>0.65979739047425678</c:v>
                </c:pt>
                <c:pt idx="103">
                  <c:v>0.65940432753016154</c:v>
                </c:pt>
                <c:pt idx="104">
                  <c:v>0.65901540496348732</c:v>
                </c:pt>
                <c:pt idx="105">
                  <c:v>0.65863053840570263</c:v>
                </c:pt>
                <c:pt idx="106">
                  <c:v>0.65824964602157887</c:v>
                </c:pt>
                <c:pt idx="107">
                  <c:v>0.65787264840915605</c:v>
                </c:pt>
                <c:pt idx="108">
                  <c:v>0.65749946850458418</c:v>
                </c:pt>
                <c:pt idx="109">
                  <c:v>0.65713003149156379</c:v>
                </c:pt>
                <c:pt idx="110">
                  <c:v>0.6567642647151164</c:v>
                </c:pt>
                <c:pt idx="111">
                  <c:v>0.65640209759944401</c:v>
                </c:pt>
                <c:pt idx="112">
                  <c:v>0.65604346156964366</c:v>
                </c:pt>
                <c:pt idx="113">
                  <c:v>0.65568828997706463</c:v>
                </c:pt>
                <c:pt idx="114">
                  <c:v>0.655336518028106</c:v>
                </c:pt>
                <c:pt idx="115">
                  <c:v>0.65498808271626663</c:v>
                </c:pt>
                <c:pt idx="116">
                  <c:v>0.65464292275727176</c:v>
                </c:pt>
                <c:pt idx="117">
                  <c:v>0.65430097852710889</c:v>
                </c:pt>
                <c:pt idx="118">
                  <c:v>0.6539621920028208</c:v>
                </c:pt>
                <c:pt idx="119">
                  <c:v>0.6536265067059075</c:v>
                </c:pt>
                <c:pt idx="120">
                  <c:v>0.65329386764820152</c:v>
                </c:pt>
                <c:pt idx="121">
                  <c:v>0.65296422128008935</c:v>
                </c:pt>
                <c:pt idx="122">
                  <c:v>0.65263751544095594</c:v>
                </c:pt>
                <c:pt idx="123">
                  <c:v>0.65231369931174044</c:v>
                </c:pt>
                <c:pt idx="124">
                  <c:v>0.65199272336949587</c:v>
                </c:pt>
                <c:pt idx="125">
                  <c:v>0.65167453934385267</c:v>
                </c:pt>
                <c:pt idx="126">
                  <c:v>0.65135910017528975</c:v>
                </c:pt>
                <c:pt idx="127">
                  <c:v>0.65104635997512617</c:v>
                </c:pt>
                <c:pt idx="128">
                  <c:v>0.65073627398714728</c:v>
                </c:pt>
                <c:pt idx="129">
                  <c:v>0.65042879855078684</c:v>
                </c:pt>
                <c:pt idx="130">
                  <c:v>0.65012389106578983</c:v>
                </c:pt>
                <c:pt idx="131">
                  <c:v>0.64982150995828525</c:v>
                </c:pt>
                <c:pt idx="132">
                  <c:v>0.64952161464820246</c:v>
                </c:pt>
                <c:pt idx="133">
                  <c:v>0.64922416551796669</c:v>
                </c:pt>
                <c:pt idx="134">
                  <c:v>0.6489291238824153</c:v>
                </c:pt>
                <c:pt idx="135">
                  <c:v>0.64863645195987718</c:v>
                </c:pt>
                <c:pt idx="136">
                  <c:v>0.64834611284436294</c:v>
                </c:pt>
                <c:pt idx="137">
                  <c:v>0.64805807047881347</c:v>
                </c:pt>
                <c:pt idx="138">
                  <c:v>0.64777228962936118</c:v>
                </c:pt>
                <c:pt idx="139">
                  <c:v>0.64748873586055622</c:v>
                </c:pt>
                <c:pt idx="140">
                  <c:v>0.64720737551151586</c:v>
                </c:pt>
                <c:pt idx="141">
                  <c:v>0.64692817567295602</c:v>
                </c:pt>
                <c:pt idx="142">
                  <c:v>0.64665110416506533</c:v>
                </c:pt>
                <c:pt idx="143">
                  <c:v>0.64637612951618684</c:v>
                </c:pt>
                <c:pt idx="144">
                  <c:v>0.64610322094226935</c:v>
                </c:pt>
                <c:pt idx="145">
                  <c:v>0.64583234832705894</c:v>
                </c:pt>
                <c:pt idx="146">
                  <c:v>0.6455634822029952</c:v>
                </c:pt>
                <c:pt idx="147">
                  <c:v>0.64529659373278536</c:v>
                </c:pt>
                <c:pt idx="148">
                  <c:v>0.64503165469162627</c:v>
                </c:pt>
                <c:pt idx="149">
                  <c:v>0.64476863745004731</c:v>
                </c:pt>
                <c:pt idx="150">
                  <c:v>0.64450751495734837</c:v>
                </c:pt>
                <c:pt idx="151">
                  <c:v>0.64424826072560903</c:v>
                </c:pt>
                <c:pt idx="152">
                  <c:v>0.64399084881424395</c:v>
                </c:pt>
                <c:pt idx="153">
                  <c:v>0.64373525381508434</c:v>
                </c:pt>
                <c:pt idx="154">
                  <c:v>0.6434814508379626</c:v>
                </c:pt>
                <c:pt idx="155">
                  <c:v>0.64322941549678025</c:v>
                </c:pt>
                <c:pt idx="156">
                  <c:v>0.64297912389604062</c:v>
                </c:pt>
                <c:pt idx="157">
                  <c:v>0.6427305526178263</c:v>
                </c:pt>
                <c:pt idx="158">
                  <c:v>0.6424836787092062</c:v>
                </c:pt>
                <c:pt idx="159">
                  <c:v>0.64223847967005321</c:v>
                </c:pt>
                <c:pt idx="160">
                  <c:v>0.64199493344125669</c:v>
                </c:pt>
                <c:pt idx="161">
                  <c:v>0.64175301839331655</c:v>
                </c:pt>
                <c:pt idx="162">
                  <c:v>0.64151271331530213</c:v>
                </c:pt>
                <c:pt idx="163">
                  <c:v>0.64127399740416258</c:v>
                </c:pt>
                <c:pt idx="164">
                  <c:v>0.64103685025437562</c:v>
                </c:pt>
                <c:pt idx="165">
                  <c:v>0.64080125184792192</c:v>
                </c:pt>
                <c:pt idx="166">
                  <c:v>0.64056718254457345</c:v>
                </c:pt>
                <c:pt idx="167">
                  <c:v>0.64033462307248201</c:v>
                </c:pt>
                <c:pt idx="168">
                  <c:v>0.64010355451905954</c:v>
                </c:pt>
                <c:pt idx="169">
                  <c:v>0.639873958322138</c:v>
                </c:pt>
                <c:pt idx="170">
                  <c:v>0.63964581626139894</c:v>
                </c:pt>
                <c:pt idx="171">
                  <c:v>0.6394191104500625</c:v>
                </c:pt>
                <c:pt idx="172">
                  <c:v>0.63919382332682695</c:v>
                </c:pt>
                <c:pt idx="173">
                  <c:v>0.63896993764805021</c:v>
                </c:pt>
                <c:pt idx="174">
                  <c:v>0.63874743648016385</c:v>
                </c:pt>
                <c:pt idx="175">
                  <c:v>0.63852630319231141</c:v>
                </c:pt>
                <c:pt idx="176">
                  <c:v>0.63830652144920375</c:v>
                </c:pt>
                <c:pt idx="177">
                  <c:v>0.63808807520418354</c:v>
                </c:pt>
                <c:pt idx="178">
                  <c:v>0.63787094869249095</c:v>
                </c:pt>
                <c:pt idx="179">
                  <c:v>0.63765512642472533</c:v>
                </c:pt>
                <c:pt idx="180">
                  <c:v>0.6374405931804934</c:v>
                </c:pt>
                <c:pt idx="181">
                  <c:v>0.63722733400224019</c:v>
                </c:pt>
                <c:pt idx="182">
                  <c:v>0.63701533418925493</c:v>
                </c:pt>
                <c:pt idx="183">
                  <c:v>0.63680457929184697</c:v>
                </c:pt>
                <c:pt idx="184">
                  <c:v>0.63659505510568482</c:v>
                </c:pt>
                <c:pt idx="185">
                  <c:v>0.63638674766629366</c:v>
                </c:pt>
                <c:pt idx="186">
                  <c:v>0.63617964324370646</c:v>
                </c:pt>
                <c:pt idx="187">
                  <c:v>0.6359737283372624</c:v>
                </c:pt>
                <c:pt idx="188">
                  <c:v>0.63576898967054829</c:v>
                </c:pt>
                <c:pt idx="189">
                  <c:v>0.63556541418647905</c:v>
                </c:pt>
                <c:pt idx="190">
                  <c:v>0.63536298904251143</c:v>
                </c:pt>
                <c:pt idx="191">
                  <c:v>0.63516170160598784</c:v>
                </c:pt>
                <c:pt idx="192">
                  <c:v>0.63496153944960498</c:v>
                </c:pt>
                <c:pt idx="193">
                  <c:v>0.63476249034700394</c:v>
                </c:pt>
                <c:pt idx="194">
                  <c:v>0.63456454226847836</c:v>
                </c:pt>
                <c:pt idx="195">
                  <c:v>0.63436768337679483</c:v>
                </c:pt>
                <c:pt idx="196">
                  <c:v>0.63417190202312601</c:v>
                </c:pt>
                <c:pt idx="197">
                  <c:v>0.63397718674308734</c:v>
                </c:pt>
                <c:pt idx="198">
                  <c:v>0.63378352625287937</c:v>
                </c:pt>
                <c:pt idx="199">
                  <c:v>0.63359090944552976</c:v>
                </c:pt>
                <c:pt idx="200">
                  <c:v>0.63339932538723109</c:v>
                </c:pt>
                <c:pt idx="201">
                  <c:v>0.63320876331377451</c:v>
                </c:pt>
                <c:pt idx="202">
                  <c:v>0.63301921262707361</c:v>
                </c:pt>
                <c:pt idx="203">
                  <c:v>0.63283066289177636</c:v>
                </c:pt>
                <c:pt idx="204">
                  <c:v>0.63264310383196354</c:v>
                </c:pt>
                <c:pt idx="205">
                  <c:v>0.63245652532792995</c:v>
                </c:pt>
                <c:pt idx="206">
                  <c:v>0.63227091741304609</c:v>
                </c:pt>
                <c:pt idx="207">
                  <c:v>0.63208627027069875</c:v>
                </c:pt>
                <c:pt idx="208">
                  <c:v>0.63190257423130591</c:v>
                </c:pt>
                <c:pt idx="209">
                  <c:v>0.63171981976940761</c:v>
                </c:pt>
                <c:pt idx="210">
                  <c:v>0.63153799750082651</c:v>
                </c:pt>
                <c:pt idx="211">
                  <c:v>0.63135709817989782</c:v>
                </c:pt>
                <c:pt idx="212">
                  <c:v>0.63117711269676879</c:v>
                </c:pt>
                <c:pt idx="213">
                  <c:v>0.63099803207476024</c:v>
                </c:pt>
                <c:pt idx="214">
                  <c:v>0.63081984746779429</c:v>
                </c:pt>
                <c:pt idx="215">
                  <c:v>0.63064255015788317</c:v>
                </c:pt>
                <c:pt idx="216">
                  <c:v>0.63046613155267717</c:v>
                </c:pt>
                <c:pt idx="217">
                  <c:v>0.63029058318307118</c:v>
                </c:pt>
                <c:pt idx="218">
                  <c:v>0.63011589670086887</c:v>
                </c:pt>
                <c:pt idx="219">
                  <c:v>0.62994206387650009</c:v>
                </c:pt>
                <c:pt idx="220">
                  <c:v>0.62976907659679326</c:v>
                </c:pt>
                <c:pt idx="221">
                  <c:v>0.62959692686279856</c:v>
                </c:pt>
                <c:pt idx="222">
                  <c:v>0.62942560678766246</c:v>
                </c:pt>
                <c:pt idx="223">
                  <c:v>0.6292551085945508</c:v>
                </c:pt>
                <c:pt idx="224">
                  <c:v>0.62908542461462014</c:v>
                </c:pt>
                <c:pt idx="225">
                  <c:v>0.6289165472850351</c:v>
                </c:pt>
                <c:pt idx="226">
                  <c:v>0.62874846914703109</c:v>
                </c:pt>
                <c:pt idx="227">
                  <c:v>0.62858118284402054</c:v>
                </c:pt>
                <c:pt idx="228">
                  <c:v>0.62841468111974341</c:v>
                </c:pt>
                <c:pt idx="229">
                  <c:v>0.62824895681645687</c:v>
                </c:pt>
                <c:pt idx="230">
                  <c:v>0.62808400287316801</c:v>
                </c:pt>
                <c:pt idx="231">
                  <c:v>0.62791981232390393</c:v>
                </c:pt>
                <c:pt idx="232">
                  <c:v>0.62775637829602127</c:v>
                </c:pt>
                <c:pt idx="233">
                  <c:v>0.6275936940085528</c:v>
                </c:pt>
                <c:pt idx="234">
                  <c:v>0.62743175277059093</c:v>
                </c:pt>
                <c:pt idx="235">
                  <c:v>0.6272705479797055</c:v>
                </c:pt>
                <c:pt idx="236">
                  <c:v>0.62711007312039679</c:v>
                </c:pt>
                <c:pt idx="237">
                  <c:v>0.62695032176258247</c:v>
                </c:pt>
                <c:pt idx="238">
                  <c:v>0.62679128756011604</c:v>
                </c:pt>
                <c:pt idx="239">
                  <c:v>0.62663296424933879</c:v>
                </c:pt>
                <c:pt idx="240">
                  <c:v>0.62647534564766116</c:v>
                </c:pt>
                <c:pt idx="241">
                  <c:v>0.62631842565217588</c:v>
                </c:pt>
                <c:pt idx="242">
                  <c:v>0.62616219823829899</c:v>
                </c:pt>
                <c:pt idx="243">
                  <c:v>0.62600665745844164</c:v>
                </c:pt>
                <c:pt idx="244">
                  <c:v>0.62585179744070785</c:v>
                </c:pt>
                <c:pt idx="245">
                  <c:v>0.62569761238762034</c:v>
                </c:pt>
                <c:pt idx="246">
                  <c:v>0.62554409657487398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5B-4A74-B288-67546B1636BA}"/>
            </c:ext>
          </c:extLst>
        </c:ser>
        <c:ser>
          <c:idx val="1"/>
          <c:order val="1"/>
          <c:tx>
            <c:strRef>
              <c:f>'[9]CCS.DR'!$C$4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'[9]CCS.DR'!$AW$12:$AW$500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</c:numCache>
            </c:numRef>
          </c:xVal>
          <c:yVal>
            <c:numRef>
              <c:f>'[9]CCS.DR'!$AX$12:$AX$500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0.86951316936044165</c:v>
                </c:pt>
                <c:pt idx="7">
                  <c:v>0.85577538438592404</c:v>
                </c:pt>
                <c:pt idx="8">
                  <c:v>0.84614569369003489</c:v>
                </c:pt>
                <c:pt idx="9">
                  <c:v>0.83874273502698238</c:v>
                </c:pt>
                <c:pt idx="10">
                  <c:v>0.83273679993446259</c:v>
                </c:pt>
                <c:pt idx="11">
                  <c:v>0.82768863437318985</c:v>
                </c:pt>
                <c:pt idx="12">
                  <c:v>0.82333765009482562</c:v>
                </c:pt>
                <c:pt idx="13">
                  <c:v>0.81951663291489651</c:v>
                </c:pt>
                <c:pt idx="14">
                  <c:v>0.81611192292163925</c:v>
                </c:pt>
                <c:pt idx="15">
                  <c:v>0.81304277279441695</c:v>
                </c:pt>
                <c:pt idx="16">
                  <c:v>0.81024977369541085</c:v>
                </c:pt>
                <c:pt idx="17">
                  <c:v>0.80768795527858517</c:v>
                </c:pt>
                <c:pt idx="18">
                  <c:v>0.80532246439502475</c:v>
                </c:pt>
                <c:pt idx="19">
                  <c:v>0.80312574677651249</c:v>
                </c:pt>
                <c:pt idx="20">
                  <c:v>0.80107564541882359</c:v>
                </c:pt>
                <c:pt idx="21">
                  <c:v>0.7991540798630774</c:v>
                </c:pt>
                <c:pt idx="22">
                  <c:v>0.79734610579515608</c:v>
                </c:pt>
                <c:pt idx="23">
                  <c:v>0.79563923076676324</c:v>
                </c:pt>
                <c:pt idx="24">
                  <c:v>0.79402290670208486</c:v>
                </c:pt>
                <c:pt idx="25">
                  <c:v>0.79248814710776638</c:v>
                </c:pt>
                <c:pt idx="26">
                  <c:v>0.79102723396065233</c:v>
                </c:pt>
                <c:pt idx="27">
                  <c:v>0.78963349020725759</c:v>
                </c:pt>
                <c:pt idx="28">
                  <c:v>0.78830110101800899</c:v>
                </c:pt>
                <c:pt idx="29">
                  <c:v>0.78702497178231334</c:v>
                </c:pt>
                <c:pt idx="30">
                  <c:v>0.78580061414650815</c:v>
                </c:pt>
                <c:pt idx="31">
                  <c:v>0.78462405370674337</c:v>
                </c:pt>
                <c:pt idx="32">
                  <c:v>0.78349175460355625</c:v>
                </c:pt>
                <c:pt idx="33">
                  <c:v>0.78240055743855297</c:v>
                </c:pt>
                <c:pt idx="34">
                  <c:v>0.78134762778746025</c:v>
                </c:pt>
                <c:pt idx="35">
                  <c:v>0.7803304132126484</c:v>
                </c:pt>
                <c:pt idx="36">
                  <c:v>0.77934660714662218</c:v>
                </c:pt>
                <c:pt idx="37">
                  <c:v>0.77839411837052985</c:v>
                </c:pt>
                <c:pt idx="38">
                  <c:v>0.77747104507972697</c:v>
                </c:pt>
                <c:pt idx="39">
                  <c:v>0.77657565273398177</c:v>
                </c:pt>
                <c:pt idx="40">
                  <c:v>0.77570635504894281</c:v>
                </c:pt>
                <c:pt idx="41">
                  <c:v>0.77486169760949175</c:v>
                </c:pt>
                <c:pt idx="42">
                  <c:v>0.77404034368304842</c:v>
                </c:pt>
                <c:pt idx="43">
                  <c:v>0.77324106188799602</c:v>
                </c:pt>
                <c:pt idx="44">
                  <c:v>0.77246271543380396</c:v>
                </c:pt>
                <c:pt idx="45">
                  <c:v>0.77170425269866616</c:v>
                </c:pt>
                <c:pt idx="46">
                  <c:v>0.77096469895016151</c:v>
                </c:pt>
                <c:pt idx="47">
                  <c:v>0.77024314904664204</c:v>
                </c:pt>
                <c:pt idx="48">
                  <c:v>0.76953876098329799</c:v>
                </c:pt>
                <c:pt idx="49">
                  <c:v>0.76885075016835847</c:v>
                </c:pt>
                <c:pt idx="50">
                  <c:v>0.76817838433259145</c:v>
                </c:pt>
                <c:pt idx="51">
                  <c:v>0.76752097898992122</c:v>
                </c:pt>
                <c:pt idx="52">
                  <c:v>0.76687789337914813</c:v>
                </c:pt>
                <c:pt idx="53">
                  <c:v>0.76624852682691447</c:v>
                </c:pt>
                <c:pt idx="54">
                  <c:v>0.76563231548055932</c:v>
                </c:pt>
                <c:pt idx="55">
                  <c:v>0.76502872936667243</c:v>
                </c:pt>
                <c:pt idx="56">
                  <c:v>0.76443726973717452</c:v>
                </c:pt>
                <c:pt idx="57">
                  <c:v>0.76385746666988596</c:v>
                </c:pt>
                <c:pt idx="58">
                  <c:v>0.76328887689487279</c:v>
                </c:pt>
                <c:pt idx="59">
                  <c:v>0.7627310818215759</c:v>
                </c:pt>
                <c:pt idx="60">
                  <c:v>0.7621836857448927</c:v>
                </c:pt>
                <c:pt idx="61">
                  <c:v>0.76164631421109696</c:v>
                </c:pt>
                <c:pt idx="62">
                  <c:v>0.76111861252682655</c:v>
                </c:pt>
                <c:pt idx="63">
                  <c:v>0.76060024439637897</c:v>
                </c:pt>
                <c:pt idx="64">
                  <c:v>0.76009089067430202</c:v>
                </c:pt>
                <c:pt idx="65">
                  <c:v>0.75959024822178389</c:v>
                </c:pt>
                <c:pt idx="66">
                  <c:v>0.7590980288566529</c:v>
                </c:pt>
                <c:pt idx="67">
                  <c:v>0.75861395838795398</c:v>
                </c:pt>
                <c:pt idx="68">
                  <c:v>0.75813777572706165</c:v>
                </c:pt>
                <c:pt idx="69">
                  <c:v>0.7576692320681705</c:v>
                </c:pt>
                <c:pt idx="70">
                  <c:v>0.75720809013177204</c:v>
                </c:pt>
                <c:pt idx="71">
                  <c:v>0.75675412346540227</c:v>
                </c:pt>
                <c:pt idx="72">
                  <c:v>0.75630711579653942</c:v>
                </c:pt>
                <c:pt idx="73">
                  <c:v>0.75586686043305906</c:v>
                </c:pt>
                <c:pt idx="74">
                  <c:v>0.75543315970711733</c:v>
                </c:pt>
                <c:pt idx="75">
                  <c:v>0.75500582445874487</c:v>
                </c:pt>
                <c:pt idx="76">
                  <c:v>0.75458467355580006</c:v>
                </c:pt>
                <c:pt idx="77">
                  <c:v>0.75416953344725579</c:v>
                </c:pt>
                <c:pt idx="78">
                  <c:v>0.75376023774708256</c:v>
                </c:pt>
                <c:pt idx="79">
                  <c:v>0.75335662684625093</c:v>
                </c:pt>
                <c:pt idx="80">
                  <c:v>0.75295854755060421</c:v>
                </c:pt>
                <c:pt idx="81">
                  <c:v>0.75256585274256182</c:v>
                </c:pt>
                <c:pt idx="82">
                  <c:v>0.75217840106479861</c:v>
                </c:pt>
                <c:pt idx="83">
                  <c:v>0.7517960566242089</c:v>
                </c:pt>
                <c:pt idx="84">
                  <c:v>0.75141868871461659</c:v>
                </c:pt>
                <c:pt idx="85">
                  <c:v>0.75104617155682807</c:v>
                </c:pt>
                <c:pt idx="86">
                  <c:v>0.75067838405473952</c:v>
                </c:pt>
                <c:pt idx="87">
                  <c:v>0.75031520956632913</c:v>
                </c:pt>
                <c:pt idx="88">
                  <c:v>0.74995653568845422</c:v>
                </c:pt>
                <c:pt idx="89">
                  <c:v>0.74960225405447189</c:v>
                </c:pt>
                <c:pt idx="90">
                  <c:v>0.74925226014377344</c:v>
                </c:pt>
                <c:pt idx="91">
                  <c:v>0.74890645310240589</c:v>
                </c:pt>
                <c:pt idx="92">
                  <c:v>0.7485647355740126</c:v>
                </c:pt>
                <c:pt idx="93">
                  <c:v>0.74822701354039145</c:v>
                </c:pt>
                <c:pt idx="94">
                  <c:v>0.74789319617102124</c:v>
                </c:pt>
                <c:pt idx="95">
                  <c:v>0.74756319568095897</c:v>
                </c:pt>
                <c:pt idx="96">
                  <c:v>0.74723692719655421</c:v>
                </c:pt>
                <c:pt idx="97">
                  <c:v>0.74691430862847397</c:v>
                </c:pt>
                <c:pt idx="98">
                  <c:v>0.74659526055156278</c:v>
                </c:pt>
                <c:pt idx="99">
                  <c:v>0.74627970609110372</c:v>
                </c:pt>
                <c:pt idx="100">
                  <c:v>0.74596757081507425</c:v>
                </c:pt>
                <c:pt idx="101">
                  <c:v>0.7456587826320249</c:v>
                </c:pt>
                <c:pt idx="102">
                  <c:v>0.74535327169422838</c:v>
                </c:pt>
                <c:pt idx="103">
                  <c:v>0.74505097030578116</c:v>
                </c:pt>
                <c:pt idx="104">
                  <c:v>0.74475181283535286</c:v>
                </c:pt>
                <c:pt idx="105">
                  <c:v>0.74445573563330714</c:v>
                </c:pt>
                <c:pt idx="106">
                  <c:v>0.74416267695293337</c:v>
                </c:pt>
                <c:pt idx="107">
                  <c:v>0.74387257687554764</c:v>
                </c:pt>
                <c:pt idx="108">
                  <c:v>0.74358537723923457</c:v>
                </c:pt>
                <c:pt idx="109">
                  <c:v>0.74330102157102507</c:v>
                </c:pt>
                <c:pt idx="110">
                  <c:v>0.74301945502230882</c:v>
                </c:pt>
                <c:pt idx="111">
                  <c:v>0.74274062430729981</c:v>
                </c:pt>
                <c:pt idx="112">
                  <c:v>0.74246447764438372</c:v>
                </c:pt>
                <c:pt idx="113">
                  <c:v>0.74219096470018819</c:v>
                </c:pt>
                <c:pt idx="114">
                  <c:v>0.74192003653622174</c:v>
                </c:pt>
                <c:pt idx="115">
                  <c:v>0.74165164555794649</c:v>
                </c:pt>
                <c:pt idx="116">
                  <c:v>0.74138574546614899</c:v>
                </c:pt>
                <c:pt idx="117">
                  <c:v>0.74112229121048701</c:v>
                </c:pt>
                <c:pt idx="118">
                  <c:v>0.74086123894509759</c:v>
                </c:pt>
                <c:pt idx="119">
                  <c:v>0.7406025459861566</c:v>
                </c:pt>
                <c:pt idx="120">
                  <c:v>0.74034617077128773</c:v>
                </c:pt>
                <c:pt idx="121">
                  <c:v>0.74009207282072664</c:v>
                </c:pt>
                <c:pt idx="122">
                  <c:v>0.73984021270014744</c:v>
                </c:pt>
                <c:pt idx="123">
                  <c:v>0.7395905519850704</c:v>
                </c:pt>
                <c:pt idx="124">
                  <c:v>0.73934305322676774</c:v>
                </c:pt>
                <c:pt idx="125">
                  <c:v>0.73909767991959407</c:v>
                </c:pt>
                <c:pt idx="126">
                  <c:v>0.73885439646967066</c:v>
                </c:pt>
                <c:pt idx="127">
                  <c:v>0.73861316816485734</c:v>
                </c:pt>
                <c:pt idx="128">
                  <c:v>0.73837396114594711</c:v>
                </c:pt>
                <c:pt idx="129">
                  <c:v>0.73813674237902693</c:v>
                </c:pt>
                <c:pt idx="130">
                  <c:v>0.73790147962894614</c:v>
                </c:pt>
                <c:pt idx="131">
                  <c:v>0.73766814143384163</c:v>
                </c:pt>
                <c:pt idx="132">
                  <c:v>0.73743669708066806</c:v>
                </c:pt>
                <c:pt idx="133">
                  <c:v>0.73720711658168814</c:v>
                </c:pt>
                <c:pt idx="134">
                  <c:v>0.73697937065187535</c:v>
                </c:pt>
                <c:pt idx="135">
                  <c:v>0.73675343068718857</c:v>
                </c:pt>
                <c:pt idx="136">
                  <c:v>0.73652926874368019</c:v>
                </c:pt>
                <c:pt idx="137">
                  <c:v>0.73630685751739577</c:v>
                </c:pt>
                <c:pt idx="138">
                  <c:v>0.73608617032503298</c:v>
                </c:pt>
                <c:pt idx="139">
                  <c:v>0.73586718108532467</c:v>
                </c:pt>
                <c:pt idx="140">
                  <c:v>0.73564986430111234</c:v>
                </c:pt>
                <c:pt idx="141">
                  <c:v>0.73543419504208241</c:v>
                </c:pt>
                <c:pt idx="142">
                  <c:v>0.73522014892813359</c:v>
                </c:pt>
                <c:pt idx="143">
                  <c:v>0.73500770211334832</c:v>
                </c:pt>
                <c:pt idx="144">
                  <c:v>0.73479683127054507</c:v>
                </c:pt>
                <c:pt idx="145">
                  <c:v>0.73458751357638086</c:v>
                </c:pt>
                <c:pt idx="146">
                  <c:v>0.73437972669698626</c:v>
                </c:pt>
                <c:pt idx="147">
                  <c:v>0.73417344877410751</c:v>
                </c:pt>
                <c:pt idx="148">
                  <c:v>0.7339686584117332</c:v>
                </c:pt>
                <c:pt idx="149">
                  <c:v>0.73376533466318949</c:v>
                </c:pt>
                <c:pt idx="150">
                  <c:v>0.73356345701867953</c:v>
                </c:pt>
                <c:pt idx="151">
                  <c:v>0.73336300539325228</c:v>
                </c:pt>
                <c:pt idx="152">
                  <c:v>0.73316396011518192</c:v>
                </c:pt>
                <c:pt idx="153">
                  <c:v>0.7329663019147411</c:v>
                </c:pt>
                <c:pt idx="154">
                  <c:v>0.73277001191335167</c:v>
                </c:pt>
                <c:pt idx="155">
                  <c:v>0.73257507161309954</c:v>
                </c:pt>
                <c:pt idx="156">
                  <c:v>0.73238146288659656</c:v>
                </c:pt>
                <c:pt idx="157">
                  <c:v>0.73218916796717859</c:v>
                </c:pt>
                <c:pt idx="158">
                  <c:v>0.73199816943942342</c:v>
                </c:pt>
                <c:pt idx="159">
                  <c:v>0.73180845022997998</c:v>
                </c:pt>
                <c:pt idx="160">
                  <c:v>0.73161999359869079</c:v>
                </c:pt>
                <c:pt idx="161">
                  <c:v>0.73143278313000426</c:v>
                </c:pt>
                <c:pt idx="162">
                  <c:v>0.7312468027246587</c:v>
                </c:pt>
                <c:pt idx="163">
                  <c:v>0.73106203659163105</c:v>
                </c:pt>
                <c:pt idx="164">
                  <c:v>0.73087846924034006</c:v>
                </c:pt>
                <c:pt idx="165">
                  <c:v>0.73069608547309406</c:v>
                </c:pt>
                <c:pt idx="166">
                  <c:v>0.73051487037777385</c:v>
                </c:pt>
                <c:pt idx="167">
                  <c:v>0.73033480932074246</c:v>
                </c:pt>
                <c:pt idx="168">
                  <c:v>0.73015588793997321</c:v>
                </c:pt>
                <c:pt idx="169">
                  <c:v>0.72997809213838849</c:v>
                </c:pt>
                <c:pt idx="170">
                  <c:v>0.72980140807739979</c:v>
                </c:pt>
                <c:pt idx="171">
                  <c:v>0.72962582217064531</c:v>
                </c:pt>
                <c:pt idx="172">
                  <c:v>0.72945132107791322</c:v>
                </c:pt>
                <c:pt idx="173">
                  <c:v>0.72927789169924884</c:v>
                </c:pt>
                <c:pt idx="174">
                  <c:v>0.72910552116923555</c:v>
                </c:pt>
                <c:pt idx="175">
                  <c:v>0.72893419685144445</c:v>
                </c:pt>
                <c:pt idx="176">
                  <c:v>0.72876390633304788</c:v>
                </c:pt>
                <c:pt idx="177">
                  <c:v>0.72859463741958874</c:v>
                </c:pt>
                <c:pt idx="178">
                  <c:v>0.72842637812990385</c:v>
                </c:pt>
                <c:pt idx="179">
                  <c:v>0.72825911669119092</c:v>
                </c:pt>
                <c:pt idx="180">
                  <c:v>0.7280928415342196</c:v>
                </c:pt>
                <c:pt idx="181">
                  <c:v>0.72792754128867732</c:v>
                </c:pt>
                <c:pt idx="182">
                  <c:v>0.72776320477864798</c:v>
                </c:pt>
                <c:pt idx="183">
                  <c:v>0.72759982101821841</c:v>
                </c:pt>
                <c:pt idx="184">
                  <c:v>0.72743737920720752</c:v>
                </c:pt>
                <c:pt idx="185">
                  <c:v>0.72727586872701422</c:v>
                </c:pt>
                <c:pt idx="186">
                  <c:v>0.72711527913658169</c:v>
                </c:pt>
                <c:pt idx="187">
                  <c:v>0.72695560016847216</c:v>
                </c:pt>
                <c:pt idx="188">
                  <c:v>0.72679682172504911</c:v>
                </c:pt>
                <c:pt idx="189">
                  <c:v>0.72663893387476475</c:v>
                </c:pt>
                <c:pt idx="190">
                  <c:v>0.72648192684854707</c:v>
                </c:pt>
                <c:pt idx="191">
                  <c:v>0.72632579103628503</c:v>
                </c:pt>
                <c:pt idx="192">
                  <c:v>0.72617051698340829</c:v>
                </c:pt>
                <c:pt idx="193">
                  <c:v>0.72601609538755763</c:v>
                </c:pt>
                <c:pt idx="194">
                  <c:v>0.72586251709534455</c:v>
                </c:pt>
                <c:pt idx="195">
                  <c:v>0.72570977309919649</c:v>
                </c:pt>
                <c:pt idx="196">
                  <c:v>0.72555785453428356</c:v>
                </c:pt>
                <c:pt idx="197">
                  <c:v>0.7254067526755279</c:v>
                </c:pt>
                <c:pt idx="198">
                  <c:v>0.72525645893468971</c:v>
                </c:pt>
                <c:pt idx="199">
                  <c:v>0.72510696485752768</c:v>
                </c:pt>
                <c:pt idx="200">
                  <c:v>0.72495826212103487</c:v>
                </c:pt>
                <c:pt idx="201">
                  <c:v>0.72481034253074295</c:v>
                </c:pt>
                <c:pt idx="202">
                  <c:v>0.72466319801809753</c:v>
                </c:pt>
                <c:pt idx="203">
                  <c:v>0.72451682063789791</c:v>
                </c:pt>
                <c:pt idx="204">
                  <c:v>0.72437120256580301</c:v>
                </c:pt>
                <c:pt idx="205">
                  <c:v>0.72422633609589859</c:v>
                </c:pt>
                <c:pt idx="206">
                  <c:v>0.72408221363832714</c:v>
                </c:pt>
                <c:pt idx="207">
                  <c:v>0.72393882771697438</c:v>
                </c:pt>
                <c:pt idx="208">
                  <c:v>0.72379617096721471</c:v>
                </c:pt>
                <c:pt idx="209">
                  <c:v>0.72365423613371183</c:v>
                </c:pt>
                <c:pt idx="210">
                  <c:v>0.72351301606827245</c:v>
                </c:pt>
                <c:pt idx="211">
                  <c:v>0.7233725037277533</c:v>
                </c:pt>
                <c:pt idx="212">
                  <c:v>0.72323269217201813</c:v>
                </c:pt>
                <c:pt idx="213">
                  <c:v>0.72309357456194523</c:v>
                </c:pt>
                <c:pt idx="214">
                  <c:v>0.72295514415748108</c:v>
                </c:pt>
                <c:pt idx="215">
                  <c:v>0.72281739431574221</c:v>
                </c:pt>
                <c:pt idx="216">
                  <c:v>0.72268031848916103</c:v>
                </c:pt>
                <c:pt idx="217">
                  <c:v>0.72254391022367648</c:v>
                </c:pt>
                <c:pt idx="218">
                  <c:v>0.7224081631569671</c:v>
                </c:pt>
                <c:pt idx="219">
                  <c:v>0.72227307101672478</c:v>
                </c:pt>
                <c:pt idx="220">
                  <c:v>0.72213862761896996</c:v>
                </c:pt>
                <c:pt idx="221">
                  <c:v>0.72200482686640566</c:v>
                </c:pt>
                <c:pt idx="222">
                  <c:v>0.72187166274680936</c:v>
                </c:pt>
                <c:pt idx="223">
                  <c:v>0.72173912933146167</c:v>
                </c:pt>
                <c:pt idx="224">
                  <c:v>0.72160722077361228</c:v>
                </c:pt>
                <c:pt idx="225">
                  <c:v>0.7214759313069794</c:v>
                </c:pt>
                <c:pt idx="226">
                  <c:v>0.72134525524428417</c:v>
                </c:pt>
                <c:pt idx="227">
                  <c:v>0.72121518697581821</c:v>
                </c:pt>
                <c:pt idx="228">
                  <c:v>0.72108572096804346</c:v>
                </c:pt>
                <c:pt idx="229">
                  <c:v>0.72095685176222279</c:v>
                </c:pt>
                <c:pt idx="230">
                  <c:v>0.72082857397308198</c:v>
                </c:pt>
                <c:pt idx="231">
                  <c:v>0.72070088228750084</c:v>
                </c:pt>
                <c:pt idx="232">
                  <c:v>0.72057377146323409</c:v>
                </c:pt>
                <c:pt idx="233">
                  <c:v>0.72044723632765928</c:v>
                </c:pt>
                <c:pt idx="234">
                  <c:v>0.72032127177655325</c:v>
                </c:pt>
                <c:pt idx="235">
                  <c:v>0.72019587277289454</c:v>
                </c:pt>
                <c:pt idx="236">
                  <c:v>0.72007103434569264</c:v>
                </c:pt>
                <c:pt idx="237">
                  <c:v>0.71994675158884147</c:v>
                </c:pt>
                <c:pt idx="238">
                  <c:v>0.71982301965999873</c:v>
                </c:pt>
                <c:pt idx="239">
                  <c:v>0.71969983377948887</c:v>
                </c:pt>
                <c:pt idx="240">
                  <c:v>0.71957718922922886</c:v>
                </c:pt>
                <c:pt idx="241">
                  <c:v>0.71945508135167791</c:v>
                </c:pt>
                <c:pt idx="242">
                  <c:v>0.71933350554880893</c:v>
                </c:pt>
                <c:pt idx="243">
                  <c:v>0.71921245728110184</c:v>
                </c:pt>
                <c:pt idx="244">
                  <c:v>0.71909193206655753</c:v>
                </c:pt>
                <c:pt idx="245">
                  <c:v>0.7189719254797331</c:v>
                </c:pt>
                <c:pt idx="246">
                  <c:v>0.71885243315079717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5B-4A74-B288-67546B1636BA}"/>
            </c:ext>
          </c:extLst>
        </c:ser>
        <c:ser>
          <c:idx val="2"/>
          <c:order val="2"/>
          <c:tx>
            <c:strRef>
              <c:f>'[9]CCS.DR'!$D$4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'[9]CCS.DR'!$AY$12:$AY$500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</c:numCache>
            </c:numRef>
          </c:xVal>
          <c:yVal>
            <c:numRef>
              <c:f>'[9]CCS.DR'!$AZ$12:$AZ$500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0.90348808798261138</c:v>
                </c:pt>
                <c:pt idx="7">
                  <c:v>0.89251456971840093</c:v>
                </c:pt>
                <c:pt idx="8">
                  <c:v>0.88480326218571181</c:v>
                </c:pt>
                <c:pt idx="9">
                  <c:v>0.87886415029625309</c:v>
                </c:pt>
                <c:pt idx="10">
                  <c:v>0.87403876352852394</c:v>
                </c:pt>
                <c:pt idx="11">
                  <c:v>0.86997795737783123</c:v>
                </c:pt>
                <c:pt idx="12">
                  <c:v>0.86647433819271158</c:v>
                </c:pt>
                <c:pt idx="13">
                  <c:v>0.86339468297443123</c:v>
                </c:pt>
                <c:pt idx="14">
                  <c:v>0.86064835235848058</c:v>
                </c:pt>
                <c:pt idx="15">
                  <c:v>0.85817090063709367</c:v>
                </c:pt>
                <c:pt idx="16">
                  <c:v>0.85591487781266973</c:v>
                </c:pt>
                <c:pt idx="17">
                  <c:v>0.85384434201727466</c:v>
                </c:pt>
                <c:pt idx="18">
                  <c:v>0.85193142042883341</c:v>
                </c:pt>
                <c:pt idx="19">
                  <c:v>0.8501540649312308</c:v>
                </c:pt>
                <c:pt idx="20">
                  <c:v>0.84849453691477195</c:v>
                </c:pt>
                <c:pt idx="21">
                  <c:v>0.8469383543777278</c:v>
                </c:pt>
                <c:pt idx="22">
                  <c:v>0.84547354185524759</c:v>
                </c:pt>
                <c:pt idx="23">
                  <c:v>0.84409008438218447</c:v>
                </c:pt>
                <c:pt idx="24">
                  <c:v>0.84277952235158371</c:v>
                </c:pt>
                <c:pt idx="25">
                  <c:v>0.84153464580187343</c:v>
                </c:pt>
                <c:pt idx="26">
                  <c:v>0.84034926023454748</c:v>
                </c:pt>
                <c:pt idx="27">
                  <c:v>0.83921800478605013</c:v>
                </c:pt>
                <c:pt idx="28">
                  <c:v>0.83813620931693056</c:v>
                </c:pt>
                <c:pt idx="29">
                  <c:v>0.83709978083843106</c:v>
                </c:pt>
                <c:pt idx="30">
                  <c:v>0.83610511233850004</c:v>
                </c:pt>
                <c:pt idx="31">
                  <c:v>0.8351490089101915</c:v>
                </c:pt>
                <c:pt idx="32">
                  <c:v>0.83422862738861492</c:v>
                </c:pt>
                <c:pt idx="33">
                  <c:v>0.8333414266385204</c:v>
                </c:pt>
                <c:pt idx="34">
                  <c:v>0.83248512631570137</c:v>
                </c:pt>
                <c:pt idx="35">
                  <c:v>0.83165767242714472</c:v>
                </c:pt>
                <c:pt idx="36">
                  <c:v>0.83085720838868615</c:v>
                </c:pt>
                <c:pt idx="37">
                  <c:v>0.83008205056037843</c:v>
                </c:pt>
                <c:pt idx="38">
                  <c:v>0.8293306674537716</c:v>
                </c:pt>
                <c:pt idx="39">
                  <c:v>0.82860166196947604</c:v>
                </c:pt>
                <c:pt idx="40">
                  <c:v>0.82789375615042982</c:v>
                </c:pt>
                <c:pt idx="41">
                  <c:v>0.82720577803537687</c:v>
                </c:pt>
                <c:pt idx="42">
                  <c:v>0.82653665027494816</c:v>
                </c:pt>
                <c:pt idx="43">
                  <c:v>0.82588538023436675</c:v>
                </c:pt>
                <c:pt idx="44">
                  <c:v>0.82525105135590582</c:v>
                </c:pt>
                <c:pt idx="45">
                  <c:v>0.82463281559360058</c:v>
                </c:pt>
                <c:pt idx="46">
                  <c:v>0.82402988676447031</c:v>
                </c:pt>
                <c:pt idx="47">
                  <c:v>0.82344153468625836</c:v>
                </c:pt>
                <c:pt idx="48">
                  <c:v>0.82286707999270392</c:v>
                </c:pt>
                <c:pt idx="49">
                  <c:v>0.82230588953457184</c:v>
                </c:pt>
                <c:pt idx="50">
                  <c:v>0.82175737228883994</c:v>
                </c:pt>
                <c:pt idx="51">
                  <c:v>0.82122097571017205</c:v>
                </c:pt>
                <c:pt idx="52">
                  <c:v>0.82069618246855514</c:v>
                </c:pt>
                <c:pt idx="53">
                  <c:v>0.82018250752510458</c:v>
                </c:pt>
                <c:pt idx="54">
                  <c:v>0.8196794955048613</c:v>
                </c:pt>
                <c:pt idx="55">
                  <c:v>0.8191867183311331</c:v>
                </c:pt>
                <c:pt idx="56">
                  <c:v>0.81870377309076781</c:v>
                </c:pt>
                <c:pt idx="57">
                  <c:v>0.81823028010384524</c:v>
                </c:pt>
                <c:pt idx="58">
                  <c:v>0.81776588117476057</c:v>
                </c:pt>
                <c:pt idx="59">
                  <c:v>0.8173102380046332</c:v>
                </c:pt>
                <c:pt idx="60">
                  <c:v>0.81686303074752586</c:v>
                </c:pt>
                <c:pt idx="61">
                  <c:v>0.81642395669512724</c:v>
                </c:pt>
                <c:pt idx="62">
                  <c:v>0.81599272907643849</c:v>
                </c:pt>
                <c:pt idx="63">
                  <c:v>0.8155690759606069</c:v>
                </c:pt>
                <c:pt idx="64">
                  <c:v>0.81515273925246423</c:v>
                </c:pt>
                <c:pt idx="65">
                  <c:v>0.81474347377153045</c:v>
                </c:pt>
                <c:pt idx="66">
                  <c:v>0.81434104640630534</c:v>
                </c:pt>
                <c:pt idx="67">
                  <c:v>0.81394523533658369</c:v>
                </c:pt>
                <c:pt idx="68">
                  <c:v>0.81355582931734149</c:v>
                </c:pt>
                <c:pt idx="69">
                  <c:v>0.81317262701843673</c:v>
                </c:pt>
                <c:pt idx="70">
                  <c:v>0.8127954364149903</c:v>
                </c:pt>
                <c:pt idx="71">
                  <c:v>0.81242407422385232</c:v>
                </c:pt>
                <c:pt idx="72">
                  <c:v>0.81205836538203968</c:v>
                </c:pt>
                <c:pt idx="73">
                  <c:v>0.81169814256345196</c:v>
                </c:pt>
                <c:pt idx="74">
                  <c:v>0.81134324573054428</c:v>
                </c:pt>
                <c:pt idx="75">
                  <c:v>0.81099352171797157</c:v>
                </c:pt>
                <c:pt idx="76">
                  <c:v>0.81064882384550574</c:v>
                </c:pt>
                <c:pt idx="77">
                  <c:v>0.81030901155779489</c:v>
                </c:pt>
                <c:pt idx="78">
                  <c:v>0.80997395008876194</c:v>
                </c:pt>
                <c:pt idx="79">
                  <c:v>0.8096435101486501</c:v>
                </c:pt>
                <c:pt idx="80">
                  <c:v>0.80931756763190554</c:v>
                </c:pt>
                <c:pt idx="81">
                  <c:v>0.8089960033442587</c:v>
                </c:pt>
                <c:pt idx="82">
                  <c:v>0.80867870274750753</c:v>
                </c:pt>
                <c:pt idx="83">
                  <c:v>0.80836555572064683</c:v>
                </c:pt>
                <c:pt idx="84">
                  <c:v>0.80805645633610101</c:v>
                </c:pt>
                <c:pt idx="85">
                  <c:v>0.80775130264993344</c:v>
                </c:pt>
                <c:pt idx="86">
                  <c:v>0.80744999650499427</c:v>
                </c:pt>
                <c:pt idx="87">
                  <c:v>0.80715244334606584</c:v>
                </c:pt>
                <c:pt idx="88">
                  <c:v>0.80685855204613555</c:v>
                </c:pt>
                <c:pt idx="89">
                  <c:v>0.80656823474300698</c:v>
                </c:pt>
                <c:pt idx="90">
                  <c:v>0.80628140668551562</c:v>
                </c:pt>
                <c:pt idx="91">
                  <c:v>0.80599798608868356</c:v>
                </c:pt>
                <c:pt idx="92">
                  <c:v>0.80571789399719662</c:v>
                </c:pt>
                <c:pt idx="93">
                  <c:v>0.80544105415663558</c:v>
                </c:pt>
                <c:pt idx="94">
                  <c:v>0.80516739289194117</c:v>
                </c:pt>
                <c:pt idx="95">
                  <c:v>0.80489683899263065</c:v>
                </c:pt>
                <c:pt idx="96">
                  <c:v>0.80462932360431971</c:v>
                </c:pt>
                <c:pt idx="97">
                  <c:v>0.80436478012614121</c:v>
                </c:pt>
                <c:pt idx="98">
                  <c:v>0.80410314411367978</c:v>
                </c:pt>
                <c:pt idx="99">
                  <c:v>0.80384435318706804</c:v>
                </c:pt>
                <c:pt idx="100">
                  <c:v>0.80358834694392334</c:v>
                </c:pt>
                <c:pt idx="101">
                  <c:v>0.80333506687681921</c:v>
                </c:pt>
                <c:pt idx="102">
                  <c:v>0.80308445629501091</c:v>
                </c:pt>
                <c:pt idx="103">
                  <c:v>0.80283646025015865</c:v>
                </c:pt>
                <c:pt idx="104">
                  <c:v>0.80259102546580108</c:v>
                </c:pt>
                <c:pt idx="105">
                  <c:v>0.8023481002703583</c:v>
                </c:pt>
                <c:pt idx="106">
                  <c:v>0.80210763453345191</c:v>
                </c:pt>
                <c:pt idx="107">
                  <c:v>0.80186957960535055</c:v>
                </c:pt>
                <c:pt idx="108">
                  <c:v>0.80163388825935444</c:v>
                </c:pt>
                <c:pt idx="109">
                  <c:v>0.80140051463695317</c:v>
                </c:pt>
                <c:pt idx="110">
                  <c:v>0.80116941419559529</c:v>
                </c:pt>
                <c:pt idx="111">
                  <c:v>0.80094054365892609</c:v>
                </c:pt>
                <c:pt idx="112">
                  <c:v>0.80071386096934916</c:v>
                </c:pt>
                <c:pt idx="113">
                  <c:v>0.80048932524278971</c:v>
                </c:pt>
                <c:pt idx="114">
                  <c:v>0.80026689672553075</c:v>
                </c:pt>
                <c:pt idx="115">
                  <c:v>0.8000465367530164</c:v>
                </c:pt>
                <c:pt idx="116">
                  <c:v>0.79982820771051166</c:v>
                </c:pt>
                <c:pt idx="117">
                  <c:v>0.79961187299551872</c:v>
                </c:pt>
                <c:pt idx="118">
                  <c:v>0.79939749698186013</c:v>
                </c:pt>
                <c:pt idx="119">
                  <c:v>0.79918504498533782</c:v>
                </c:pt>
                <c:pt idx="120">
                  <c:v>0.79897448323088693</c:v>
                </c:pt>
                <c:pt idx="121">
                  <c:v>0.79876577882114741</c:v>
                </c:pt>
                <c:pt idx="122">
                  <c:v>0.79855889970637972</c:v>
                </c:pt>
                <c:pt idx="123">
                  <c:v>0.79835381465565836</c:v>
                </c:pt>
                <c:pt idx="124">
                  <c:v>0.79815049322927412</c:v>
                </c:pt>
                <c:pt idx="125">
                  <c:v>0.79794890575229194</c:v>
                </c:pt>
                <c:pt idx="126">
                  <c:v>0.79774902328919917</c:v>
                </c:pt>
                <c:pt idx="127">
                  <c:v>0.79755081761959656</c:v>
                </c:pt>
                <c:pt idx="128">
                  <c:v>0.79735426121487796</c:v>
                </c:pt>
                <c:pt idx="129">
                  <c:v>0.79715932721585114</c:v>
                </c:pt>
                <c:pt idx="130">
                  <c:v>0.79696598941125651</c:v>
                </c:pt>
                <c:pt idx="131">
                  <c:v>0.79677422221713812</c:v>
                </c:pt>
                <c:pt idx="132">
                  <c:v>0.79658400065702939</c:v>
                </c:pt>
                <c:pt idx="133">
                  <c:v>0.7963953003429125</c:v>
                </c:pt>
                <c:pt idx="134">
                  <c:v>0.79620809745691856</c:v>
                </c:pt>
                <c:pt idx="135">
                  <c:v>0.79602236873373156</c:v>
                </c:pt>
                <c:pt idx="136">
                  <c:v>0.79583809144366524</c:v>
                </c:pt>
                <c:pt idx="137">
                  <c:v>0.79565524337638338</c:v>
                </c:pt>
                <c:pt idx="138">
                  <c:v>0.79547380282523072</c:v>
                </c:pt>
                <c:pt idx="139">
                  <c:v>0.79529374857215185</c:v>
                </c:pt>
                <c:pt idx="140">
                  <c:v>0.79511505987316822</c:v>
                </c:pt>
                <c:pt idx="141">
                  <c:v>0.79493771644439104</c:v>
                </c:pt>
                <c:pt idx="142">
                  <c:v>0.79476169844854438</c:v>
                </c:pt>
                <c:pt idx="143">
                  <c:v>0.79458698648197901</c:v>
                </c:pt>
                <c:pt idx="144">
                  <c:v>0.79441356156215204</c:v>
                </c:pt>
                <c:pt idx="145">
                  <c:v>0.79424140511555741</c:v>
                </c:pt>
                <c:pt idx="146">
                  <c:v>0.7940704989660835</c:v>
                </c:pt>
                <c:pt idx="147">
                  <c:v>0.79390082532378015</c:v>
                </c:pt>
                <c:pt idx="148">
                  <c:v>0.79373236677402292</c:v>
                </c:pt>
                <c:pt idx="149">
                  <c:v>0.79356510626705046</c:v>
                </c:pt>
                <c:pt idx="150">
                  <c:v>0.79339902710786592</c:v>
                </c:pt>
                <c:pt idx="151">
                  <c:v>0.79323411294648416</c:v>
                </c:pt>
                <c:pt idx="152">
                  <c:v>0.79307034776851115</c:v>
                </c:pt>
                <c:pt idx="153">
                  <c:v>0.7929077158860417</c:v>
                </c:pt>
                <c:pt idx="154">
                  <c:v>0.7927462019288658</c:v>
                </c:pt>
                <c:pt idx="155">
                  <c:v>0.79258579083596492</c:v>
                </c:pt>
                <c:pt idx="156">
                  <c:v>0.7924264678472942</c:v>
                </c:pt>
                <c:pt idx="157">
                  <c:v>0.79226821849583251</c:v>
                </c:pt>
                <c:pt idx="158">
                  <c:v>0.79211102859989579</c:v>
                </c:pt>
                <c:pt idx="159">
                  <c:v>0.79195488425569716</c:v>
                </c:pt>
                <c:pt idx="160">
                  <c:v>0.79179977183015104</c:v>
                </c:pt>
                <c:pt idx="161">
                  <c:v>0.79164567795390572</c:v>
                </c:pt>
                <c:pt idx="162">
                  <c:v>0.79149258951459966</c:v>
                </c:pt>
                <c:pt idx="163">
                  <c:v>0.79134049365033166</c:v>
                </c:pt>
                <c:pt idx="164">
                  <c:v>0.79118937774333653</c:v>
                </c:pt>
                <c:pt idx="165">
                  <c:v>0.79103922941385829</c:v>
                </c:pt>
                <c:pt idx="166">
                  <c:v>0.79089003651421574</c:v>
                </c:pt>
                <c:pt idx="167">
                  <c:v>0.7907417871230501</c:v>
                </c:pt>
                <c:pt idx="168">
                  <c:v>0.79059446953974999</c:v>
                </c:pt>
                <c:pt idx="169">
                  <c:v>0.79044807227904657</c:v>
                </c:pt>
                <c:pt idx="170">
                  <c:v>0.79030258406577436</c:v>
                </c:pt>
                <c:pt idx="171">
                  <c:v>0.79015799382978769</c:v>
                </c:pt>
                <c:pt idx="172">
                  <c:v>0.79001429070103146</c:v>
                </c:pt>
                <c:pt idx="173">
                  <c:v>0.78987146400475916</c:v>
                </c:pt>
                <c:pt idx="174">
                  <c:v>0.78972950325689162</c:v>
                </c:pt>
                <c:pt idx="175">
                  <c:v>0.78958839815951332</c:v>
                </c:pt>
                <c:pt idx="176">
                  <c:v>0.78944813859650009</c:v>
                </c:pt>
                <c:pt idx="177">
                  <c:v>0.78930871462927576</c:v>
                </c:pt>
                <c:pt idx="178">
                  <c:v>0.78917011649268975</c:v>
                </c:pt>
                <c:pt idx="179">
                  <c:v>0.78903233459101463</c:v>
                </c:pt>
                <c:pt idx="180">
                  <c:v>0.78889535949405842</c:v>
                </c:pt>
                <c:pt idx="181">
                  <c:v>0.7887591819333869</c:v>
                </c:pt>
                <c:pt idx="182">
                  <c:v>0.78862379279865358</c:v>
                </c:pt>
                <c:pt idx="183">
                  <c:v>0.7884891831340326</c:v>
                </c:pt>
                <c:pt idx="184">
                  <c:v>0.78835534413475206</c:v>
                </c:pt>
                <c:pt idx="185">
                  <c:v>0.78822226714372279</c:v>
                </c:pt>
                <c:pt idx="186">
                  <c:v>0.78808994364826235</c:v>
                </c:pt>
                <c:pt idx="187">
                  <c:v>0.7879583652769071</c:v>
                </c:pt>
                <c:pt idx="188">
                  <c:v>0.7878275237963136</c:v>
                </c:pt>
                <c:pt idx="189">
                  <c:v>0.7876974111082431</c:v>
                </c:pt>
                <c:pt idx="190">
                  <c:v>0.78756801924662823</c:v>
                </c:pt>
                <c:pt idx="191">
                  <c:v>0.78743934037471885</c:v>
                </c:pt>
                <c:pt idx="192">
                  <c:v>0.78731136678230418</c:v>
                </c:pt>
                <c:pt idx="193">
                  <c:v>0.78718409088300934</c:v>
                </c:pt>
                <c:pt idx="194">
                  <c:v>0.78705750521166362</c:v>
                </c:pt>
                <c:pt idx="195">
                  <c:v>0.78693160242173721</c:v>
                </c:pt>
                <c:pt idx="196">
                  <c:v>0.78680637528284669</c:v>
                </c:pt>
                <c:pt idx="197">
                  <c:v>0.78668181667832526</c:v>
                </c:pt>
                <c:pt idx="198">
                  <c:v>0.78655791960285493</c:v>
                </c:pt>
                <c:pt idx="199">
                  <c:v>0.78643467716016169</c:v>
                </c:pt>
                <c:pt idx="200">
                  <c:v>0.7863120825607689</c:v>
                </c:pt>
                <c:pt idx="201">
                  <c:v>0.78619012911980757</c:v>
                </c:pt>
                <c:pt idx="202">
                  <c:v>0.7860688102548844</c:v>
                </c:pt>
                <c:pt idx="203">
                  <c:v>0.78594811948400189</c:v>
                </c:pt>
                <c:pt idx="204">
                  <c:v>0.7858280504235311</c:v>
                </c:pt>
                <c:pt idx="205">
                  <c:v>0.78570859678623695</c:v>
                </c:pt>
                <c:pt idx="206">
                  <c:v>0.78558975237935036</c:v>
                </c:pt>
                <c:pt idx="207">
                  <c:v>0.78547151110268998</c:v>
                </c:pt>
                <c:pt idx="208">
                  <c:v>0.78535386694682963</c:v>
                </c:pt>
                <c:pt idx="209">
                  <c:v>0.78523681399131096</c:v>
                </c:pt>
                <c:pt idx="210">
                  <c:v>0.78512034640289963</c:v>
                </c:pt>
                <c:pt idx="211">
                  <c:v>0.78500445843388489</c:v>
                </c:pt>
                <c:pt idx="212">
                  <c:v>0.78488914442041802</c:v>
                </c:pt>
                <c:pt idx="213">
                  <c:v>0.78477439878089417</c:v>
                </c:pt>
                <c:pt idx="214">
                  <c:v>0.78466021601437019</c:v>
                </c:pt>
                <c:pt idx="215">
                  <c:v>0.78454659069902144</c:v>
                </c:pt>
                <c:pt idx="216">
                  <c:v>0.78443351749063539</c:v>
                </c:pt>
                <c:pt idx="217">
                  <c:v>0.78432099112114095</c:v>
                </c:pt>
                <c:pt idx="218">
                  <c:v>0.78420900639717117</c:v>
                </c:pt>
                <c:pt idx="219">
                  <c:v>0.78409755819866167</c:v>
                </c:pt>
                <c:pt idx="220">
                  <c:v>0.78398664147747954</c:v>
                </c:pt>
                <c:pt idx="221">
                  <c:v>0.7838762512560864</c:v>
                </c:pt>
                <c:pt idx="222">
                  <c:v>0.78376638262623</c:v>
                </c:pt>
                <c:pt idx="223">
                  <c:v>0.78365703074766824</c:v>
                </c:pt>
                <c:pt idx="224">
                  <c:v>0.78354819084692029</c:v>
                </c:pt>
                <c:pt idx="225">
                  <c:v>0.78343985821604811</c:v>
                </c:pt>
                <c:pt idx="226">
                  <c:v>0.78333202821146342</c:v>
                </c:pt>
                <c:pt idx="227">
                  <c:v>0.78322469625276436</c:v>
                </c:pt>
                <c:pt idx="228">
                  <c:v>0.7831178578215956</c:v>
                </c:pt>
                <c:pt idx="229">
                  <c:v>0.78301150846053613</c:v>
                </c:pt>
                <c:pt idx="230">
                  <c:v>0.78290564377201044</c:v>
                </c:pt>
                <c:pt idx="231">
                  <c:v>0.78280025941722453</c:v>
                </c:pt>
                <c:pt idx="232">
                  <c:v>0.782695351115125</c:v>
                </c:pt>
                <c:pt idx="233">
                  <c:v>0.78259091464138208</c:v>
                </c:pt>
                <c:pt idx="234">
                  <c:v>0.78248694582739331</c:v>
                </c:pt>
                <c:pt idx="235">
                  <c:v>0.78238344055931031</c:v>
                </c:pt>
                <c:pt idx="236">
                  <c:v>0.78228039477708577</c:v>
                </c:pt>
                <c:pt idx="237">
                  <c:v>0.78217780447354224</c:v>
                </c:pt>
                <c:pt idx="238">
                  <c:v>0.78207566569345932</c:v>
                </c:pt>
                <c:pt idx="239">
                  <c:v>0.7819739745326818</c:v>
                </c:pt>
                <c:pt idx="240">
                  <c:v>0.78187272713724632</c:v>
                </c:pt>
                <c:pt idx="241">
                  <c:v>0.78177191970252657</c:v>
                </c:pt>
                <c:pt idx="242">
                  <c:v>0.78167154847239628</c:v>
                </c:pt>
                <c:pt idx="243">
                  <c:v>0.78157160973841089</c:v>
                </c:pt>
                <c:pt idx="244">
                  <c:v>0.78147209983900512</c:v>
                </c:pt>
                <c:pt idx="245">
                  <c:v>0.78137301515870816</c:v>
                </c:pt>
                <c:pt idx="246">
                  <c:v>0.78127435212737484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C5B-4A74-B288-67546B16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308821309680951"/>
          <c:y val="0.70791384278404423"/>
          <c:w val="0.38694204589160652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[9]BIO.CR!$B$4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[9]BIO.CR!$AU$12:$AU$500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  <c:pt idx="122">
                  <c:v>121</c:v>
                </c:pt>
                <c:pt idx="123">
                  <c:v>122</c:v>
                </c:pt>
                <c:pt idx="124">
                  <c:v>123</c:v>
                </c:pt>
                <c:pt idx="125">
                  <c:v>124</c:v>
                </c:pt>
                <c:pt idx="126">
                  <c:v>125</c:v>
                </c:pt>
                <c:pt idx="127">
                  <c:v>126</c:v>
                </c:pt>
                <c:pt idx="128">
                  <c:v>127</c:v>
                </c:pt>
                <c:pt idx="129">
                  <c:v>128</c:v>
                </c:pt>
                <c:pt idx="130">
                  <c:v>129</c:v>
                </c:pt>
                <c:pt idx="131">
                  <c:v>130</c:v>
                </c:pt>
                <c:pt idx="132">
                  <c:v>131</c:v>
                </c:pt>
                <c:pt idx="133">
                  <c:v>132</c:v>
                </c:pt>
                <c:pt idx="134">
                  <c:v>133</c:v>
                </c:pt>
                <c:pt idx="135">
                  <c:v>134</c:v>
                </c:pt>
                <c:pt idx="136">
                  <c:v>135</c:v>
                </c:pt>
                <c:pt idx="137">
                  <c:v>136</c:v>
                </c:pt>
                <c:pt idx="138">
                  <c:v>137</c:v>
                </c:pt>
                <c:pt idx="139">
                  <c:v>138</c:v>
                </c:pt>
                <c:pt idx="140">
                  <c:v>139</c:v>
                </c:pt>
                <c:pt idx="141">
                  <c:v>140</c:v>
                </c:pt>
                <c:pt idx="142">
                  <c:v>141</c:v>
                </c:pt>
                <c:pt idx="143">
                  <c:v>142</c:v>
                </c:pt>
                <c:pt idx="144">
                  <c:v>143</c:v>
                </c:pt>
                <c:pt idx="145">
                  <c:v>144</c:v>
                </c:pt>
                <c:pt idx="146">
                  <c:v>145</c:v>
                </c:pt>
                <c:pt idx="147">
                  <c:v>146</c:v>
                </c:pt>
                <c:pt idx="148">
                  <c:v>147</c:v>
                </c:pt>
                <c:pt idx="149">
                  <c:v>148</c:v>
                </c:pt>
                <c:pt idx="150">
                  <c:v>149</c:v>
                </c:pt>
                <c:pt idx="151">
                  <c:v>150</c:v>
                </c:pt>
                <c:pt idx="152">
                  <c:v>151</c:v>
                </c:pt>
                <c:pt idx="153">
                  <c:v>152</c:v>
                </c:pt>
                <c:pt idx="154">
                  <c:v>153</c:v>
                </c:pt>
                <c:pt idx="155">
                  <c:v>154</c:v>
                </c:pt>
                <c:pt idx="156">
                  <c:v>155</c:v>
                </c:pt>
                <c:pt idx="157">
                  <c:v>156</c:v>
                </c:pt>
                <c:pt idx="158">
                  <c:v>157</c:v>
                </c:pt>
                <c:pt idx="159">
                  <c:v>158</c:v>
                </c:pt>
                <c:pt idx="160">
                  <c:v>159</c:v>
                </c:pt>
                <c:pt idx="161">
                  <c:v>160</c:v>
                </c:pt>
                <c:pt idx="162">
                  <c:v>161</c:v>
                </c:pt>
                <c:pt idx="163">
                  <c:v>162</c:v>
                </c:pt>
                <c:pt idx="164">
                  <c:v>163</c:v>
                </c:pt>
                <c:pt idx="165">
                  <c:v>164</c:v>
                </c:pt>
                <c:pt idx="166">
                  <c:v>165</c:v>
                </c:pt>
                <c:pt idx="167">
                  <c:v>166</c:v>
                </c:pt>
                <c:pt idx="168">
                  <c:v>167</c:v>
                </c:pt>
                <c:pt idx="169">
                  <c:v>168</c:v>
                </c:pt>
                <c:pt idx="170">
                  <c:v>169</c:v>
                </c:pt>
                <c:pt idx="171">
                  <c:v>170</c:v>
                </c:pt>
                <c:pt idx="172">
                  <c:v>171</c:v>
                </c:pt>
                <c:pt idx="173">
                  <c:v>172</c:v>
                </c:pt>
                <c:pt idx="174">
                  <c:v>173</c:v>
                </c:pt>
                <c:pt idx="175">
                  <c:v>174</c:v>
                </c:pt>
                <c:pt idx="176">
                  <c:v>175</c:v>
                </c:pt>
                <c:pt idx="177">
                  <c:v>176</c:v>
                </c:pt>
                <c:pt idx="178">
                  <c:v>177</c:v>
                </c:pt>
                <c:pt idx="179">
                  <c:v>178</c:v>
                </c:pt>
                <c:pt idx="180">
                  <c:v>179</c:v>
                </c:pt>
                <c:pt idx="181">
                  <c:v>180</c:v>
                </c:pt>
                <c:pt idx="182">
                  <c:v>181</c:v>
                </c:pt>
                <c:pt idx="183">
                  <c:v>182</c:v>
                </c:pt>
                <c:pt idx="184">
                  <c:v>183</c:v>
                </c:pt>
                <c:pt idx="185">
                  <c:v>184</c:v>
                </c:pt>
                <c:pt idx="186">
                  <c:v>185</c:v>
                </c:pt>
                <c:pt idx="187">
                  <c:v>186</c:v>
                </c:pt>
                <c:pt idx="188">
                  <c:v>187</c:v>
                </c:pt>
                <c:pt idx="189">
                  <c:v>188</c:v>
                </c:pt>
                <c:pt idx="190">
                  <c:v>189</c:v>
                </c:pt>
                <c:pt idx="191">
                  <c:v>190</c:v>
                </c:pt>
                <c:pt idx="192">
                  <c:v>191</c:v>
                </c:pt>
                <c:pt idx="193">
                  <c:v>192</c:v>
                </c:pt>
                <c:pt idx="194">
                  <c:v>193</c:v>
                </c:pt>
                <c:pt idx="195">
                  <c:v>194</c:v>
                </c:pt>
                <c:pt idx="196">
                  <c:v>195</c:v>
                </c:pt>
                <c:pt idx="197">
                  <c:v>196</c:v>
                </c:pt>
                <c:pt idx="198">
                  <c:v>197</c:v>
                </c:pt>
                <c:pt idx="199">
                  <c:v>198</c:v>
                </c:pt>
                <c:pt idx="200">
                  <c:v>199</c:v>
                </c:pt>
                <c:pt idx="201">
                  <c:v>200</c:v>
                </c:pt>
                <c:pt idx="202">
                  <c:v>201</c:v>
                </c:pt>
                <c:pt idx="203">
                  <c:v>202</c:v>
                </c:pt>
                <c:pt idx="204">
                  <c:v>203</c:v>
                </c:pt>
                <c:pt idx="205">
                  <c:v>204</c:v>
                </c:pt>
              </c:numCache>
            </c:numRef>
          </c:xVal>
          <c:yVal>
            <c:numRef>
              <c:f>[9]BIO.CR!$AV$12:$AV$500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0.87791456185017347</c:v>
                </c:pt>
                <c:pt idx="4">
                  <c:v>0.81353068976773468</c:v>
                </c:pt>
                <c:pt idx="5">
                  <c:v>0.77073397790858211</c:v>
                </c:pt>
                <c:pt idx="6">
                  <c:v>0.7173891077825072</c:v>
                </c:pt>
                <c:pt idx="7">
                  <c:v>0.6875134581211213</c:v>
                </c:pt>
                <c:pt idx="8">
                  <c:v>0.66688991282520005</c:v>
                </c:pt>
                <c:pt idx="9">
                  <c:v>0.65121308385676224</c:v>
                </c:pt>
                <c:pt idx="10">
                  <c:v>0.638607975814933</c:v>
                </c:pt>
                <c:pt idx="11">
                  <c:v>0.62809140011787501</c:v>
                </c:pt>
                <c:pt idx="12">
                  <c:v>0.61908459086436174</c:v>
                </c:pt>
                <c:pt idx="13">
                  <c:v>0.61121859324735572</c:v>
                </c:pt>
                <c:pt idx="14">
                  <c:v>0.60424404030123391</c:v>
                </c:pt>
                <c:pt idx="15">
                  <c:v>0.59798466154221541</c:v>
                </c:pt>
                <c:pt idx="16">
                  <c:v>0.59231135011082114</c:v>
                </c:pt>
                <c:pt idx="17">
                  <c:v>0.58712677420625337</c:v>
                </c:pt>
                <c:pt idx="18">
                  <c:v>0.58235577977849384</c:v>
                </c:pt>
                <c:pt idx="19">
                  <c:v>0.57793915499775594</c:v>
                </c:pt>
                <c:pt idx="20">
                  <c:v>0.5738294375948596</c:v>
                </c:pt>
                <c:pt idx="21">
                  <c:v>0.56998801234996332</c:v>
                </c:pt>
                <c:pt idx="22">
                  <c:v>0.56638305059914473</c:v>
                </c:pt>
                <c:pt idx="23">
                  <c:v>0.56298801513163743</c:v>
                </c:pt>
                <c:pt idx="24">
                  <c:v>0.55978055427412132</c:v>
                </c:pt>
                <c:pt idx="25">
                  <c:v>0.55674166979798001</c:v>
                </c:pt>
                <c:pt idx="26">
                  <c:v>0.55385508126207261</c:v>
                </c:pt>
                <c:pt idx="27">
                  <c:v>0.55110673374466446</c:v>
                </c:pt>
                <c:pt idx="28">
                  <c:v>0.54848441189217079</c:v>
                </c:pt>
                <c:pt idx="29">
                  <c:v>0.54597743391988862</c:v>
                </c:pt>
                <c:pt idx="30">
                  <c:v>0.5435764065158909</c:v>
                </c:pt>
                <c:pt idx="31">
                  <c:v>0.54127302668549904</c:v>
                </c:pt>
                <c:pt idx="32">
                  <c:v>0.53905992016625237</c:v>
                </c:pt>
                <c:pt idx="33">
                  <c:v>0.53693050861779956</c:v>
                </c:pt>
                <c:pt idx="34">
                  <c:v>0.53487889966083857</c:v>
                </c:pt>
                <c:pt idx="35">
                  <c:v>0.53289979521390674</c:v>
                </c:pt>
                <c:pt idx="36">
                  <c:v>0.53098841459905466</c:v>
                </c:pt>
                <c:pt idx="37">
                  <c:v>0.52914042965569219</c:v>
                </c:pt>
                <c:pt idx="38">
                  <c:v>0.52735190968494638</c:v>
                </c:pt>
                <c:pt idx="39">
                  <c:v>0.52561927449345658</c:v>
                </c:pt>
                <c:pt idx="40">
                  <c:v>0.52393925415053466</c:v>
                </c:pt>
                <c:pt idx="41">
                  <c:v>0.5223088543412866</c:v>
                </c:pt>
                <c:pt idx="42">
                  <c:v>0.52072532640911495</c:v>
                </c:pt>
                <c:pt idx="43">
                  <c:v>0.51918614134762264</c:v>
                </c:pt>
                <c:pt idx="44">
                  <c:v>0.51768896713447754</c:v>
                </c:pt>
                <c:pt idx="45">
                  <c:v>0.51623164890591811</c:v>
                </c:pt>
                <c:pt idx="46">
                  <c:v>0.5148121915560443</c:v>
                </c:pt>
                <c:pt idx="47">
                  <c:v>0.51342874441427067</c:v>
                </c:pt>
                <c:pt idx="48">
                  <c:v>0.51207958771069217</c:v>
                </c:pt>
                <c:pt idx="49">
                  <c:v>0.51076312058526552</c:v>
                </c:pt>
                <c:pt idx="50">
                  <c:v>0.50947785043466143</c:v>
                </c:pt>
                <c:pt idx="51">
                  <c:v>0.50822238342201331</c:v>
                </c:pt>
                <c:pt idx="52">
                  <c:v>0.50699541600081777</c:v>
                </c:pt>
                <c:pt idx="53">
                  <c:v>0.50579572732594569</c:v>
                </c:pt>
                <c:pt idx="54">
                  <c:v>0.50462217244287599</c:v>
                </c:pt>
                <c:pt idx="55">
                  <c:v>0.50347367616152638</c:v>
                </c:pt>
                <c:pt idx="56">
                  <c:v>0.50234922753391376</c:v>
                </c:pt>
                <c:pt idx="57">
                  <c:v>0.5012478748657625</c:v>
                </c:pt>
                <c:pt idx="58">
                  <c:v>0.50016872120142497</c:v>
                </c:pt>
                <c:pt idx="59">
                  <c:v>0.49911092022934433</c:v>
                </c:pt>
                <c:pt idx="60">
                  <c:v>0.49807367256202284</c:v>
                </c:pt>
                <c:pt idx="61">
                  <c:v>0.49705622235022051</c:v>
                </c:pt>
                <c:pt idx="62">
                  <c:v>0.49605785419606707</c:v>
                </c:pt>
                <c:pt idx="63">
                  <c:v>0.49507789033404193</c:v>
                </c:pt>
                <c:pt idx="64">
                  <c:v>0.49411568805246486</c:v>
                </c:pt>
                <c:pt idx="65">
                  <c:v>0.49317063733134636</c:v>
                </c:pt>
                <c:pt idx="66">
                  <c:v>0.49224215867522036</c:v>
                </c:pt>
                <c:pt idx="67">
                  <c:v>0.49132970112200214</c:v>
                </c:pt>
                <c:pt idx="68">
                  <c:v>0.49043274041102913</c:v>
                </c:pt>
                <c:pt idx="69">
                  <c:v>0.48955077729529051</c:v>
                </c:pt>
                <c:pt idx="70">
                  <c:v>0.48868333598446534</c:v>
                </c:pt>
                <c:pt idx="71">
                  <c:v>0.48782996270682233</c:v>
                </c:pt>
                <c:pt idx="72">
                  <c:v>0.48699022437927675</c:v>
                </c:pt>
                <c:pt idx="73">
                  <c:v>0.48616370737601255</c:v>
                </c:pt>
                <c:pt idx="74">
                  <c:v>0.485350016387053</c:v>
                </c:pt>
                <c:pt idx="75">
                  <c:v>0.4845487733590248</c:v>
                </c:pt>
                <c:pt idx="76">
                  <c:v>0.48375961651113331</c:v>
                </c:pt>
                <c:pt idx="77">
                  <c:v>0.48298219942004217</c:v>
                </c:pt>
                <c:pt idx="78">
                  <c:v>0.48221619016796313</c:v>
                </c:pt>
                <c:pt idx="79">
                  <c:v>0.48146127054880017</c:v>
                </c:pt>
                <c:pt idx="80">
                  <c:v>0.48071713532767424</c:v>
                </c:pt>
                <c:pt idx="81">
                  <c:v>0.47998349154958919</c:v>
                </c:pt>
                <c:pt idx="82">
                  <c:v>0.47926005789338721</c:v>
                </c:pt>
                <c:pt idx="83">
                  <c:v>0.47854656406748453</c:v>
                </c:pt>
                <c:pt idx="84">
                  <c:v>0.47784275024419842</c:v>
                </c:pt>
                <c:pt idx="85">
                  <c:v>0.47714836652974835</c:v>
                </c:pt>
                <c:pt idx="86">
                  <c:v>0.47646317246727377</c:v>
                </c:pt>
                <c:pt idx="87">
                  <c:v>0.47578693657043603</c:v>
                </c:pt>
                <c:pt idx="88">
                  <c:v>0.47511943588537864</c:v>
                </c:pt>
                <c:pt idx="89">
                  <c:v>0.47446045557900529</c:v>
                </c:pt>
                <c:pt idx="90">
                  <c:v>0.47380978855170908</c:v>
                </c:pt>
                <c:pt idx="91">
                  <c:v>0.47316723507282932</c:v>
                </c:pt>
                <c:pt idx="92">
                  <c:v>0.47253260243726269</c:v>
                </c:pt>
                <c:pt idx="93">
                  <c:v>0.47190570464177384</c:v>
                </c:pt>
                <c:pt idx="94">
                  <c:v>0.47128636207966723</c:v>
                </c:pt>
                <c:pt idx="95">
                  <c:v>0.47067440125258986</c:v>
                </c:pt>
                <c:pt idx="96">
                  <c:v>0.47006965449832416</c:v>
                </c:pt>
                <c:pt idx="97">
                  <c:v>0.46947195973352274</c:v>
                </c:pt>
                <c:pt idx="98">
                  <c:v>0.46888116021041326</c:v>
                </c:pt>
                <c:pt idx="99">
                  <c:v>0.46829710428657401</c:v>
                </c:pt>
                <c:pt idx="100">
                  <c:v>0.46771964520695031</c:v>
                </c:pt>
                <c:pt idx="101">
                  <c:v>0.46714864089733976</c:v>
                </c:pt>
                <c:pt idx="102">
                  <c:v>0.46658395376863093</c:v>
                </c:pt>
                <c:pt idx="103">
                  <c:v>0.46602545053113398</c:v>
                </c:pt>
                <c:pt idx="104">
                  <c:v>0.46547300201838437</c:v>
                </c:pt>
                <c:pt idx="105">
                  <c:v>0.46492648301984973</c:v>
                </c:pt>
                <c:pt idx="106">
                  <c:v>0.46438577212200383</c:v>
                </c:pt>
                <c:pt idx="107">
                  <c:v>0.46385075155727307</c:v>
                </c:pt>
                <c:pt idx="108">
                  <c:v>0.46332130706039443</c:v>
                </c:pt>
                <c:pt idx="109">
                  <c:v>0.46279732773175186</c:v>
                </c:pt>
                <c:pt idx="110">
                  <c:v>0.46227870590728892</c:v>
                </c:pt>
                <c:pt idx="111">
                  <c:v>0.46176533703462475</c:v>
                </c:pt>
                <c:pt idx="112">
                  <c:v>0.46125711955502147</c:v>
                </c:pt>
                <c:pt idx="113">
                  <c:v>0.46075395479087355</c:v>
                </c:pt>
                <c:pt idx="114">
                  <c:v>0.46025574683841575</c:v>
                </c:pt>
                <c:pt idx="115">
                  <c:v>0.45976240246536026</c:v>
                </c:pt>
                <c:pt idx="116">
                  <c:v>0.45927383101319608</c:v>
                </c:pt>
                <c:pt idx="117">
                  <c:v>0.45878994430389641</c:v>
                </c:pt>
                <c:pt idx="118">
                  <c:v>0.45831065655080194</c:v>
                </c:pt>
                <c:pt idx="119">
                  <c:v>0.45783588427345345</c:v>
                </c:pt>
                <c:pt idx="120">
                  <c:v>0.45736554621616998</c:v>
                </c:pt>
                <c:pt idx="121">
                  <c:v>0.45689956327017611</c:v>
                </c:pt>
                <c:pt idx="122">
                  <c:v>0.45643785839909268</c:v>
                </c:pt>
                <c:pt idx="123">
                  <c:v>0.45598035656762204</c:v>
                </c:pt>
                <c:pt idx="124">
                  <c:v>0.45552698467326136</c:v>
                </c:pt>
                <c:pt idx="125">
                  <c:v>0.45507767148089584</c:v>
                </c:pt>
                <c:pt idx="126">
                  <c:v>0.4546323475601235</c:v>
                </c:pt>
                <c:pt idx="127">
                  <c:v>0.45419094522517833</c:v>
                </c:pt>
                <c:pt idx="128">
                  <c:v>0.45375339847732343</c:v>
                </c:pt>
                <c:pt idx="129">
                  <c:v>0.45331964294959448</c:v>
                </c:pt>
                <c:pt idx="130">
                  <c:v>0.45288961585377718</c:v>
                </c:pt>
                <c:pt idx="131">
                  <c:v>0.45246325592951431</c:v>
                </c:pt>
                <c:pt idx="132">
                  <c:v>0.45204050339543933</c:v>
                </c:pt>
                <c:pt idx="133">
                  <c:v>0.45162129990224031</c:v>
                </c:pt>
                <c:pt idx="134">
                  <c:v>0.45120558848756565</c:v>
                </c:pt>
                <c:pt idx="135">
                  <c:v>0.45079331353268204</c:v>
                </c:pt>
                <c:pt idx="136">
                  <c:v>0.45038442072080842</c:v>
                </c:pt>
                <c:pt idx="137">
                  <c:v>0.44997885699704587</c:v>
                </c:pt>
                <c:pt idx="138">
                  <c:v>0.44957657052983047</c:v>
                </c:pt>
                <c:pt idx="139">
                  <c:v>0.44917751067384293</c:v>
                </c:pt>
                <c:pt idx="140">
                  <c:v>0.44878162793430754</c:v>
                </c:pt>
                <c:pt idx="141">
                  <c:v>0.44838887393261928</c:v>
                </c:pt>
                <c:pt idx="142">
                  <c:v>0.44799920137323956</c:v>
                </c:pt>
                <c:pt idx="143">
                  <c:v>0.44761256401180716</c:v>
                </c:pt>
                <c:pt idx="144">
                  <c:v>0.44722891662440867</c:v>
                </c:pt>
                <c:pt idx="145">
                  <c:v>0.4468482149779599</c:v>
                </c:pt>
                <c:pt idx="146">
                  <c:v>0.44647041580165014</c:v>
                </c:pt>
                <c:pt idx="147">
                  <c:v>0.44609547675940431</c:v>
                </c:pt>
                <c:pt idx="148">
                  <c:v>0.44572335642331862</c:v>
                </c:pt>
                <c:pt idx="149">
                  <c:v>0.44535401424803112</c:v>
                </c:pt>
                <c:pt idx="150">
                  <c:v>0.44498741054598545</c:v>
                </c:pt>
                <c:pt idx="151">
                  <c:v>0.44462350646355253</c:v>
                </c:pt>
                <c:pt idx="152">
                  <c:v>0.44426226395797397</c:v>
                </c:pt>
                <c:pt idx="153">
                  <c:v>0.44390364577509478</c:v>
                </c:pt>
                <c:pt idx="154">
                  <c:v>0.44354761542785093</c:v>
                </c:pt>
                <c:pt idx="155">
                  <c:v>0.44319413717548406</c:v>
                </c:pt>
                <c:pt idx="156">
                  <c:v>0.44284317600345213</c:v>
                </c:pt>
                <c:pt idx="157">
                  <c:v>0.44249469760400928</c:v>
                </c:pt>
                <c:pt idx="158">
                  <c:v>0.44214866835742794</c:v>
                </c:pt>
                <c:pt idx="159">
                  <c:v>0.44180505531383829</c:v>
                </c:pt>
                <c:pt idx="160">
                  <c:v>0.44146382617566071</c:v>
                </c:pt>
                <c:pt idx="161">
                  <c:v>0.4411249492806083</c:v>
                </c:pt>
                <c:pt idx="162">
                  <c:v>0.44078839358523658</c:v>
                </c:pt>
                <c:pt idx="163">
                  <c:v>0.44045412864902234</c:v>
                </c:pt>
                <c:pt idx="164">
                  <c:v>0.44012212461894673</c:v>
                </c:pt>
                <c:pt idx="165">
                  <c:v>0.43979235221456747</c:v>
                </c:pt>
                <c:pt idx="166">
                  <c:v>0.4394647827135616</c:v>
                </c:pt>
                <c:pt idx="167">
                  <c:v>0.43913938793771667</c:v>
                </c:pt>
                <c:pt idx="168">
                  <c:v>0.43881614023936089</c:v>
                </c:pt>
                <c:pt idx="169">
                  <c:v>0.43849501248820921</c:v>
                </c:pt>
                <c:pt idx="170">
                  <c:v>0.43817597805861452</c:v>
                </c:pt>
                <c:pt idx="171">
                  <c:v>0.43785901081720757</c:v>
                </c:pt>
                <c:pt idx="172">
                  <c:v>0.43754408511091059</c:v>
                </c:pt>
                <c:pt idx="173">
                  <c:v>0.43723117575531312</c:v>
                </c:pt>
                <c:pt idx="174">
                  <c:v>0.4369202580233964</c:v>
                </c:pt>
                <c:pt idx="175">
                  <c:v>0.43661130763459211</c:v>
                </c:pt>
                <c:pt idx="176">
                  <c:v>0.4363043007441666</c:v>
                </c:pt>
                <c:pt idx="177">
                  <c:v>0.43599921393291652</c:v>
                </c:pt>
                <c:pt idx="178">
                  <c:v>0.43569602419716669</c:v>
                </c:pt>
                <c:pt idx="179">
                  <c:v>0.43539470893905907</c:v>
                </c:pt>
                <c:pt idx="180">
                  <c:v>0.43509524595712223</c:v>
                </c:pt>
                <c:pt idx="181">
                  <c:v>0.43479761343711221</c:v>
                </c:pt>
                <c:pt idx="182">
                  <c:v>0.43450178994311606</c:v>
                </c:pt>
                <c:pt idx="183">
                  <c:v>0.43420775440890758</c:v>
                </c:pt>
                <c:pt idx="184">
                  <c:v>0.43391548612954856</c:v>
                </c:pt>
                <c:pt idx="185">
                  <c:v>0.43362496475322521</c:v>
                </c:pt>
                <c:pt idx="186">
                  <c:v>0.43333617027331395</c:v>
                </c:pt>
                <c:pt idx="187">
                  <c:v>0.43304908302066714</c:v>
                </c:pt>
                <c:pt idx="188">
                  <c:v>0.43276368365611351</c:v>
                </c:pt>
                <c:pt idx="189">
                  <c:v>0.43247995316316368</c:v>
                </c:pt>
                <c:pt idx="190">
                  <c:v>0.4321978728409156</c:v>
                </c:pt>
                <c:pt idx="191">
                  <c:v>0.43191742429715418</c:v>
                </c:pt>
                <c:pt idx="192">
                  <c:v>0.43163858944163691</c:v>
                </c:pt>
                <c:pt idx="193">
                  <c:v>0.43136135047956015</c:v>
                </c:pt>
                <c:pt idx="194">
                  <c:v>0.43108568990520124</c:v>
                </c:pt>
                <c:pt idx="195">
                  <c:v>0.43081159049572992</c:v>
                </c:pt>
                <c:pt idx="196">
                  <c:v>0.43053903530518323</c:v>
                </c:pt>
                <c:pt idx="197">
                  <c:v>0.43026800765860029</c:v>
                </c:pt>
                <c:pt idx="198">
                  <c:v>0.42999849114631028</c:v>
                </c:pt>
                <c:pt idx="199">
                  <c:v>0.42973046961836958</c:v>
                </c:pt>
                <c:pt idx="200">
                  <c:v>0.42946392717914428</c:v>
                </c:pt>
                <c:pt idx="201">
                  <c:v>0.42919884818203136</c:v>
                </c:pt>
                <c:pt idx="202">
                  <c:v>0.42893521722431649</c:v>
                </c:pt>
                <c:pt idx="203">
                  <c:v>0.42867301914216371</c:v>
                </c:pt>
                <c:pt idx="204">
                  <c:v>0.428412239005731</c:v>
                </c:pt>
                <c:pt idx="205">
                  <c:v>0.42815286211441184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02-44F3-8ADA-A18F74256FCC}"/>
            </c:ext>
          </c:extLst>
        </c:ser>
        <c:ser>
          <c:idx val="1"/>
          <c:order val="1"/>
          <c:tx>
            <c:strRef>
              <c:f>[9]BIO.CR!$C$4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[9]BIO.CR!$AW$12:$AW$500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</c:numCache>
            </c:numRef>
          </c:xVal>
          <c:yVal>
            <c:numRef>
              <c:f>[9]BIO.CR!$AX$12:$AX$500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0.93722872611834573</c:v>
                </c:pt>
                <c:pt idx="3">
                  <c:v>0.90235269125854989</c:v>
                </c:pt>
                <c:pt idx="4">
                  <c:v>0.87839768506141713</c:v>
                </c:pt>
                <c:pt idx="5">
                  <c:v>0.86025555835513523</c:v>
                </c:pt>
                <c:pt idx="6">
                  <c:v>0.83124245673166197</c:v>
                </c:pt>
                <c:pt idx="7">
                  <c:v>0.81466267906387724</c:v>
                </c:pt>
                <c:pt idx="8">
                  <c:v>0.80307111517400265</c:v>
                </c:pt>
                <c:pt idx="9">
                  <c:v>0.79417703898145731</c:v>
                </c:pt>
                <c:pt idx="10">
                  <c:v>0.78697236828058792</c:v>
                </c:pt>
                <c:pt idx="11">
                  <c:v>0.78092428499023991</c:v>
                </c:pt>
                <c:pt idx="12">
                  <c:v>0.77571711161182522</c:v>
                </c:pt>
                <c:pt idx="13">
                  <c:v>0.77114851041468635</c:v>
                </c:pt>
                <c:pt idx="14">
                  <c:v>0.76708108015570098</c:v>
                </c:pt>
                <c:pt idx="15">
                  <c:v>0.76341729040264616</c:v>
                </c:pt>
                <c:pt idx="16">
                  <c:v>0.76008543929803973</c:v>
                </c:pt>
                <c:pt idx="17">
                  <c:v>0.75703128878185488</c:v>
                </c:pt>
                <c:pt idx="18">
                  <c:v>0.75421282966282177</c:v>
                </c:pt>
                <c:pt idx="19">
                  <c:v>0.7515968696477483</c:v>
                </c:pt>
                <c:pt idx="20">
                  <c:v>0.74915673253480619</c:v>
                </c:pt>
                <c:pt idx="21">
                  <c:v>0.74687066112683631</c:v>
                </c:pt>
                <c:pt idx="22">
                  <c:v>0.74472068062847696</c:v>
                </c:pt>
                <c:pt idx="23">
                  <c:v>0.74269177199715031</c:v>
                </c:pt>
                <c:pt idx="24">
                  <c:v>0.74077125913694197</c:v>
                </c:pt>
                <c:pt idx="25">
                  <c:v>0.73894834686952915</c:v>
                </c:pt>
                <c:pt idx="26">
                  <c:v>0.73721376728831955</c:v>
                </c:pt>
                <c:pt idx="27">
                  <c:v>0.73555950537884784</c:v>
                </c:pt>
                <c:pt idx="28">
                  <c:v>0.73397858351840539</c:v>
                </c:pt>
                <c:pt idx="29">
                  <c:v>0.73246489033039675</c:v>
                </c:pt>
                <c:pt idx="30">
                  <c:v>0.73101304338151996</c:v>
                </c:pt>
                <c:pt idx="31">
                  <c:v>0.72961827800417767</c:v>
                </c:pt>
                <c:pt idx="32">
                  <c:v>0.72827635650332889</c:v>
                </c:pt>
                <c:pt idx="33">
                  <c:v>0.72698349342580659</c:v>
                </c:pt>
                <c:pt idx="34">
                  <c:v>0.72573629360201575</c:v>
                </c:pt>
                <c:pt idx="35">
                  <c:v>0.72453170042968873</c:v>
                </c:pt>
                <c:pt idx="36">
                  <c:v>0.72336695243510662</c:v>
                </c:pt>
                <c:pt idx="37">
                  <c:v>0.72223954657292055</c:v>
                </c:pt>
                <c:pt idx="38">
                  <c:v>0.72114720704921464</c:v>
                </c:pt>
                <c:pt idx="39">
                  <c:v>0.72008785870054259</c:v>
                </c:pt>
                <c:pt idx="40">
                  <c:v>0.71905960415354275</c:v>
                </c:pt>
                <c:pt idx="41">
                  <c:v>0.71806070413934997</c:v>
                </c:pt>
                <c:pt idx="42">
                  <c:v>0.71708956045452144</c:v>
                </c:pt>
                <c:pt idx="43">
                  <c:v>0.71614470115317974</c:v>
                </c:pt>
                <c:pt idx="44">
                  <c:v>0.7152247676290957</c:v>
                </c:pt>
                <c:pt idx="45">
                  <c:v>0.71432850330578879</c:v>
                </c:pt>
                <c:pt idx="46">
                  <c:v>0.71345474370054796</c:v>
                </c:pt>
                <c:pt idx="47">
                  <c:v>0.7126024076670664</c:v>
                </c:pt>
                <c:pt idx="48">
                  <c:v>0.71177048965300194</c:v>
                </c:pt>
                <c:pt idx="49">
                  <c:v>0.71095805283467262</c:v>
                </c:pt>
                <c:pt idx="50">
                  <c:v>0.71016422301242155</c:v>
                </c:pt>
                <c:pt idx="51">
                  <c:v>0.70938818316782704</c:v>
                </c:pt>
                <c:pt idx="52">
                  <c:v>0.70862916859857494</c:v>
                </c:pt>
                <c:pt idx="53">
                  <c:v>0.70788646255904009</c:v>
                </c:pt>
                <c:pt idx="54">
                  <c:v>0.7071593923448567</c:v>
                </c:pt>
                <c:pt idx="55">
                  <c:v>0.70644732576835967</c:v>
                </c:pt>
                <c:pt idx="56">
                  <c:v>0.70574966797904937</c:v>
                </c:pt>
                <c:pt idx="57">
                  <c:v>0.70506585858937165</c:v>
                </c:pt>
                <c:pt idx="58">
                  <c:v>0.7043953690713407</c:v>
                </c:pt>
                <c:pt idx="59">
                  <c:v>0.7037377003939802</c:v>
                </c:pt>
                <c:pt idx="60">
                  <c:v>0.70309238087536685</c:v>
                </c:pt>
                <c:pt idx="61">
                  <c:v>0.70245896422633514</c:v>
                </c:pt>
                <c:pt idx="62">
                  <c:v>0.70183702776569801</c:v>
                </c:pt>
                <c:pt idx="63">
                  <c:v>0.70122617078928051</c:v>
                </c:pt>
                <c:pt idx="64">
                  <c:v>0.70062601307713956</c:v>
                </c:pt>
                <c:pt idx="65">
                  <c:v>0.70003619352517954</c:v>
                </c:pt>
                <c:pt idx="66">
                  <c:v>0.69945636888893625</c:v>
                </c:pt>
                <c:pt idx="67">
                  <c:v>0.69888621262869355</c:v>
                </c:pt>
                <c:pt idx="68">
                  <c:v>0.69832541384628666</c:v>
                </c:pt>
                <c:pt idx="69">
                  <c:v>0.69777367630500864</c:v>
                </c:pt>
                <c:pt idx="70">
                  <c:v>0.69723071752495103</c:v>
                </c:pt>
                <c:pt idx="71">
                  <c:v>0.69669626794692963</c:v>
                </c:pt>
                <c:pt idx="72">
                  <c:v>0.6961700701588539</c:v>
                </c:pt>
                <c:pt idx="73">
                  <c:v>0.69565187817903396</c:v>
                </c:pt>
                <c:pt idx="74">
                  <c:v>0.69514145679147643</c:v>
                </c:pt>
                <c:pt idx="75">
                  <c:v>0.69463858092871245</c:v>
                </c:pt>
                <c:pt idx="76">
                  <c:v>0.69414303509814357</c:v>
                </c:pt>
                <c:pt idx="77">
                  <c:v>0.69365461284827712</c:v>
                </c:pt>
                <c:pt idx="78">
                  <c:v>0.69317311627157407</c:v>
                </c:pt>
                <c:pt idx="79">
                  <c:v>0.69269835554093984</c:v>
                </c:pt>
                <c:pt idx="80">
                  <c:v>0.69223014847716458</c:v>
                </c:pt>
                <c:pt idx="81">
                  <c:v>0.69176832014487266</c:v>
                </c:pt>
                <c:pt idx="82">
                  <c:v>0.69131270247475263</c:v>
                </c:pt>
                <c:pt idx="83">
                  <c:v>0.69086313391005238</c:v>
                </c:pt>
                <c:pt idx="84">
                  <c:v>0.69041945907548963</c:v>
                </c:pt>
                <c:pt idx="85">
                  <c:v>0.68998152846689886</c:v>
                </c:pt>
                <c:pt idx="86">
                  <c:v>0.68954919816007632</c:v>
                </c:pt>
                <c:pt idx="87">
                  <c:v>0.68912232953741692</c:v>
                </c:pt>
                <c:pt idx="88">
                  <c:v>0.6887007890310568</c:v>
                </c:pt>
                <c:pt idx="89">
                  <c:v>0.68828444788134091</c:v>
                </c:pt>
                <c:pt idx="90">
                  <c:v>0.68787318190953195</c:v>
                </c:pt>
                <c:pt idx="91">
                  <c:v>0.68746687130376816</c:v>
                </c:pt>
                <c:pt idx="92">
                  <c:v>0.68706540041735209</c:v>
                </c:pt>
                <c:pt idx="93">
                  <c:v>0.68666865757853157</c:v>
                </c:pt>
                <c:pt idx="94">
                  <c:v>0.68627653491099549</c:v>
                </c:pt>
                <c:pt idx="95">
                  <c:v>0.68588892816436897</c:v>
                </c:pt>
                <c:pt idx="96">
                  <c:v>0.68550573655404923</c:v>
                </c:pt>
                <c:pt idx="97">
                  <c:v>0.6851268626097694</c:v>
                </c:pt>
                <c:pt idx="98">
                  <c:v>0.68475221203232972</c:v>
                </c:pt>
                <c:pt idx="99">
                  <c:v>0.6843816935579714</c:v>
                </c:pt>
                <c:pt idx="100">
                  <c:v>0.68401521882990901</c:v>
                </c:pt>
                <c:pt idx="101">
                  <c:v>0.68365270227657837</c:v>
                </c:pt>
                <c:pt idx="102">
                  <c:v>0.68329406099617573</c:v>
                </c:pt>
                <c:pt idx="103">
                  <c:v>0.68293921464710983</c:v>
                </c:pt>
                <c:pt idx="104">
                  <c:v>0.68258808534400373</c:v>
                </c:pt>
                <c:pt idx="105">
                  <c:v>0.68224059755891342</c:v>
                </c:pt>
                <c:pt idx="106">
                  <c:v>0.68189667802745346</c:v>
                </c:pt>
                <c:pt idx="107">
                  <c:v>0.68155625565954026</c:v>
                </c:pt>
                <c:pt idx="108">
                  <c:v>0.68121926145448286</c:v>
                </c:pt>
                <c:pt idx="109">
                  <c:v>0.68088562842016953</c:v>
                </c:pt>
                <c:pt idx="110">
                  <c:v>0.68055529149611882</c:v>
                </c:pt>
                <c:pt idx="111">
                  <c:v>0.68022818748016933</c:v>
                </c:pt>
                <c:pt idx="112">
                  <c:v>0.67990425495861195</c:v>
                </c:pt>
                <c:pt idx="113">
                  <c:v>0.67958343423956569</c:v>
                </c:pt>
                <c:pt idx="114">
                  <c:v>0.67926566728942206</c:v>
                </c:pt>
                <c:pt idx="115">
                  <c:v>0.67895089767219019</c:v>
                </c:pt>
                <c:pt idx="116">
                  <c:v>0.67863907049158212</c:v>
                </c:pt>
                <c:pt idx="117">
                  <c:v>0.67833013233569683</c:v>
                </c:pt>
                <c:pt idx="118">
                  <c:v>0.67802403122415855</c:v>
                </c:pt>
                <c:pt idx="119">
                  <c:v>0.67772071655758448</c:v>
                </c:pt>
                <c:pt idx="120">
                  <c:v>0.67742013906925747</c:v>
                </c:pt>
                <c:pt idx="121">
                  <c:v>0.67712225077889021</c:v>
                </c:pt>
                <c:pt idx="122">
                  <c:v>0.67682700494837389</c:v>
                </c:pt>
                <c:pt idx="123">
                  <c:v>0.67653435603940959</c:v>
                </c:pt>
                <c:pt idx="124">
                  <c:v>0.67624425967292567</c:v>
                </c:pt>
                <c:pt idx="125">
                  <c:v>0.67595667259019521</c:v>
                </c:pt>
                <c:pt idx="126">
                  <c:v>0.675671552615566</c:v>
                </c:pt>
                <c:pt idx="127">
                  <c:v>0.6753888586207244</c:v>
                </c:pt>
                <c:pt idx="128">
                  <c:v>0.67510855049041796</c:v>
                </c:pt>
                <c:pt idx="129">
                  <c:v>0.6748305890895665</c:v>
                </c:pt>
                <c:pt idx="130">
                  <c:v>0.67455493623169482</c:v>
                </c:pt>
                <c:pt idx="131">
                  <c:v>0.67428155464862227</c:v>
                </c:pt>
                <c:pt idx="132">
                  <c:v>0.67401040796135236</c:v>
                </c:pt>
                <c:pt idx="133">
                  <c:v>0.67374146065210327</c:v>
                </c:pt>
                <c:pt idx="134">
                  <c:v>0.67347467803742878</c:v>
                </c:pt>
                <c:pt idx="135">
                  <c:v>0.67321002624237591</c:v>
                </c:pt>
                <c:pt idx="136">
                  <c:v>0.67294747217563444</c:v>
                </c:pt>
                <c:pt idx="137">
                  <c:v>0.67268698350563227</c:v>
                </c:pt>
                <c:pt idx="138">
                  <c:v>0.67242852863753277</c:v>
                </c:pt>
                <c:pt idx="139">
                  <c:v>0.6721720766910948</c:v>
                </c:pt>
                <c:pt idx="140">
                  <c:v>0.67191759747935642</c:v>
                </c:pt>
                <c:pt idx="141">
                  <c:v>0.67166506148810645</c:v>
                </c:pt>
                <c:pt idx="142">
                  <c:v>0.67141443985610749</c:v>
                </c:pt>
                <c:pt idx="143">
                  <c:v>0.67116570435604095</c:v>
                </c:pt>
                <c:pt idx="144">
                  <c:v>0.67091882737613806</c:v>
                </c:pt>
                <c:pt idx="145">
                  <c:v>0.67067378190247284</c:v>
                </c:pt>
                <c:pt idx="146">
                  <c:v>0.67043054150188452</c:v>
                </c:pt>
                <c:pt idx="147">
                  <c:v>0.67018908030550317</c:v>
                </c:pt>
                <c:pt idx="148">
                  <c:v>0.66994937299285695</c:v>
                </c:pt>
                <c:pt idx="149">
                  <c:v>0.6697113947765313</c:v>
                </c:pt>
                <c:pt idx="150">
                  <c:v>0.66947512138736109</c:v>
                </c:pt>
                <c:pt idx="151">
                  <c:v>0.66924052906013154</c:v>
                </c:pt>
                <c:pt idx="152">
                  <c:v>0.66900759451976932</c:v>
                </c:pt>
                <c:pt idx="153">
                  <c:v>0.66877629496800028</c:v>
                </c:pt>
                <c:pt idx="154">
                  <c:v>0.66854660807045962</c:v>
                </c:pt>
                <c:pt idx="155">
                  <c:v>0.66831851194423197</c:v>
                </c:pt>
                <c:pt idx="156">
                  <c:v>0.6680919851458067</c:v>
                </c:pt>
                <c:pt idx="157">
                  <c:v>0.66786700665943244</c:v>
                </c:pt>
                <c:pt idx="158">
                  <c:v>0.667643555885852</c:v>
                </c:pt>
                <c:pt idx="159">
                  <c:v>0.66742161263140765</c:v>
                </c:pt>
                <c:pt idx="160">
                  <c:v>0.66720115709749661</c:v>
                </c:pt>
                <c:pt idx="161">
                  <c:v>0.66698216987036907</c:v>
                </c:pt>
                <c:pt idx="162">
                  <c:v>0.66676463191125079</c:v>
                </c:pt>
                <c:pt idx="163">
                  <c:v>0.66654852454678071</c:v>
                </c:pt>
                <c:pt idx="164">
                  <c:v>0.66633382945975095</c:v>
                </c:pt>
                <c:pt idx="165">
                  <c:v>0.6661205286801376</c:v>
                </c:pt>
                <c:pt idx="166">
                  <c:v>0.66590860457641143</c:v>
                </c:pt>
                <c:pt idx="167">
                  <c:v>0.66569803984711717</c:v>
                </c:pt>
                <c:pt idx="168">
                  <c:v>0.6654888175127156</c:v>
                </c:pt>
                <c:pt idx="169">
                  <c:v>0.66528092090767132</c:v>
                </c:pt>
                <c:pt idx="170">
                  <c:v>0.66507433367278512</c:v>
                </c:pt>
                <c:pt idx="171">
                  <c:v>0.66486903974775757</c:v>
                </c:pt>
                <c:pt idx="172">
                  <c:v>0.66466502336397459</c:v>
                </c:pt>
                <c:pt idx="173">
                  <c:v>0.66446226903751193</c:v>
                </c:pt>
                <c:pt idx="174">
                  <c:v>0.66426076156234526</c:v>
                </c:pt>
                <c:pt idx="175">
                  <c:v>0.66406048600376311</c:v>
                </c:pt>
                <c:pt idx="176">
                  <c:v>0.66386142769197087</c:v>
                </c:pt>
                <c:pt idx="177">
                  <c:v>0.66366357221588446</c:v>
                </c:pt>
                <c:pt idx="178">
                  <c:v>0.66346690541710274</c:v>
                </c:pt>
                <c:pt idx="179">
                  <c:v>0.66327141338405438</c:v>
                </c:pt>
                <c:pt idx="180">
                  <c:v>0.66307708244631314</c:v>
                </c:pt>
                <c:pt idx="181">
                  <c:v>0.66288389916907509</c:v>
                </c:pt>
                <c:pt idx="182">
                  <c:v>0.66269185034779354</c:v>
                </c:pt>
                <c:pt idx="183">
                  <c:v>0.6625009230029647</c:v>
                </c:pt>
                <c:pt idx="184">
                  <c:v>0.66231110437505969</c:v>
                </c:pt>
                <c:pt idx="185">
                  <c:v>0.66212238191959893</c:v>
                </c:pt>
                <c:pt idx="186">
                  <c:v>0.66193474330236302</c:v>
                </c:pt>
                <c:pt idx="187">
                  <c:v>0.66174817639473571</c:v>
                </c:pt>
                <c:pt idx="188">
                  <c:v>0.66156266926917473</c:v>
                </c:pt>
                <c:pt idx="189">
                  <c:v>0.66137821019480691</c:v>
                </c:pt>
                <c:pt idx="190">
                  <c:v>0.66119478763314266</c:v>
                </c:pt>
                <c:pt idx="191">
                  <c:v>0.66101239023390679</c:v>
                </c:pt>
                <c:pt idx="192">
                  <c:v>0.66083100683097973</c:v>
                </c:pt>
                <c:pt idx="193">
                  <c:v>0.66065062643845041</c:v>
                </c:pt>
                <c:pt idx="194">
                  <c:v>0.66047123824677112</c:v>
                </c:pt>
                <c:pt idx="195">
                  <c:v>0.66029283161901586</c:v>
                </c:pt>
                <c:pt idx="196">
                  <c:v>0.66011539608723646</c:v>
                </c:pt>
                <c:pt idx="197">
                  <c:v>0.65993892134891519</c:v>
                </c:pt>
                <c:pt idx="198">
                  <c:v>0.65976339726350786</c:v>
                </c:pt>
                <c:pt idx="199">
                  <c:v>0.65958881384907841</c:v>
                </c:pt>
                <c:pt idx="200">
                  <c:v>0.65941516127901978</c:v>
                </c:pt>
                <c:pt idx="201">
                  <c:v>0.65924242987885839</c:v>
                </c:pt>
                <c:pt idx="202">
                  <c:v>0.65907061012314017</c:v>
                </c:pt>
                <c:pt idx="203">
                  <c:v>0.658899692632397</c:v>
                </c:pt>
                <c:pt idx="204">
                  <c:v>0.65872966817018797</c:v>
                </c:pt>
                <c:pt idx="205">
                  <c:v>0.65856052764021678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02-44F3-8ADA-A18F74256FCC}"/>
            </c:ext>
          </c:extLst>
        </c:ser>
        <c:ser>
          <c:idx val="2"/>
          <c:order val="2"/>
          <c:tx>
            <c:strRef>
              <c:f>[9]BIO.CR!$D$4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[9]BIO.CR!$AY$12:$AY$500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</c:numCache>
            </c:numRef>
          </c:xVal>
          <c:yVal>
            <c:numRef>
              <c:f>[9]BIO.CR!$AZ$12:$AZ$500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0.96425653718703908</c:v>
                </c:pt>
                <c:pt idx="2">
                  <c:v>0.94394317526108351</c:v>
                </c:pt>
                <c:pt idx="3">
                  <c:v>0.92979066950793987</c:v>
                </c:pt>
                <c:pt idx="4">
                  <c:v>0.91895942202849057</c:v>
                </c:pt>
                <c:pt idx="5">
                  <c:v>0.91020337747859092</c:v>
                </c:pt>
                <c:pt idx="6">
                  <c:v>0.89211013627018976</c:v>
                </c:pt>
                <c:pt idx="7">
                  <c:v>0.88167840832906708</c:v>
                </c:pt>
                <c:pt idx="8">
                  <c:v>0.8743442604392142</c:v>
                </c:pt>
                <c:pt idx="9">
                  <c:v>0.86869360515326777</c:v>
                </c:pt>
                <c:pt idx="10">
                  <c:v>0.86410127626795041</c:v>
                </c:pt>
                <c:pt idx="11">
                  <c:v>0.86023568767489045</c:v>
                </c:pt>
                <c:pt idx="12">
                  <c:v>0.85689982688492683</c:v>
                </c:pt>
                <c:pt idx="13">
                  <c:v>0.85396711304452422</c:v>
                </c:pt>
                <c:pt idx="14">
                  <c:v>0.85135141026805461</c:v>
                </c:pt>
                <c:pt idx="15">
                  <c:v>0.84899146510399393</c:v>
                </c:pt>
                <c:pt idx="16">
                  <c:v>0.84684217149696761</c:v>
                </c:pt>
                <c:pt idx="17">
                  <c:v>0.84486935861497103</c:v>
                </c:pt>
                <c:pt idx="18">
                  <c:v>0.8430465239307342</c:v>
                </c:pt>
                <c:pt idx="19">
                  <c:v>0.8413527009787275</c:v>
                </c:pt>
                <c:pt idx="20">
                  <c:v>0.83977101967468104</c:v>
                </c:pt>
                <c:pt idx="21">
                  <c:v>0.83828770579190182</c:v>
                </c:pt>
                <c:pt idx="22">
                  <c:v>0.83689136813318832</c:v>
                </c:pt>
                <c:pt idx="23">
                  <c:v>0.83557247955947955</c:v>
                </c:pt>
                <c:pt idx="24">
                  <c:v>0.83432299189798276</c:v>
                </c:pt>
                <c:pt idx="25">
                  <c:v>0.83313604533549002</c:v>
                </c:pt>
                <c:pt idx="26">
                  <c:v>0.83200574579101383</c:v>
                </c:pt>
                <c:pt idx="27">
                  <c:v>0.8309269920471043</c:v>
                </c:pt>
                <c:pt idx="28">
                  <c:v>0.82989533987164721</c:v>
                </c:pt>
                <c:pt idx="29">
                  <c:v>0.82890689402644491</c:v>
                </c:pt>
                <c:pt idx="30">
                  <c:v>0.82795822156898369</c:v>
                </c:pt>
                <c:pt idx="31">
                  <c:v>0.8270462816030667</c:v>
                </c:pt>
                <c:pt idx="32">
                  <c:v>0.8261683678723718</c:v>
                </c:pt>
                <c:pt idx="33">
                  <c:v>0.82532206148040432</c:v>
                </c:pt>
                <c:pt idx="34">
                  <c:v>0.82450519166759995</c:v>
                </c:pt>
                <c:pt idx="35">
                  <c:v>0.82371580305321002</c:v>
                </c:pt>
                <c:pt idx="36">
                  <c:v>0.82295212810490259</c:v>
                </c:pt>
                <c:pt idx="37">
                  <c:v>0.82221256386653874</c:v>
                </c:pt>
                <c:pt idx="38">
                  <c:v>0.82149565217799203</c:v>
                </c:pt>
                <c:pt idx="39">
                  <c:v>0.8208000627769414</c:v>
                </c:pt>
                <c:pt idx="40">
                  <c:v>0.82012457879334599</c:v>
                </c:pt>
                <c:pt idx="41">
                  <c:v>0.81946808424151585</c:v>
                </c:pt>
                <c:pt idx="42">
                  <c:v>0.81882955318872841</c:v>
                </c:pt>
                <c:pt idx="43">
                  <c:v>0.81820804033794625</c:v>
                </c:pt>
                <c:pt idx="44">
                  <c:v>0.81760267280887811</c:v>
                </c:pt>
                <c:pt idx="45">
                  <c:v>0.81701264293906117</c:v>
                </c:pt>
                <c:pt idx="46">
                  <c:v>0.816437201956842</c:v>
                </c:pt>
                <c:pt idx="47">
                  <c:v>0.81587565440261556</c:v>
                </c:pt>
                <c:pt idx="48">
                  <c:v>0.81532735319466199</c:v>
                </c:pt>
                <c:pt idx="49">
                  <c:v>0.8147916952522859</c:v>
                </c:pt>
                <c:pt idx="50">
                  <c:v>0.81426811760244533</c:v>
                </c:pt>
                <c:pt idx="51">
                  <c:v>0.81375609390720638</c:v>
                </c:pt>
                <c:pt idx="52">
                  <c:v>0.81325513135864191</c:v>
                </c:pt>
                <c:pt idx="53">
                  <c:v>0.81276476789550889</c:v>
                </c:pt>
                <c:pt idx="54">
                  <c:v>0.81228456970253826</c:v>
                </c:pt>
                <c:pt idx="55">
                  <c:v>0.81181412895860794</c:v>
                </c:pt>
                <c:pt idx="56">
                  <c:v>0.81135306180467781</c:v>
                </c:pt>
                <c:pt idx="57">
                  <c:v>0.81090100650626296</c:v>
                </c:pt>
                <c:pt idx="58">
                  <c:v>0.81045762178853153</c:v>
                </c:pt>
                <c:pt idx="59">
                  <c:v>0.81002258532493798</c:v>
                </c:pt>
                <c:pt idx="60">
                  <c:v>0.80959559236272638</c:v>
                </c:pt>
                <c:pt idx="61">
                  <c:v>0.80917635447069935</c:v>
                </c:pt>
                <c:pt idx="62">
                  <c:v>0.8087645983964451</c:v>
                </c:pt>
                <c:pt idx="63">
                  <c:v>0.80836006502174129</c:v>
                </c:pt>
                <c:pt idx="64">
                  <c:v>0.80796250840619965</c:v>
                </c:pt>
                <c:pt idx="65">
                  <c:v>0.8075716949103543</c:v>
                </c:pt>
                <c:pt idx="66">
                  <c:v>0.80718740239041686</c:v>
                </c:pt>
                <c:pt idx="67">
                  <c:v>0.80680941945778428</c:v>
                </c:pt>
                <c:pt idx="68">
                  <c:v>0.8064375447971539</c:v>
                </c:pt>
                <c:pt idx="69">
                  <c:v>0.80607158653777533</c:v>
                </c:pt>
                <c:pt idx="70">
                  <c:v>0.80571136167294388</c:v>
                </c:pt>
                <c:pt idx="71">
                  <c:v>0.80535669552337008</c:v>
                </c:pt>
                <c:pt idx="72">
                  <c:v>0.80500742124050328</c:v>
                </c:pt>
                <c:pt idx="73">
                  <c:v>0.80466337934629928</c:v>
                </c:pt>
                <c:pt idx="74">
                  <c:v>0.8043244173062678</c:v>
                </c:pt>
                <c:pt idx="75">
                  <c:v>0.80399038913295906</c:v>
                </c:pt>
                <c:pt idx="76">
                  <c:v>0.80366115501732005</c:v>
                </c:pt>
                <c:pt idx="77">
                  <c:v>0.80333658098560923</c:v>
                </c:pt>
                <c:pt idx="78">
                  <c:v>0.80301653857976818</c:v>
                </c:pt>
                <c:pt idx="79">
                  <c:v>0.80270090455935816</c:v>
                </c:pt>
                <c:pt idx="80">
                  <c:v>0.80238956062333777</c:v>
                </c:pt>
                <c:pt idx="81">
                  <c:v>0.80208239315011864</c:v>
                </c:pt>
                <c:pt idx="82">
                  <c:v>0.80177929295447903</c:v>
                </c:pt>
                <c:pt idx="83">
                  <c:v>0.80148015506004178</c:v>
                </c:pt>
                <c:pt idx="84">
                  <c:v>0.80118487848613396</c:v>
                </c:pt>
                <c:pt idx="85">
                  <c:v>0.80089336604795591</c:v>
                </c:pt>
                <c:pt idx="86">
                  <c:v>0.80060552416907182</c:v>
                </c:pt>
                <c:pt idx="87">
                  <c:v>0.80032126270532378</c:v>
                </c:pt>
                <c:pt idx="88">
                  <c:v>0.80004049477934513</c:v>
                </c:pt>
                <c:pt idx="89">
                  <c:v>0.79976313662491583</c:v>
                </c:pt>
                <c:pt idx="90">
                  <c:v>0.79948910744046731</c:v>
                </c:pt>
                <c:pt idx="91">
                  <c:v>0.79921832925109981</c:v>
                </c:pt>
                <c:pt idx="92">
                  <c:v>0.79895072677852408</c:v>
                </c:pt>
                <c:pt idx="93">
                  <c:v>0.79868622731839034</c:v>
                </c:pt>
                <c:pt idx="94">
                  <c:v>0.79842476062450485</c:v>
                </c:pt>
                <c:pt idx="95">
                  <c:v>0.79816625879947711</c:v>
                </c:pt>
                <c:pt idx="96">
                  <c:v>0.79791065619137391</c:v>
                </c:pt>
                <c:pt idx="97">
                  <c:v>0.79765788929598724</c:v>
                </c:pt>
                <c:pt idx="98">
                  <c:v>0.79740789666435752</c:v>
                </c:pt>
                <c:pt idx="99">
                  <c:v>0.79716061881521316</c:v>
                </c:pt>
                <c:pt idx="100">
                  <c:v>0.79691599815202041</c:v>
                </c:pt>
                <c:pt idx="101">
                  <c:v>0.79667397888435121</c:v>
                </c:pt>
                <c:pt idx="102">
                  <c:v>0.79643450695330564</c:v>
                </c:pt>
                <c:pt idx="103">
                  <c:v>0.79619752996074</c:v>
                </c:pt>
                <c:pt idx="104">
                  <c:v>0.79596299710206841</c:v>
                </c:pt>
                <c:pt idx="105">
                  <c:v>0.7957308591024258</c:v>
                </c:pt>
                <c:pt idx="106">
                  <c:v>0.7955010681559922</c:v>
                </c:pt>
                <c:pt idx="107">
                  <c:v>0.79527357786829111</c:v>
                </c:pt>
                <c:pt idx="108">
                  <c:v>0.79504834320129136</c:v>
                </c:pt>
                <c:pt idx="109">
                  <c:v>0.79482532042114717</c:v>
                </c:pt>
                <c:pt idx="110">
                  <c:v>0.79460446704843035</c:v>
                </c:pt>
                <c:pt idx="111">
                  <c:v>0.7943857418107092</c:v>
                </c:pt>
                <c:pt idx="112">
                  <c:v>0.79416910459734491</c:v>
                </c:pt>
                <c:pt idx="113">
                  <c:v>0.79395451641638293</c:v>
                </c:pt>
                <c:pt idx="114">
                  <c:v>0.79374193935342163</c:v>
                </c:pt>
                <c:pt idx="115">
                  <c:v>0.79353133653235253</c:v>
                </c:pt>
                <c:pt idx="116">
                  <c:v>0.79332267207786955</c:v>
                </c:pt>
                <c:pt idx="117">
                  <c:v>0.79311591107965451</c:v>
                </c:pt>
                <c:pt idx="118">
                  <c:v>0.7929110195581468</c:v>
                </c:pt>
                <c:pt idx="119">
                  <c:v>0.79270796443181679</c:v>
                </c:pt>
                <c:pt idx="120">
                  <c:v>0.79250671348586299</c:v>
                </c:pt>
                <c:pt idx="121">
                  <c:v>0.79230723534225933</c:v>
                </c:pt>
                <c:pt idx="122">
                  <c:v>0.79210949943108455</c:v>
                </c:pt>
                <c:pt idx="123">
                  <c:v>0.7919134759630666</c:v>
                </c:pt>
                <c:pt idx="124">
                  <c:v>0.7917191359032818</c:v>
                </c:pt>
                <c:pt idx="125">
                  <c:v>0.7915264509459522</c:v>
                </c:pt>
                <c:pt idx="126">
                  <c:v>0.79133539349028426</c:v>
                </c:pt>
                <c:pt idx="127">
                  <c:v>0.79114593661729871</c:v>
                </c:pt>
                <c:pt idx="128">
                  <c:v>0.79095805406760467</c:v>
                </c:pt>
                <c:pt idx="129">
                  <c:v>0.79077172022006981</c:v>
                </c:pt>
                <c:pt idx="130">
                  <c:v>0.79058691007134496</c:v>
                </c:pt>
                <c:pt idx="131">
                  <c:v>0.79040359921620207</c:v>
                </c:pt>
                <c:pt idx="132">
                  <c:v>0.79022176382864862</c:v>
                </c:pt>
                <c:pt idx="133">
                  <c:v>0.7900413806437786</c:v>
                </c:pt>
                <c:pt idx="134">
                  <c:v>0.78986242694032904</c:v>
                </c:pt>
                <c:pt idx="135">
                  <c:v>0.78968488052390884</c:v>
                </c:pt>
                <c:pt idx="136">
                  <c:v>0.78950871971086656</c:v>
                </c:pt>
                <c:pt idx="137">
                  <c:v>0.78933392331277275</c:v>
                </c:pt>
                <c:pt idx="138">
                  <c:v>0.78916047062148531</c:v>
                </c:pt>
                <c:pt idx="139">
                  <c:v>0.78898834139477159</c:v>
                </c:pt>
                <c:pt idx="140">
                  <c:v>0.78881751584246629</c:v>
                </c:pt>
                <c:pt idx="141">
                  <c:v>0.7886479746131374</c:v>
                </c:pt>
                <c:pt idx="142">
                  <c:v>0.7884796987812398</c:v>
                </c:pt>
                <c:pt idx="143">
                  <c:v>0.78831266983473558</c:v>
                </c:pt>
                <c:pt idx="144">
                  <c:v>0.78814686966315917</c:v>
                </c:pt>
                <c:pt idx="145">
                  <c:v>0.78798228054611164</c:v>
                </c:pt>
                <c:pt idx="146">
                  <c:v>0.78781888514216047</c:v>
                </c:pt>
                <c:pt idx="147">
                  <c:v>0.78765666647813426</c:v>
                </c:pt>
                <c:pt idx="148">
                  <c:v>0.78749560793878992</c:v>
                </c:pt>
                <c:pt idx="149">
                  <c:v>0.78733569325683994</c:v>
                </c:pt>
                <c:pt idx="150">
                  <c:v>0.78717690650332484</c:v>
                </c:pt>
                <c:pt idx="151">
                  <c:v>0.78701923207831481</c:v>
                </c:pt>
                <c:pt idx="152">
                  <c:v>0.78686265470192951</c:v>
                </c:pt>
                <c:pt idx="153">
                  <c:v>0.78670715940566005</c:v>
                </c:pt>
                <c:pt idx="154">
                  <c:v>0.78655273152398442</c:v>
                </c:pt>
                <c:pt idx="155">
                  <c:v>0.78639935668626204</c:v>
                </c:pt>
                <c:pt idx="156">
                  <c:v>0.78624702080889719</c:v>
                </c:pt>
                <c:pt idx="157">
                  <c:v>0.78609571008776125</c:v>
                </c:pt>
                <c:pt idx="158">
                  <c:v>0.78594541099086224</c:v>
                </c:pt>
                <c:pt idx="159">
                  <c:v>0.78579611025125395</c:v>
                </c:pt>
                <c:pt idx="160">
                  <c:v>0.78564779486017278</c:v>
                </c:pt>
                <c:pt idx="161">
                  <c:v>0.78550045206039665</c:v>
                </c:pt>
                <c:pt idx="162">
                  <c:v>0.78535406933981411</c:v>
                </c:pt>
                <c:pt idx="163">
                  <c:v>0.78520863442519917</c:v>
                </c:pt>
                <c:pt idx="164">
                  <c:v>0.78506413527618124</c:v>
                </c:pt>
                <c:pt idx="165">
                  <c:v>0.78492056007940292</c:v>
                </c:pt>
                <c:pt idx="166">
                  <c:v>0.78477789724286229</c:v>
                </c:pt>
                <c:pt idx="167">
                  <c:v>0.78463613539042798</c:v>
                </c:pt>
                <c:pt idx="168">
                  <c:v>0.78449526335652275</c:v>
                </c:pt>
                <c:pt idx="169">
                  <c:v>0.78435527018097184</c:v>
                </c:pt>
                <c:pt idx="170">
                  <c:v>0.78421614510400472</c:v>
                </c:pt>
                <c:pt idx="171">
                  <c:v>0.7840778775614099</c:v>
                </c:pt>
                <c:pt idx="172">
                  <c:v>0.7839404571798344</c:v>
                </c:pt>
                <c:pt idx="173">
                  <c:v>0.78380387377222305</c:v>
                </c:pt>
                <c:pt idx="174">
                  <c:v>0.78366811733339414</c:v>
                </c:pt>
                <c:pt idx="175">
                  <c:v>0.78353317803574385</c:v>
                </c:pt>
                <c:pt idx="176">
                  <c:v>0.78339904622507806</c:v>
                </c:pt>
                <c:pt idx="177">
                  <c:v>0.78326571241656495</c:v>
                </c:pt>
                <c:pt idx="178">
                  <c:v>0.78313316729080462</c:v>
                </c:pt>
                <c:pt idx="179">
                  <c:v>0.78300140169001298</c:v>
                </c:pt>
                <c:pt idx="180">
                  <c:v>0.78287040661431329</c:v>
                </c:pt>
                <c:pt idx="181">
                  <c:v>0.78274017321813438</c:v>
                </c:pt>
                <c:pt idx="182">
                  <c:v>0.78261069280671125</c:v>
                </c:pt>
                <c:pt idx="183">
                  <c:v>0.78248195683268273</c:v>
                </c:pt>
                <c:pt idx="184">
                  <c:v>0.78235395689278608</c:v>
                </c:pt>
                <c:pt idx="185">
                  <c:v>0.78222668472464241</c:v>
                </c:pt>
                <c:pt idx="186">
                  <c:v>0.78210013220363162</c:v>
                </c:pt>
                <c:pt idx="187">
                  <c:v>0.78197429133985297</c:v>
                </c:pt>
                <c:pt idx="188">
                  <c:v>0.7818491542751701</c:v>
                </c:pt>
                <c:pt idx="189">
                  <c:v>0.78172471328033521</c:v>
                </c:pt>
                <c:pt idx="190">
                  <c:v>0.78160096075219121</c:v>
                </c:pt>
                <c:pt idx="191">
                  <c:v>0.78147788921095063</c:v>
                </c:pt>
                <c:pt idx="192">
                  <c:v>0.78135549129754578</c:v>
                </c:pt>
                <c:pt idx="193">
                  <c:v>0.78123375977105092</c:v>
                </c:pt>
                <c:pt idx="194">
                  <c:v>0.78111268750617169</c:v>
                </c:pt>
                <c:pt idx="195">
                  <c:v>0.78099226749080153</c:v>
                </c:pt>
                <c:pt idx="196">
                  <c:v>0.78087249282364268</c:v>
                </c:pt>
                <c:pt idx="197">
                  <c:v>0.78075335671188695</c:v>
                </c:pt>
                <c:pt idx="198">
                  <c:v>0.78063485246896036</c:v>
                </c:pt>
                <c:pt idx="199">
                  <c:v>0.78051697351232274</c:v>
                </c:pt>
                <c:pt idx="200">
                  <c:v>0.78039971336132596</c:v>
                </c:pt>
                <c:pt idx="201">
                  <c:v>0.78028306563512573</c:v>
                </c:pt>
                <c:pt idx="202">
                  <c:v>0.78016702405064764</c:v>
                </c:pt>
                <c:pt idx="203">
                  <c:v>0.78005158242060357</c:v>
                </c:pt>
                <c:pt idx="204">
                  <c:v>0.77993673465155933</c:v>
                </c:pt>
                <c:pt idx="205">
                  <c:v>0.7798224747420488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002-44F3-8ADA-A18F74256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607704555873947"/>
          <c:y val="0.70791384278404423"/>
          <c:w val="0.37352282957383948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[9]BH.A1R!$B$4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[9]BH.A1R!$AX$12:$AX$500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</c:numCache>
            </c:numRef>
          </c:xVal>
          <c:yVal>
            <c:numRef>
              <c:f>[9]BH.A1R!$AY$12:$AY$500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0.82039345477991366</c:v>
                </c:pt>
                <c:pt idx="7">
                  <c:v>0.79874336370024279</c:v>
                </c:pt>
                <c:pt idx="8">
                  <c:v>0.78367857330576018</c:v>
                </c:pt>
                <c:pt idx="9">
                  <c:v>0.77215984735003085</c:v>
                </c:pt>
                <c:pt idx="10">
                  <c:v>0.76285490910567288</c:v>
                </c:pt>
                <c:pt idx="11">
                  <c:v>0.75506167188051565</c:v>
                </c:pt>
                <c:pt idx="12">
                  <c:v>0.74836517161380756</c:v>
                </c:pt>
                <c:pt idx="13">
                  <c:v>0.74249997134934365</c:v>
                </c:pt>
                <c:pt idx="14">
                  <c:v>0.73728613825398215</c:v>
                </c:pt>
                <c:pt idx="15">
                  <c:v>0.73259615051895799</c:v>
                </c:pt>
                <c:pt idx="16">
                  <c:v>0.72833638794161526</c:v>
                </c:pt>
                <c:pt idx="17">
                  <c:v>0.72443612192937046</c:v>
                </c:pt>
                <c:pt idx="18">
                  <c:v>0.72084063402487175</c:v>
                </c:pt>
                <c:pt idx="19">
                  <c:v>0.71750673604785309</c:v>
                </c:pt>
                <c:pt idx="20">
                  <c:v>0.71439975244351639</c:v>
                </c:pt>
                <c:pt idx="21">
                  <c:v>0.71149142769916018</c:v>
                </c:pt>
                <c:pt idx="22">
                  <c:v>0.7087584384959672</c:v>
                </c:pt>
                <c:pt idx="23">
                  <c:v>0.70618131254171157</c:v>
                </c:pt>
                <c:pt idx="24">
                  <c:v>0.70374362774188859</c:v>
                </c:pt>
                <c:pt idx="25">
                  <c:v>0.70143140887495392</c:v>
                </c:pt>
                <c:pt idx="26">
                  <c:v>0.69923266613266133</c:v>
                </c:pt>
                <c:pt idx="27">
                  <c:v>0.69713703733967225</c:v>
                </c:pt>
                <c:pt idx="28">
                  <c:v>0.69513550713428773</c:v>
                </c:pt>
                <c:pt idx="29">
                  <c:v>0.69322018408790409</c:v>
                </c:pt>
                <c:pt idx="30">
                  <c:v>0.6913841220047231</c:v>
                </c:pt>
                <c:pt idx="31">
                  <c:v>0.68962117530666467</c:v>
                </c:pt>
                <c:pt idx="32">
                  <c:v>0.68792588099856578</c:v>
                </c:pt>
                <c:pt idx="33">
                  <c:v>0.68629336156667065</c:v>
                </c:pt>
                <c:pt idx="34">
                  <c:v>0.68471924451397492</c:v>
                </c:pt>
                <c:pt idx="35">
                  <c:v>0.68319959522981899</c:v>
                </c:pt>
                <c:pt idx="36">
                  <c:v>0.68173086063079424</c:v>
                </c:pt>
                <c:pt idx="37">
                  <c:v>0.68030982156637354</c:v>
                </c:pt>
                <c:pt idx="38">
                  <c:v>0.67893355240523479</c:v>
                </c:pt>
                <c:pt idx="39">
                  <c:v>0.67759938654215768</c:v>
                </c:pt>
                <c:pt idx="40">
                  <c:v>0.67630488681577705</c:v>
                </c:pt>
                <c:pt idx="41">
                  <c:v>0.67504782002263142</c:v>
                </c:pt>
                <c:pt idx="42">
                  <c:v>0.67382613486617737</c:v>
                </c:pt>
                <c:pt idx="43">
                  <c:v>0.67263794280061251</c:v>
                </c:pt>
                <c:pt idx="44">
                  <c:v>0.67148150132582074</c:v>
                </c:pt>
                <c:pt idx="45">
                  <c:v>0.67035519936703092</c:v>
                </c:pt>
                <c:pt idx="46">
                  <c:v>0.66925754443506347</c:v>
                </c:pt>
                <c:pt idx="47">
                  <c:v>0.66818715131351969</c:v>
                </c:pt>
                <c:pt idx="48">
                  <c:v>0.66714273206040009</c:v>
                </c:pt>
                <c:pt idx="49">
                  <c:v>0.66612308714532542</c:v>
                </c:pt>
                <c:pt idx="50">
                  <c:v>0.66512709757125865</c:v>
                </c:pt>
                <c:pt idx="51">
                  <c:v>0.66415371785255051</c:v>
                </c:pt>
                <c:pt idx="52">
                  <c:v>0.66320196974016155</c:v>
                </c:pt>
                <c:pt idx="53">
                  <c:v>0.66227093660079772</c:v>
                </c:pt>
                <c:pt idx="54">
                  <c:v>0.66135975836997352</c:v>
                </c:pt>
                <c:pt idx="55">
                  <c:v>0.66046762701020667</c:v>
                </c:pt>
                <c:pt idx="56">
                  <c:v>0.65959378241495425</c:v>
                </c:pt>
                <c:pt idx="57">
                  <c:v>0.65873750870689307</c:v>
                </c:pt>
                <c:pt idx="58">
                  <c:v>0.65789813088591786</c:v>
                </c:pt>
                <c:pt idx="59">
                  <c:v>0.65707501178800831</c:v>
                </c:pt>
                <c:pt idx="60">
                  <c:v>0.65626754932105247</c:v>
                </c:pt>
                <c:pt idx="61">
                  <c:v>0.65547517394795163</c:v>
                </c:pt>
                <c:pt idx="62">
                  <c:v>0.65469734639096755</c:v>
                </c:pt>
                <c:pt idx="63">
                  <c:v>0.65393355553441812</c:v>
                </c:pt>
                <c:pt idx="64">
                  <c:v>0.65318331650553474</c:v>
                </c:pt>
                <c:pt idx="65">
                  <c:v>0.65244616891565743</c:v>
                </c:pt>
                <c:pt idx="66">
                  <c:v>0.6517216752459799</c:v>
                </c:pt>
                <c:pt idx="67">
                  <c:v>0.65100941936384271</c:v>
                </c:pt>
                <c:pt idx="68">
                  <c:v>0.65030900515712942</c:v>
                </c:pt>
                <c:pt idx="69">
                  <c:v>0.6496200552756769</c:v>
                </c:pt>
                <c:pt idx="70">
                  <c:v>0.64894220996981078</c:v>
                </c:pt>
                <c:pt idx="71">
                  <c:v>0.6482751260171622</c:v>
                </c:pt>
                <c:pt idx="72">
                  <c:v>0.64761847572984721</c:v>
                </c:pt>
                <c:pt idx="73">
                  <c:v>0.64697194603490671</c:v>
                </c:pt>
                <c:pt idx="74">
                  <c:v>0.64633523762162404</c:v>
                </c:pt>
                <c:pt idx="75">
                  <c:v>0.6457080641499785</c:v>
                </c:pt>
                <c:pt idx="76">
                  <c:v>0.64509015151505489</c:v>
                </c:pt>
                <c:pt idx="77">
                  <c:v>0.64448123716274042</c:v>
                </c:pt>
                <c:pt idx="78">
                  <c:v>0.64388106945247991</c:v>
                </c:pt>
                <c:pt idx="79">
                  <c:v>0.64328940706326809</c:v>
                </c:pt>
                <c:pt idx="80">
                  <c:v>0.64270601843940967</c:v>
                </c:pt>
                <c:pt idx="81">
                  <c:v>0.64213068127290218</c:v>
                </c:pt>
                <c:pt idx="82">
                  <c:v>0.64156318201957752</c:v>
                </c:pt>
                <c:pt idx="83">
                  <c:v>0.64100331544640021</c:v>
                </c:pt>
                <c:pt idx="84">
                  <c:v>0.64045088420754992</c:v>
                </c:pt>
                <c:pt idx="85">
                  <c:v>0.63990569844712275</c:v>
                </c:pt>
                <c:pt idx="86">
                  <c:v>0.63936757542647227</c:v>
                </c:pt>
                <c:pt idx="87">
                  <c:v>0.63883633917438554</c:v>
                </c:pt>
                <c:pt idx="88">
                  <c:v>0.63831182015843457</c:v>
                </c:pt>
                <c:pt idx="89">
                  <c:v>0.63779385497598839</c:v>
                </c:pt>
                <c:pt idx="90">
                  <c:v>0.63728228606349291</c:v>
                </c:pt>
                <c:pt idx="91">
                  <c:v>0.63677696142273943</c:v>
                </c:pt>
                <c:pt idx="92">
                  <c:v>0.63627773436294655</c:v>
                </c:pt>
                <c:pt idx="93">
                  <c:v>0.6357844632575731</c:v>
                </c:pt>
                <c:pt idx="94">
                  <c:v>0.6352970113148676</c:v>
                </c:pt>
                <c:pt idx="95">
                  <c:v>0.63481524636123177</c:v>
                </c:pt>
                <c:pt idx="96">
                  <c:v>0.63433904063655355</c:v>
                </c:pt>
                <c:pt idx="97">
                  <c:v>0.63386827060072382</c:v>
                </c:pt>
                <c:pt idx="98">
                  <c:v>0.63340281675061394</c:v>
                </c:pt>
                <c:pt idx="99">
                  <c:v>0.63294256344684285</c:v>
                </c:pt>
                <c:pt idx="100">
                  <c:v>0.63248739874971416</c:v>
                </c:pt>
                <c:pt idx="101">
                  <c:v>0.63203721426374737</c:v>
                </c:pt>
                <c:pt idx="102">
                  <c:v>0.63159190499026863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11-439C-AFE1-D8E8FB2DC887}"/>
            </c:ext>
          </c:extLst>
        </c:ser>
        <c:ser>
          <c:idx val="1"/>
          <c:order val="1"/>
          <c:tx>
            <c:strRef>
              <c:f>[9]BH.A1R!$C$4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[9]BH.A1R!$AZ$12:$AZ$500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</c:numCache>
            </c:numRef>
          </c:xVal>
          <c:yVal>
            <c:numRef>
              <c:f>[9]BH.A1R!$BA$12:$BA$500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0.86569100060665971</c:v>
                </c:pt>
                <c:pt idx="7">
                  <c:v>0.84980949942492801</c:v>
                </c:pt>
                <c:pt idx="8">
                  <c:v>0.83869897540778238</c:v>
                </c:pt>
                <c:pt idx="9">
                  <c:v>0.83016995057325649</c:v>
                </c:pt>
                <c:pt idx="10">
                  <c:v>0.82325838913784621</c:v>
                </c:pt>
                <c:pt idx="11">
                  <c:v>0.81745454860774158</c:v>
                </c:pt>
                <c:pt idx="12">
                  <c:v>0.8124563243564471</c:v>
                </c:pt>
                <c:pt idx="13">
                  <c:v>0.80807002494769531</c:v>
                </c:pt>
                <c:pt idx="14">
                  <c:v>0.80416408911690851</c:v>
                </c:pt>
                <c:pt idx="15">
                  <c:v>0.80064511205580657</c:v>
                </c:pt>
                <c:pt idx="16">
                  <c:v>0.79744441196660409</c:v>
                </c:pt>
                <c:pt idx="17">
                  <c:v>0.79451002637273449</c:v>
                </c:pt>
                <c:pt idx="18">
                  <c:v>0.79180170228969293</c:v>
                </c:pt>
                <c:pt idx="19">
                  <c:v>0.78928763044505401</c:v>
                </c:pt>
                <c:pt idx="20">
                  <c:v>0.78694224272944835</c:v>
                </c:pt>
                <c:pt idx="21">
                  <c:v>0.78474468310687617</c:v>
                </c:pt>
                <c:pt idx="22">
                  <c:v>0.78267771926585372</c:v>
                </c:pt>
                <c:pt idx="23">
                  <c:v>0.78072695097186862</c:v>
                </c:pt>
                <c:pt idx="24">
                  <c:v>0.77888022314316518</c:v>
                </c:pt>
                <c:pt idx="25">
                  <c:v>0.77712718328917996</c:v>
                </c:pt>
                <c:pt idx="26">
                  <c:v>0.77545894273194249</c:v>
                </c:pt>
                <c:pt idx="27">
                  <c:v>0.773867813736691</c:v>
                </c:pt>
                <c:pt idx="28">
                  <c:v>0.77234710303328902</c:v>
                </c:pt>
                <c:pt idx="29">
                  <c:v>0.77089094782151013</c:v>
                </c:pt>
                <c:pt idx="30">
                  <c:v>0.76949418419438731</c:v>
                </c:pt>
                <c:pt idx="31">
                  <c:v>0.76815224058893783</c:v>
                </c:pt>
                <c:pt idx="32">
                  <c:v>0.7668610507662168</c:v>
                </c:pt>
                <c:pt idx="33">
                  <c:v>0.76561698218115648</c:v>
                </c:pt>
                <c:pt idx="34">
                  <c:v>0.76441677659076179</c:v>
                </c:pt>
                <c:pt idx="35">
                  <c:v>0.7632575004767973</c:v>
                </c:pt>
                <c:pt idx="36">
                  <c:v>0.76213650340091266</c:v>
                </c:pt>
                <c:pt idx="37">
                  <c:v>0.76105138281789331</c:v>
                </c:pt>
                <c:pt idx="38">
                  <c:v>0.75999995418258781</c:v>
                </c:pt>
                <c:pt idx="39">
                  <c:v>0.75898022542370636</c:v>
                </c:pt>
                <c:pt idx="40">
                  <c:v>0.75799037504148892</c:v>
                </c:pt>
                <c:pt idx="41">
                  <c:v>0.75702873322956477</c:v>
                </c:pt>
                <c:pt idx="42">
                  <c:v>0.75609376553390784</c:v>
                </c:pt>
                <c:pt idx="43">
                  <c:v>0.75518405865086402</c:v>
                </c:pt>
                <c:pt idx="44">
                  <c:v>0.75429830803717035</c:v>
                </c:pt>
                <c:pt idx="45">
                  <c:v>0.75343530706173811</c:v>
                </c:pt>
                <c:pt idx="46">
                  <c:v>0.75259393747481873</c:v>
                </c:pt>
                <c:pt idx="47">
                  <c:v>0.75177316100733405</c:v>
                </c:pt>
                <c:pt idx="48">
                  <c:v>0.75097201194345498</c:v>
                </c:pt>
                <c:pt idx="49">
                  <c:v>0.75018959053433532</c:v>
                </c:pt>
                <c:pt idx="50">
                  <c:v>0.74942505714134611</c:v>
                </c:pt>
                <c:pt idx="51">
                  <c:v>0.74867762701405782</c:v>
                </c:pt>
                <c:pt idx="52">
                  <c:v>0.74794656562226336</c:v>
                </c:pt>
                <c:pt idx="53">
                  <c:v>0.74723118447304737</c:v>
                </c:pt>
                <c:pt idx="54">
                  <c:v>0.74653083735371961</c:v>
                </c:pt>
                <c:pt idx="55">
                  <c:v>0.74584491694968125</c:v>
                </c:pt>
                <c:pt idx="56">
                  <c:v>0.74517285179325476</c:v>
                </c:pt>
                <c:pt idx="57">
                  <c:v>0.74451410350540148</c:v>
                </c:pt>
                <c:pt idx="58">
                  <c:v>0.7438681642972661</c:v>
                </c:pt>
                <c:pt idx="59">
                  <c:v>0.74323455470275046</c:v>
                </c:pt>
                <c:pt idx="60">
                  <c:v>0.74261282151698016</c:v>
                </c:pt>
                <c:pt idx="61">
                  <c:v>0.74200253591865117</c:v>
                </c:pt>
                <c:pt idx="62">
                  <c:v>0.74140329175694486</c:v>
                </c:pt>
                <c:pt idx="63">
                  <c:v>0.74081470398602123</c:v>
                </c:pt>
                <c:pt idx="64">
                  <c:v>0.7402364072321076</c:v>
                </c:pt>
                <c:pt idx="65">
                  <c:v>0.7396680544799511</c:v>
                </c:pt>
                <c:pt idx="66">
                  <c:v>0.73910931586690753</c:v>
                </c:pt>
                <c:pt idx="67">
                  <c:v>0.73855987757426866</c:v>
                </c:pt>
                <c:pt idx="68">
                  <c:v>0.73801944080657933</c:v>
                </c:pt>
                <c:pt idx="69">
                  <c:v>0.73748772085070313</c:v>
                </c:pt>
                <c:pt idx="70">
                  <c:v>0.73696444620728607</c:v>
                </c:pt>
                <c:pt idx="71">
                  <c:v>0.73644935778804088</c:v>
                </c:pt>
                <c:pt idx="72">
                  <c:v>0.73594220817296285</c:v>
                </c:pt>
                <c:pt idx="73">
                  <c:v>0.73544276092219563</c:v>
                </c:pt>
                <c:pt idx="74">
                  <c:v>0.73495078993779273</c:v>
                </c:pt>
                <c:pt idx="75">
                  <c:v>0.73446607887110682</c:v>
                </c:pt>
                <c:pt idx="76">
                  <c:v>0.73398842057194591</c:v>
                </c:pt>
                <c:pt idx="77">
                  <c:v>0.73351761657602321</c:v>
                </c:pt>
                <c:pt idx="78">
                  <c:v>0.73305347662754905</c:v>
                </c:pt>
                <c:pt idx="79">
                  <c:v>0.7325958182341189</c:v>
                </c:pt>
                <c:pt idx="80">
                  <c:v>0.73214446625131324</c:v>
                </c:pt>
                <c:pt idx="81">
                  <c:v>0.73169925249466317</c:v>
                </c:pt>
                <c:pt idx="82">
                  <c:v>0.7312600153768487</c:v>
                </c:pt>
                <c:pt idx="83">
                  <c:v>0.73082659956819096</c:v>
                </c:pt>
                <c:pt idx="84">
                  <c:v>0.73039885567866369</c:v>
                </c:pt>
                <c:pt idx="85">
                  <c:v>0.72997663995981599</c:v>
                </c:pt>
                <c:pt idx="86">
                  <c:v>0.7295598140251246</c:v>
                </c:pt>
                <c:pt idx="87">
                  <c:v>0.72914824458743122</c:v>
                </c:pt>
                <c:pt idx="88">
                  <c:v>0.72874180321222537</c:v>
                </c:pt>
                <c:pt idx="89">
                  <c:v>0.72834036608564356</c:v>
                </c:pt>
                <c:pt idx="90">
                  <c:v>0.72794381379614248</c:v>
                </c:pt>
                <c:pt idx="91">
                  <c:v>0.72755203112889399</c:v>
                </c:pt>
                <c:pt idx="92">
                  <c:v>0.7271649068720204</c:v>
                </c:pt>
                <c:pt idx="93">
                  <c:v>0.72678233363386646</c:v>
                </c:pt>
                <c:pt idx="94">
                  <c:v>0.72640420767055869</c:v>
                </c:pt>
                <c:pt idx="95">
                  <c:v>0.72603042872316892</c:v>
                </c:pt>
                <c:pt idx="96">
                  <c:v>0.72566089986384608</c:v>
                </c:pt>
                <c:pt idx="97">
                  <c:v>0.72529552735033254</c:v>
                </c:pt>
                <c:pt idx="98">
                  <c:v>0.72493422048832079</c:v>
                </c:pt>
                <c:pt idx="99">
                  <c:v>0.72457689150115179</c:v>
                </c:pt>
                <c:pt idx="100">
                  <c:v>0.72422345540638977</c:v>
                </c:pt>
                <c:pt idx="101">
                  <c:v>0.72387382989884208</c:v>
                </c:pt>
                <c:pt idx="102">
                  <c:v>0.72352793523962733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11-439C-AFE1-D8E8FB2DC887}"/>
            </c:ext>
          </c:extLst>
        </c:ser>
        <c:ser>
          <c:idx val="2"/>
          <c:order val="2"/>
          <c:tx>
            <c:strRef>
              <c:f>[9]BH.A1R!$D$4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[9]BH.A1R!$BB$12:$BB$500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</c:numCache>
            </c:numRef>
          </c:xVal>
          <c:yVal>
            <c:numRef>
              <c:f>[9]BH.A1R!$BC$12:$BC$500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0.90039799521542407</c:v>
                </c:pt>
                <c:pt idx="7">
                  <c:v>0.8876761408566719</c:v>
                </c:pt>
                <c:pt idx="8">
                  <c:v>0.8787503432634719</c:v>
                </c:pt>
                <c:pt idx="9">
                  <c:v>0.87188384286574983</c:v>
                </c:pt>
                <c:pt idx="10">
                  <c:v>0.86631012189547685</c:v>
                </c:pt>
                <c:pt idx="11">
                  <c:v>0.86162314585874589</c:v>
                </c:pt>
                <c:pt idx="12">
                  <c:v>0.85758192120915666</c:v>
                </c:pt>
                <c:pt idx="13">
                  <c:v>0.85403174610580712</c:v>
                </c:pt>
                <c:pt idx="14">
                  <c:v>0.85086742955076688</c:v>
                </c:pt>
                <c:pt idx="15">
                  <c:v>0.84801421815454781</c:v>
                </c:pt>
                <c:pt idx="16">
                  <c:v>0.84541709811650345</c:v>
                </c:pt>
                <c:pt idx="17">
                  <c:v>0.84303441573710225</c:v>
                </c:pt>
                <c:pt idx="18">
                  <c:v>0.84083388109489765</c:v>
                </c:pt>
                <c:pt idx="19">
                  <c:v>0.8387899610761278</c:v>
                </c:pt>
                <c:pt idx="20">
                  <c:v>0.83688211998987438</c:v>
                </c:pt>
                <c:pt idx="21">
                  <c:v>0.83509359739472089</c:v>
                </c:pt>
                <c:pt idx="22">
                  <c:v>0.83341053770828433</c:v>
                </c:pt>
                <c:pt idx="23">
                  <c:v>0.83182135676349267</c:v>
                </c:pt>
                <c:pt idx="24">
                  <c:v>0.83031627194222235</c:v>
                </c:pt>
                <c:pt idx="25">
                  <c:v>0.82888694771320093</c:v>
                </c:pt>
                <c:pt idx="26">
                  <c:v>0.82752622417263488</c:v>
                </c:pt>
                <c:pt idx="27">
                  <c:v>0.82622790632129417</c:v>
                </c:pt>
                <c:pt idx="28">
                  <c:v>0.82498659847960065</c:v>
                </c:pt>
                <c:pt idx="29">
                  <c:v>0.82379757272228249</c:v>
                </c:pt>
                <c:pt idx="30">
                  <c:v>0.82265666328198683</c:v>
                </c:pt>
                <c:pt idx="31">
                  <c:v>0.8215601810086236</c:v>
                </c:pt>
                <c:pt idx="32">
                  <c:v>0.82050484348394526</c:v>
                </c:pt>
                <c:pt idx="33">
                  <c:v>0.81948771747706517</c:v>
                </c:pt>
                <c:pt idx="34">
                  <c:v>0.81850617121691982</c:v>
                </c:pt>
                <c:pt idx="35">
                  <c:v>0.81755783453978736</c:v>
                </c:pt>
                <c:pt idx="36">
                  <c:v>0.81664056540359586</c:v>
                </c:pt>
                <c:pt idx="37">
                  <c:v>0.81575242158716976</c:v>
                </c:pt>
                <c:pt idx="38">
                  <c:v>0.81489163664070174</c:v>
                </c:pt>
                <c:pt idx="39">
                  <c:v>0.81405659934408481</c:v>
                </c:pt>
                <c:pt idx="40">
                  <c:v>0.81324583607701162</c:v>
                </c:pt>
                <c:pt idx="41">
                  <c:v>0.8124579956196103</c:v>
                </c:pt>
                <c:pt idx="42">
                  <c:v>0.81169183599262873</c:v>
                </c:pt>
                <c:pt idx="43">
                  <c:v>0.81094621301761183</c:v>
                </c:pt>
                <c:pt idx="44">
                  <c:v>0.81022007033439902</c:v>
                </c:pt>
                <c:pt idx="45">
                  <c:v>0.80951243065888967</c:v>
                </c:pt>
                <c:pt idx="46">
                  <c:v>0.80882238810079965</c:v>
                </c:pt>
                <c:pt idx="47">
                  <c:v>0.80814910139096396</c:v>
                </c:pt>
                <c:pt idx="48">
                  <c:v>0.80749178789206222</c:v>
                </c:pt>
                <c:pt idx="49">
                  <c:v>0.80684971828657404</c:v>
                </c:pt>
                <c:pt idx="50">
                  <c:v>0.80622221185218346</c:v>
                </c:pt>
                <c:pt idx="51">
                  <c:v>0.80560863224843071</c:v>
                </c:pt>
                <c:pt idx="52">
                  <c:v>0.80500838374968897</c:v>
                </c:pt>
                <c:pt idx="53">
                  <c:v>0.80442090786895659</c:v>
                </c:pt>
                <c:pt idx="54">
                  <c:v>0.80384568032484505</c:v>
                </c:pt>
                <c:pt idx="55">
                  <c:v>0.8032822083107678</c:v>
                </c:pt>
                <c:pt idx="56">
                  <c:v>0.80273002803093652</c:v>
                </c:pt>
                <c:pt idx="57">
                  <c:v>0.8021887024725125</c:v>
                </c:pt>
                <c:pt idx="58">
                  <c:v>0.80165781938728553</c:v>
                </c:pt>
                <c:pt idx="59">
                  <c:v>0.80113698945969525</c:v>
                </c:pt>
                <c:pt idx="60">
                  <c:v>0.80062584464093756</c:v>
                </c:pt>
                <c:pt idx="61">
                  <c:v>0.80012403663143206</c:v>
                </c:pt>
                <c:pt idx="62">
                  <c:v>0.79963123549608228</c:v>
                </c:pt>
                <c:pt idx="63">
                  <c:v>0.79914712839863944</c:v>
                </c:pt>
                <c:pt idx="64">
                  <c:v>0.79867141844309597</c:v>
                </c:pt>
                <c:pt idx="65">
                  <c:v>0.79820382361143805</c:v>
                </c:pt>
                <c:pt idx="66">
                  <c:v>0.79774407578830453</c:v>
                </c:pt>
                <c:pt idx="67">
                  <c:v>0.79729191986416981</c:v>
                </c:pt>
                <c:pt idx="68">
                  <c:v>0.79684711290958699</c:v>
                </c:pt>
                <c:pt idx="69">
                  <c:v>0.79640942341384957</c:v>
                </c:pt>
                <c:pt idx="70">
                  <c:v>0.79597863058213802</c:v>
                </c:pt>
                <c:pt idx="71">
                  <c:v>0.79555452368584689</c:v>
                </c:pt>
                <c:pt idx="72">
                  <c:v>0.79513690146134097</c:v>
                </c:pt>
                <c:pt idx="73">
                  <c:v>0.79472557155287527</c:v>
                </c:pt>
                <c:pt idx="74">
                  <c:v>0.79432034999584633</c:v>
                </c:pt>
                <c:pt idx="75">
                  <c:v>0.79392106073692481</c:v>
                </c:pt>
                <c:pt idx="76">
                  <c:v>0.79352753518795727</c:v>
                </c:pt>
                <c:pt idx="77">
                  <c:v>0.79313961181082848</c:v>
                </c:pt>
                <c:pt idx="78">
                  <c:v>0.79275713573074347</c:v>
                </c:pt>
                <c:pt idx="79">
                  <c:v>0.7923799583756268</c:v>
                </c:pt>
                <c:pt idx="80">
                  <c:v>0.79200793713955586</c:v>
                </c:pt>
                <c:pt idx="81">
                  <c:v>0.79164093506833</c:v>
                </c:pt>
                <c:pt idx="82">
                  <c:v>0.79127882056545418</c:v>
                </c:pt>
                <c:pt idx="83">
                  <c:v>0.79092146711696876</c:v>
                </c:pt>
                <c:pt idx="84">
                  <c:v>0.79056875303369512</c:v>
                </c:pt>
                <c:pt idx="85">
                  <c:v>0.79022056120959183</c:v>
                </c:pt>
                <c:pt idx="86">
                  <c:v>0.78987677889503061</c:v>
                </c:pt>
                <c:pt idx="87">
                  <c:v>0.78953729748389878</c:v>
                </c:pt>
                <c:pt idx="88">
                  <c:v>0.78920201231353215</c:v>
                </c:pt>
                <c:pt idx="89">
                  <c:v>0.78887082247656015</c:v>
                </c:pt>
                <c:pt idx="90">
                  <c:v>0.78854363064382504</c:v>
                </c:pt>
                <c:pt idx="91">
                  <c:v>0.7882203428976009</c:v>
                </c:pt>
                <c:pt idx="92">
                  <c:v>0.78790086857440356</c:v>
                </c:pt>
                <c:pt idx="93">
                  <c:v>0.78758512011673876</c:v>
                </c:pt>
                <c:pt idx="94">
                  <c:v>0.78727301293318253</c:v>
                </c:pt>
                <c:pt idx="95">
                  <c:v>0.78696446526624453</c:v>
                </c:pt>
                <c:pt idx="96">
                  <c:v>0.78665939806749363</c:v>
                </c:pt>
                <c:pt idx="97">
                  <c:v>0.78635773487948057</c:v>
                </c:pt>
                <c:pt idx="98">
                  <c:v>0.78605940172401112</c:v>
                </c:pt>
                <c:pt idx="99">
                  <c:v>0.78576432699637078</c:v>
                </c:pt>
                <c:pt idx="100">
                  <c:v>0.7854724413651214</c:v>
                </c:pt>
                <c:pt idx="101">
                  <c:v>0.78518367767712327</c:v>
                </c:pt>
                <c:pt idx="102">
                  <c:v>0.78489797086745827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711-439C-AFE1-D8E8FB2DC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748392676242251"/>
          <c:y val="0.7029401220394681"/>
          <c:w val="0.37687763365328125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'[6]CCS.DR'!$B$4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'[6]CCS.DR'!$AU$12:$AU$500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45</c:v>
                </c:pt>
                <c:pt idx="48">
                  <c:v>46</c:v>
                </c:pt>
                <c:pt idx="49">
                  <c:v>47</c:v>
                </c:pt>
                <c:pt idx="50">
                  <c:v>48</c:v>
                </c:pt>
                <c:pt idx="51">
                  <c:v>47</c:v>
                </c:pt>
                <c:pt idx="52">
                  <c:v>48</c:v>
                </c:pt>
                <c:pt idx="53">
                  <c:v>49</c:v>
                </c:pt>
                <c:pt idx="54">
                  <c:v>50</c:v>
                </c:pt>
                <c:pt idx="55">
                  <c:v>51</c:v>
                </c:pt>
                <c:pt idx="56">
                  <c:v>52</c:v>
                </c:pt>
                <c:pt idx="57">
                  <c:v>53</c:v>
                </c:pt>
                <c:pt idx="58">
                  <c:v>54</c:v>
                </c:pt>
                <c:pt idx="59">
                  <c:v>55</c:v>
                </c:pt>
              </c:numCache>
            </c:numRef>
          </c:xVal>
          <c:yVal>
            <c:numRef>
              <c:f>'[6]CCS.DR'!$AV$12:$AV$500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0.81295933040050739</c:v>
                </c:pt>
                <c:pt idx="7">
                  <c:v>0.78725184326687614</c:v>
                </c:pt>
                <c:pt idx="8">
                  <c:v>0.76943314127114193</c:v>
                </c:pt>
                <c:pt idx="9">
                  <c:v>0.75584766433389494</c:v>
                </c:pt>
                <c:pt idx="10">
                  <c:v>0.74489807252167795</c:v>
                </c:pt>
                <c:pt idx="11">
                  <c:v>0.73574463535425205</c:v>
                </c:pt>
                <c:pt idx="12">
                  <c:v>0.72789201213860721</c:v>
                </c:pt>
                <c:pt idx="13">
                  <c:v>0.72102387866693995</c:v>
                </c:pt>
                <c:pt idx="14">
                  <c:v>0.71492611590312694</c:v>
                </c:pt>
                <c:pt idx="15">
                  <c:v>0.70944716674578012</c:v>
                </c:pt>
                <c:pt idx="16">
                  <c:v>0.70447589233616248</c:v>
                </c:pt>
                <c:pt idx="17">
                  <c:v>0.69992841575944942</c:v>
                </c:pt>
                <c:pt idx="18">
                  <c:v>0.69573990779479955</c:v>
                </c:pt>
                <c:pt idx="19">
                  <c:v>0.69185924457425085</c:v>
                </c:pt>
                <c:pt idx="20">
                  <c:v>0.68824541214619805</c:v>
                </c:pt>
                <c:pt idx="21">
                  <c:v>0.68486501527080546</c:v>
                </c:pt>
                <c:pt idx="22">
                  <c:v>0.68169050749791749</c:v>
                </c:pt>
                <c:pt idx="23">
                  <c:v>0.67869890594305637</c:v>
                </c:pt>
                <c:pt idx="24">
                  <c:v>0.67587083994930097</c:v>
                </c:pt>
                <c:pt idx="25">
                  <c:v>0.67318983482476458</c:v>
                </c:pt>
                <c:pt idx="26">
                  <c:v>0.67064176432819667</c:v>
                </c:pt>
                <c:pt idx="27">
                  <c:v>0.66821442640873219</c:v>
                </c:pt>
                <c:pt idx="28">
                  <c:v>0.66589721038644445</c:v>
                </c:pt>
                <c:pt idx="29">
                  <c:v>0.66368083293601643</c:v>
                </c:pt>
                <c:pt idx="30">
                  <c:v>0.66155712650869081</c:v>
                </c:pt>
                <c:pt idx="31">
                  <c:v>0.65951886819101879</c:v>
                </c:pt>
                <c:pt idx="32">
                  <c:v>0.65755964008241474</c:v>
                </c:pt>
                <c:pt idx="33">
                  <c:v>0.65567371448432998</c:v>
                </c:pt>
                <c:pt idx="34">
                  <c:v>0.65385595880019698</c:v>
                </c:pt>
                <c:pt idx="35">
                  <c:v>0.65210175622683653</c:v>
                </c:pt>
                <c:pt idx="36">
                  <c:v>0.65040693919705883</c:v>
                </c:pt>
                <c:pt idx="37">
                  <c:v>0.648767733194061</c:v>
                </c:pt>
                <c:pt idx="38">
                  <c:v>0.64718070906001346</c:v>
                </c:pt>
                <c:pt idx="39">
                  <c:v>0.64564274230570173</c:v>
                </c:pt>
                <c:pt idx="40">
                  <c:v>0.64415097822523182</c:v>
                </c:pt>
                <c:pt idx="41">
                  <c:v>0.64270280185128326</c:v>
                </c:pt>
                <c:pt idx="42">
                  <c:v>0.64129581196810292</c:v>
                </c:pt>
                <c:pt idx="43">
                  <c:v>0.63992779854306459</c:v>
                </c:pt>
                <c:pt idx="45">
                  <c:v>0.63859672305193904</c:v>
                </c:pt>
                <c:pt idx="46">
                  <c:v>0.63730070126456861</c:v>
                </c:pt>
                <c:pt idx="47">
                  <c:v>0.63603798813139867</c:v>
                </c:pt>
                <c:pt idx="48">
                  <c:v>0.63480696447108609</c:v>
                </c:pt>
                <c:pt idx="49">
                  <c:v>0.63360612520808757</c:v>
                </c:pt>
                <c:pt idx="50">
                  <c:v>0.63243406894899323</c:v>
                </c:pt>
                <c:pt idx="51">
                  <c:v>0.63360612520808757</c:v>
                </c:pt>
                <c:pt idx="52">
                  <c:v>0.63243406894899323</c:v>
                </c:pt>
                <c:pt idx="53">
                  <c:v>0.63128948871916635</c:v>
                </c:pt>
                <c:pt idx="54">
                  <c:v>0.63017116370836246</c:v>
                </c:pt>
                <c:pt idx="55">
                  <c:v>0.62907795189650229</c:v>
                </c:pt>
                <c:pt idx="56">
                  <c:v>0.62800878344954358</c:v>
                </c:pt>
                <c:pt idx="57">
                  <c:v>0.62696265479109714</c:v>
                </c:pt>
                <c:pt idx="58">
                  <c:v>0.62593862326863769</c:v>
                </c:pt>
                <c:pt idx="59">
                  <c:v>0.62493580234428803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82-4613-B9C4-93116AD4ABE7}"/>
            </c:ext>
          </c:extLst>
        </c:ser>
        <c:ser>
          <c:idx val="1"/>
          <c:order val="1"/>
          <c:tx>
            <c:strRef>
              <c:f>'[6]CCS.DR'!$C$4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'[6]CCS.DR'!$AW$12:$AW$500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</c:numCache>
            </c:numRef>
          </c:xVal>
          <c:yVal>
            <c:numRef>
              <c:f>'[6]CCS.DR'!$AX$12:$AX$500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0.86024600796008177</c:v>
                </c:pt>
                <c:pt idx="7">
                  <c:v>0.84133427944922856</c:v>
                </c:pt>
                <c:pt idx="8">
                  <c:v>0.82814097452321334</c:v>
                </c:pt>
                <c:pt idx="9">
                  <c:v>0.81803404491744203</c:v>
                </c:pt>
                <c:pt idx="10">
                  <c:v>0.80985726273655045</c:v>
                </c:pt>
                <c:pt idx="11">
                  <c:v>0.80300033452938924</c:v>
                </c:pt>
                <c:pt idx="12">
                  <c:v>0.79710207832057334</c:v>
                </c:pt>
                <c:pt idx="13">
                  <c:v>0.79193120442515574</c:v>
                </c:pt>
                <c:pt idx="14">
                  <c:v>0.78733077751885316</c:v>
                </c:pt>
                <c:pt idx="15">
                  <c:v>0.78318948056120774</c:v>
                </c:pt>
                <c:pt idx="16">
                  <c:v>0.77942552821010025</c:v>
                </c:pt>
                <c:pt idx="17">
                  <c:v>0.77597709053665942</c:v>
                </c:pt>
                <c:pt idx="18">
                  <c:v>0.77279630344042227</c:v>
                </c:pt>
                <c:pt idx="19">
                  <c:v>0.76984536691716288</c:v>
                </c:pt>
                <c:pt idx="20">
                  <c:v>0.76709391528991588</c:v>
                </c:pt>
                <c:pt idx="21">
                  <c:v>0.76451719261017426</c:v>
                </c:pt>
                <c:pt idx="22">
                  <c:v>0.76209475469310739</c:v>
                </c:pt>
                <c:pt idx="23">
                  <c:v>0.75980952548573932</c:v>
                </c:pt>
                <c:pt idx="24">
                  <c:v>0.75764709780113315</c:v>
                </c:pt>
                <c:pt idx="25">
                  <c:v>0.75559520628810151</c:v>
                </c:pt>
                <c:pt idx="26">
                  <c:v>0.75364332416652735</c:v>
                </c:pt>
                <c:pt idx="27">
                  <c:v>0.75178235044937414</c:v>
                </c:pt>
                <c:pt idx="28">
                  <c:v>0.75000436435770368</c:v>
                </c:pt>
                <c:pt idx="29">
                  <c:v>0.74830243033840649</c:v>
                </c:pt>
                <c:pt idx="30">
                  <c:v>0.74667044168113383</c:v>
                </c:pt>
                <c:pt idx="31">
                  <c:v>0.74510299392416934</c:v>
                </c:pt>
                <c:pt idx="32">
                  <c:v>0.74359528149739074</c:v>
                </c:pt>
                <c:pt idx="33">
                  <c:v>0.74214301267098504</c:v>
                </c:pt>
                <c:pt idx="34">
                  <c:v>0.74074233905688103</c:v>
                </c:pt>
                <c:pt idx="35">
                  <c:v>0.73938979677719474</c:v>
                </c:pt>
                <c:pt idx="36">
                  <c:v>0.73808225705968755</c:v>
                </c:pt>
                <c:pt idx="37">
                  <c:v>0.73681688450602112</c:v>
                </c:pt>
                <c:pt idx="38">
                  <c:v>0.73559110164766284</c:v>
                </c:pt>
                <c:pt idx="39">
                  <c:v>0.73440255868726956</c:v>
                </c:pt>
                <c:pt idx="40">
                  <c:v>0.73324910754218953</c:v>
                </c:pt>
                <c:pt idx="41">
                  <c:v>0.73212877947729016</c:v>
                </c:pt>
                <c:pt idx="42">
                  <c:v>0.731039765748286</c:v>
                </c:pt>
                <c:pt idx="43">
                  <c:v>0.72998040078268622</c:v>
                </c:pt>
                <c:pt idx="45">
                  <c:v>0.72894914750986572</c:v>
                </c:pt>
                <c:pt idx="46">
                  <c:v>0.72794458451935684</c:v>
                </c:pt>
                <c:pt idx="47">
                  <c:v>0.7269653947809579</c:v>
                </c:pt>
                <c:pt idx="48">
                  <c:v>0.72601035570443051</c:v>
                </c:pt>
                <c:pt idx="49">
                  <c:v>0.72507833035255709</c:v>
                </c:pt>
                <c:pt idx="50">
                  <c:v>0.72416825965082898</c:v>
                </c:pt>
                <c:pt idx="51">
                  <c:v>0.72507833035255709</c:v>
                </c:pt>
                <c:pt idx="52">
                  <c:v>0.72416825965082898</c:v>
                </c:pt>
                <c:pt idx="53">
                  <c:v>0.72327915546130084</c:v>
                </c:pt>
                <c:pt idx="54">
                  <c:v>0.72241009440823523</c:v>
                </c:pt>
                <c:pt idx="55">
                  <c:v>0.72156021235982071</c:v>
                </c:pt>
                <c:pt idx="56">
                  <c:v>0.72072869948416474</c:v>
                </c:pt>
                <c:pt idx="57">
                  <c:v>0.71991479580940376</c:v>
                </c:pt>
                <c:pt idx="58">
                  <c:v>0.71911778722756292</c:v>
                </c:pt>
                <c:pt idx="59">
                  <c:v>0.71833700189006156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82-4613-B9C4-93116AD4ABE7}"/>
            </c:ext>
          </c:extLst>
        </c:ser>
        <c:ser>
          <c:idx val="2"/>
          <c:order val="2"/>
          <c:tx>
            <c:strRef>
              <c:f>'[6]CCS.DR'!$D$4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'[6]CCS.DR'!$AY$12:$AY$500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49</c:v>
                </c:pt>
                <c:pt idx="52">
                  <c:v>50</c:v>
                </c:pt>
                <c:pt idx="53">
                  <c:v>51</c:v>
                </c:pt>
                <c:pt idx="54">
                  <c:v>52</c:v>
                </c:pt>
                <c:pt idx="55">
                  <c:v>53</c:v>
                </c:pt>
                <c:pt idx="56">
                  <c:v>54</c:v>
                </c:pt>
                <c:pt idx="57">
                  <c:v>55</c:v>
                </c:pt>
                <c:pt idx="58">
                  <c:v>56</c:v>
                </c:pt>
                <c:pt idx="59">
                  <c:v>57</c:v>
                </c:pt>
              </c:numCache>
            </c:numRef>
          </c:xVal>
          <c:yVal>
            <c:numRef>
              <c:f>'[6]CCS.DR'!$AZ$12:$AZ$500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0.89607432439296608</c:v>
                </c:pt>
                <c:pt idx="7">
                  <c:v>0.88092119178229455</c:v>
                </c:pt>
                <c:pt idx="8">
                  <c:v>0.87031312827191309</c:v>
                </c:pt>
                <c:pt idx="9">
                  <c:v>0.86216580206281435</c:v>
                </c:pt>
                <c:pt idx="10">
                  <c:v>0.85556096879348165</c:v>
                </c:pt>
                <c:pt idx="11">
                  <c:v>0.85001289555710913</c:v>
                </c:pt>
                <c:pt idx="12">
                  <c:v>0.84523360951515869</c:v>
                </c:pt>
                <c:pt idx="13">
                  <c:v>0.84103842674296692</c:v>
                </c:pt>
                <c:pt idx="14">
                  <c:v>0.83730187297938874</c:v>
                </c:pt>
                <c:pt idx="15">
                  <c:v>0.83393484546181362</c:v>
                </c:pt>
                <c:pt idx="16">
                  <c:v>0.83087181285775924</c:v>
                </c:pt>
                <c:pt idx="17">
                  <c:v>0.82806318739792439</c:v>
                </c:pt>
                <c:pt idx="18">
                  <c:v>0.82547054941713272</c:v>
                </c:pt>
                <c:pt idx="19">
                  <c:v>0.82306353383645803</c:v>
                </c:pt>
                <c:pt idx="20">
                  <c:v>0.82081772998399172</c:v>
                </c:pt>
                <c:pt idx="21">
                  <c:v>0.81871322336800911</c:v>
                </c:pt>
                <c:pt idx="22">
                  <c:v>0.81673355762923017</c:v>
                </c:pt>
                <c:pt idx="23">
                  <c:v>0.81486497938870717</c:v>
                </c:pt>
                <c:pt idx="24">
                  <c:v>0.81309587831655672</c:v>
                </c:pt>
                <c:pt idx="25">
                  <c:v>0.8114163648780881</c:v>
                </c:pt>
                <c:pt idx="26">
                  <c:v>0.80981794706737353</c:v>
                </c:pt>
                <c:pt idx="27">
                  <c:v>0.80829327954976726</c:v>
                </c:pt>
                <c:pt idx="28">
                  <c:v>0.80683596660012513</c:v>
                </c:pt>
                <c:pt idx="29">
                  <c:v>0.80544040557347885</c:v>
                </c:pt>
                <c:pt idx="30">
                  <c:v>0.80410166130740379</c:v>
                </c:pt>
                <c:pt idx="31">
                  <c:v>0.80281536440623635</c:v>
                </c:pt>
                <c:pt idx="32">
                  <c:v>0.80157762816223488</c:v>
                </c:pt>
                <c:pt idx="33">
                  <c:v>0.80038498016441184</c:v>
                </c:pt>
                <c:pt idx="34">
                  <c:v>0.79923430558824937</c:v>
                </c:pt>
                <c:pt idx="35">
                  <c:v>0.79812279985349877</c:v>
                </c:pt>
                <c:pt idx="36">
                  <c:v>0.79704792885413922</c:v>
                </c:pt>
                <c:pt idx="37">
                  <c:v>0.79600739535354392</c:v>
                </c:pt>
                <c:pt idx="38">
                  <c:v>0.79499911043354887</c:v>
                </c:pt>
                <c:pt idx="39">
                  <c:v>0.79402116911284781</c:v>
                </c:pt>
                <c:pt idx="40">
                  <c:v>0.79307182942553556</c:v>
                </c:pt>
                <c:pt idx="41">
                  <c:v>0.79214949438737969</c:v>
                </c:pt>
                <c:pt idx="42">
                  <c:v>0.79125269638483953</c:v>
                </c:pt>
                <c:pt idx="43">
                  <c:v>0.79038008360686085</c:v>
                </c:pt>
                <c:pt idx="45">
                  <c:v>0.78953040820718245</c:v>
                </c:pt>
                <c:pt idx="46">
                  <c:v>0.78870251593915419</c:v>
                </c:pt>
                <c:pt idx="47">
                  <c:v>0.78789533704882619</c:v>
                </c:pt>
                <c:pt idx="48">
                  <c:v>0.78710787824754591</c:v>
                </c:pt>
                <c:pt idx="49">
                  <c:v>0.7863392156142246</c:v>
                </c:pt>
                <c:pt idx="50">
                  <c:v>0.78558848830113071</c:v>
                </c:pt>
                <c:pt idx="51">
                  <c:v>0.7863392156142246</c:v>
                </c:pt>
                <c:pt idx="52">
                  <c:v>0.78558848830113071</c:v>
                </c:pt>
                <c:pt idx="53">
                  <c:v>0.78485489293658417</c:v>
                </c:pt>
                <c:pt idx="54">
                  <c:v>0.78413767863405937</c:v>
                </c:pt>
                <c:pt idx="55">
                  <c:v>0.78343614253061433</c:v>
                </c:pt>
                <c:pt idx="56">
                  <c:v>0.78274962578875296</c:v>
                </c:pt>
                <c:pt idx="57">
                  <c:v>0.78207751000518744</c:v>
                </c:pt>
                <c:pt idx="58">
                  <c:v>0.7814192139778563</c:v>
                </c:pt>
                <c:pt idx="59">
                  <c:v>0.78077419078919463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E82-4613-B9C4-93116AD4A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  <c:max val="7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308821309680951"/>
          <c:y val="0.70791384278404423"/>
          <c:w val="0.38694204589160652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[9]BH.A1R!$B$4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[9]BH.A1R!$AX$12:$AX$500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</c:numCache>
            </c:numRef>
          </c:xVal>
          <c:yVal>
            <c:numRef>
              <c:f>[9]BH.A1R!$AY$12:$AY$500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0.9265880618903708</c:v>
                </c:pt>
                <c:pt idx="4">
                  <c:v>0.88616922144663357</c:v>
                </c:pt>
                <c:pt idx="5">
                  <c:v>0.85856543643775374</c:v>
                </c:pt>
                <c:pt idx="6">
                  <c:v>0.82039345477991366</c:v>
                </c:pt>
                <c:pt idx="7">
                  <c:v>0.79874336370024279</c:v>
                </c:pt>
                <c:pt idx="8">
                  <c:v>0.78367857330576018</c:v>
                </c:pt>
                <c:pt idx="9">
                  <c:v>0.77215984735003085</c:v>
                </c:pt>
                <c:pt idx="10">
                  <c:v>0.76285490910567288</c:v>
                </c:pt>
                <c:pt idx="11">
                  <c:v>0.75506167188051565</c:v>
                </c:pt>
                <c:pt idx="12">
                  <c:v>0.74836517161380756</c:v>
                </c:pt>
                <c:pt idx="13">
                  <c:v>0.74249997134934365</c:v>
                </c:pt>
                <c:pt idx="14">
                  <c:v>0.73728613825398215</c:v>
                </c:pt>
                <c:pt idx="15">
                  <c:v>0.73259615051895799</c:v>
                </c:pt>
                <c:pt idx="16">
                  <c:v>0.72833638794161526</c:v>
                </c:pt>
                <c:pt idx="17">
                  <c:v>0.72443612192937046</c:v>
                </c:pt>
                <c:pt idx="18">
                  <c:v>0.72084063402487175</c:v>
                </c:pt>
                <c:pt idx="19">
                  <c:v>0.71750673604785309</c:v>
                </c:pt>
                <c:pt idx="20">
                  <c:v>0.71439975244351639</c:v>
                </c:pt>
                <c:pt idx="21">
                  <c:v>0.71149142769916018</c:v>
                </c:pt>
                <c:pt idx="22">
                  <c:v>0.7087584384959672</c:v>
                </c:pt>
                <c:pt idx="23">
                  <c:v>0.70618131254171157</c:v>
                </c:pt>
                <c:pt idx="24">
                  <c:v>0.70374362774188859</c:v>
                </c:pt>
                <c:pt idx="25">
                  <c:v>0.70143140887495392</c:v>
                </c:pt>
                <c:pt idx="26">
                  <c:v>0.69923266613266133</c:v>
                </c:pt>
                <c:pt idx="27">
                  <c:v>0.69713703733967225</c:v>
                </c:pt>
                <c:pt idx="28">
                  <c:v>0.69513550713428773</c:v>
                </c:pt>
                <c:pt idx="29">
                  <c:v>0.69322018408790409</c:v>
                </c:pt>
                <c:pt idx="30">
                  <c:v>0.6913841220047231</c:v>
                </c:pt>
                <c:pt idx="31">
                  <c:v>0.68962117530666467</c:v>
                </c:pt>
                <c:pt idx="32">
                  <c:v>0.68792588099856578</c:v>
                </c:pt>
                <c:pt idx="33">
                  <c:v>0.68629336156667065</c:v>
                </c:pt>
                <c:pt idx="34">
                  <c:v>0.68471924451397492</c:v>
                </c:pt>
                <c:pt idx="35">
                  <c:v>0.68319959522981899</c:v>
                </c:pt>
                <c:pt idx="36">
                  <c:v>0.68173086063079424</c:v>
                </c:pt>
                <c:pt idx="37">
                  <c:v>0.68030982156637354</c:v>
                </c:pt>
                <c:pt idx="38">
                  <c:v>0.67893355240523479</c:v>
                </c:pt>
                <c:pt idx="39">
                  <c:v>0.67759938654215768</c:v>
                </c:pt>
                <c:pt idx="40">
                  <c:v>0.67630488681577705</c:v>
                </c:pt>
                <c:pt idx="41">
                  <c:v>0.67504782002263142</c:v>
                </c:pt>
                <c:pt idx="42">
                  <c:v>0.67382613486617737</c:v>
                </c:pt>
                <c:pt idx="43">
                  <c:v>0.67263794280061251</c:v>
                </c:pt>
                <c:pt idx="44">
                  <c:v>0.67148150132582074</c:v>
                </c:pt>
                <c:pt idx="45">
                  <c:v>0.67035519936703092</c:v>
                </c:pt>
                <c:pt idx="46">
                  <c:v>0.66925754443506347</c:v>
                </c:pt>
                <c:pt idx="47">
                  <c:v>0.66818715131351969</c:v>
                </c:pt>
                <c:pt idx="48">
                  <c:v>0.66714273206040009</c:v>
                </c:pt>
                <c:pt idx="49">
                  <c:v>0.66612308714532542</c:v>
                </c:pt>
                <c:pt idx="50">
                  <c:v>0.66512709757125865</c:v>
                </c:pt>
                <c:pt idx="51">
                  <c:v>0.66415371785255051</c:v>
                </c:pt>
                <c:pt idx="52">
                  <c:v>0.66320196974016155</c:v>
                </c:pt>
                <c:pt idx="53">
                  <c:v>0.66227093660079772</c:v>
                </c:pt>
                <c:pt idx="54">
                  <c:v>0.66135975836997352</c:v>
                </c:pt>
                <c:pt idx="55">
                  <c:v>0.66046762701020667</c:v>
                </c:pt>
                <c:pt idx="56">
                  <c:v>0.65959378241495425</c:v>
                </c:pt>
                <c:pt idx="57">
                  <c:v>0.65873750870689307</c:v>
                </c:pt>
                <c:pt idx="58">
                  <c:v>0.65789813088591786</c:v>
                </c:pt>
                <c:pt idx="59">
                  <c:v>0.65707501178800831</c:v>
                </c:pt>
                <c:pt idx="60">
                  <c:v>0.65626754932105247</c:v>
                </c:pt>
                <c:pt idx="61">
                  <c:v>0.65547517394795163</c:v>
                </c:pt>
                <c:pt idx="62">
                  <c:v>0.65469734639096755</c:v>
                </c:pt>
                <c:pt idx="63">
                  <c:v>0.65393355553441812</c:v>
                </c:pt>
                <c:pt idx="64">
                  <c:v>0.65318331650553474</c:v>
                </c:pt>
                <c:pt idx="65">
                  <c:v>0.65244616891565743</c:v>
                </c:pt>
                <c:pt idx="66">
                  <c:v>0.6517216752459799</c:v>
                </c:pt>
                <c:pt idx="67">
                  <c:v>0.65100941936384271</c:v>
                </c:pt>
                <c:pt idx="68">
                  <c:v>0.65030900515712942</c:v>
                </c:pt>
                <c:pt idx="69">
                  <c:v>0.6496200552756769</c:v>
                </c:pt>
                <c:pt idx="70">
                  <c:v>0.64894220996981078</c:v>
                </c:pt>
                <c:pt idx="71">
                  <c:v>0.6482751260171622</c:v>
                </c:pt>
                <c:pt idx="72">
                  <c:v>0.64761847572984721</c:v>
                </c:pt>
                <c:pt idx="73">
                  <c:v>0.64697194603490671</c:v>
                </c:pt>
                <c:pt idx="74">
                  <c:v>0.64633523762162404</c:v>
                </c:pt>
                <c:pt idx="75">
                  <c:v>0.6457080641499785</c:v>
                </c:pt>
                <c:pt idx="76">
                  <c:v>0.64509015151505489</c:v>
                </c:pt>
                <c:pt idx="77">
                  <c:v>0.64448123716274042</c:v>
                </c:pt>
                <c:pt idx="78">
                  <c:v>0.64388106945247991</c:v>
                </c:pt>
                <c:pt idx="79">
                  <c:v>0.64328940706326809</c:v>
                </c:pt>
                <c:pt idx="80">
                  <c:v>0.64270601843940967</c:v>
                </c:pt>
                <c:pt idx="81">
                  <c:v>0.64213068127290218</c:v>
                </c:pt>
                <c:pt idx="82">
                  <c:v>0.64156318201957752</c:v>
                </c:pt>
                <c:pt idx="83">
                  <c:v>0.64100331544640021</c:v>
                </c:pt>
                <c:pt idx="84">
                  <c:v>0.64045088420754992</c:v>
                </c:pt>
                <c:pt idx="85">
                  <c:v>0.63990569844712275</c:v>
                </c:pt>
                <c:pt idx="86">
                  <c:v>0.63936757542647227</c:v>
                </c:pt>
                <c:pt idx="87">
                  <c:v>0.63883633917438554</c:v>
                </c:pt>
                <c:pt idx="88">
                  <c:v>0.63831182015843457</c:v>
                </c:pt>
                <c:pt idx="89">
                  <c:v>0.63779385497598839</c:v>
                </c:pt>
                <c:pt idx="90">
                  <c:v>0.63728228606349291</c:v>
                </c:pt>
                <c:pt idx="91">
                  <c:v>0.63677696142273943</c:v>
                </c:pt>
                <c:pt idx="92">
                  <c:v>0.63627773436294655</c:v>
                </c:pt>
                <c:pt idx="93">
                  <c:v>0.6357844632575731</c:v>
                </c:pt>
                <c:pt idx="94">
                  <c:v>0.6352970113148676</c:v>
                </c:pt>
                <c:pt idx="95">
                  <c:v>0.63481524636123177</c:v>
                </c:pt>
                <c:pt idx="96">
                  <c:v>0.63433904063655355</c:v>
                </c:pt>
                <c:pt idx="97">
                  <c:v>0.63386827060072382</c:v>
                </c:pt>
                <c:pt idx="98">
                  <c:v>0.63340281675061394</c:v>
                </c:pt>
                <c:pt idx="99">
                  <c:v>0.63294256344684285</c:v>
                </c:pt>
                <c:pt idx="100">
                  <c:v>0.63248739874971416</c:v>
                </c:pt>
                <c:pt idx="101">
                  <c:v>0.63203721426374737</c:v>
                </c:pt>
                <c:pt idx="102">
                  <c:v>0.63159190499026863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CB-4EC8-85B6-15F99FF86E6F}"/>
            </c:ext>
          </c:extLst>
        </c:ser>
        <c:ser>
          <c:idx val="1"/>
          <c:order val="1"/>
          <c:tx>
            <c:strRef>
              <c:f>[9]BH.A1R!$C$4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[9]BH.A1R!$AZ$12:$AZ$500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</c:numCache>
            </c:numRef>
          </c:xVal>
          <c:yVal>
            <c:numRef>
              <c:f>[9]BH.A1R!$BA$12:$BA$500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0.95263799804393734</c:v>
                </c:pt>
                <c:pt idx="3">
                  <c:v>0.92597979872398495</c:v>
                </c:pt>
                <c:pt idx="4">
                  <c:v>0.90751915531716087</c:v>
                </c:pt>
                <c:pt idx="5">
                  <c:v>0.89345379876724218</c:v>
                </c:pt>
                <c:pt idx="6">
                  <c:v>0.86569100060665971</c:v>
                </c:pt>
                <c:pt idx="7">
                  <c:v>0.84980949942492801</c:v>
                </c:pt>
                <c:pt idx="8">
                  <c:v>0.83869897540778238</c:v>
                </c:pt>
                <c:pt idx="9">
                  <c:v>0.83016995057325649</c:v>
                </c:pt>
                <c:pt idx="10">
                  <c:v>0.82325838913784621</c:v>
                </c:pt>
                <c:pt idx="11">
                  <c:v>0.81745454860774158</c:v>
                </c:pt>
                <c:pt idx="12">
                  <c:v>0.8124563243564471</c:v>
                </c:pt>
                <c:pt idx="13">
                  <c:v>0.80807002494769531</c:v>
                </c:pt>
                <c:pt idx="14">
                  <c:v>0.80416408911690851</c:v>
                </c:pt>
                <c:pt idx="15">
                  <c:v>0.80064511205580657</c:v>
                </c:pt>
                <c:pt idx="16">
                  <c:v>0.79744441196660409</c:v>
                </c:pt>
                <c:pt idx="17">
                  <c:v>0.79451002637273449</c:v>
                </c:pt>
                <c:pt idx="18">
                  <c:v>0.79180170228969293</c:v>
                </c:pt>
                <c:pt idx="19">
                  <c:v>0.78928763044505401</c:v>
                </c:pt>
                <c:pt idx="20">
                  <c:v>0.78694224272944835</c:v>
                </c:pt>
                <c:pt idx="21">
                  <c:v>0.78474468310687617</c:v>
                </c:pt>
                <c:pt idx="22">
                  <c:v>0.78267771926585372</c:v>
                </c:pt>
                <c:pt idx="23">
                  <c:v>0.78072695097186862</c:v>
                </c:pt>
                <c:pt idx="24">
                  <c:v>0.77888022314316518</c:v>
                </c:pt>
                <c:pt idx="25">
                  <c:v>0.77712718328917996</c:v>
                </c:pt>
                <c:pt idx="26">
                  <c:v>0.77545894273194249</c:v>
                </c:pt>
                <c:pt idx="27">
                  <c:v>0.773867813736691</c:v>
                </c:pt>
                <c:pt idx="28">
                  <c:v>0.77234710303328902</c:v>
                </c:pt>
                <c:pt idx="29">
                  <c:v>0.77089094782151013</c:v>
                </c:pt>
                <c:pt idx="30">
                  <c:v>0.76949418419438731</c:v>
                </c:pt>
                <c:pt idx="31">
                  <c:v>0.76815224058893783</c:v>
                </c:pt>
                <c:pt idx="32">
                  <c:v>0.7668610507662168</c:v>
                </c:pt>
                <c:pt idx="33">
                  <c:v>0.76561698218115648</c:v>
                </c:pt>
                <c:pt idx="34">
                  <c:v>0.76441677659076179</c:v>
                </c:pt>
                <c:pt idx="35">
                  <c:v>0.7632575004767973</c:v>
                </c:pt>
                <c:pt idx="36">
                  <c:v>0.76213650340091266</c:v>
                </c:pt>
                <c:pt idx="37">
                  <c:v>0.76105138281789331</c:v>
                </c:pt>
                <c:pt idx="38">
                  <c:v>0.75999995418258781</c:v>
                </c:pt>
                <c:pt idx="39">
                  <c:v>0.75898022542370636</c:v>
                </c:pt>
                <c:pt idx="40">
                  <c:v>0.75799037504148892</c:v>
                </c:pt>
                <c:pt idx="41">
                  <c:v>0.75702873322956477</c:v>
                </c:pt>
                <c:pt idx="42">
                  <c:v>0.75609376553390784</c:v>
                </c:pt>
                <c:pt idx="43">
                  <c:v>0.75518405865086402</c:v>
                </c:pt>
                <c:pt idx="44">
                  <c:v>0.75429830803717035</c:v>
                </c:pt>
                <c:pt idx="45">
                  <c:v>0.75343530706173811</c:v>
                </c:pt>
                <c:pt idx="46">
                  <c:v>0.75259393747481873</c:v>
                </c:pt>
                <c:pt idx="47">
                  <c:v>0.75177316100733405</c:v>
                </c:pt>
                <c:pt idx="48">
                  <c:v>0.75097201194345498</c:v>
                </c:pt>
                <c:pt idx="49">
                  <c:v>0.75018959053433532</c:v>
                </c:pt>
                <c:pt idx="50">
                  <c:v>0.74942505714134611</c:v>
                </c:pt>
                <c:pt idx="51">
                  <c:v>0.74867762701405782</c:v>
                </c:pt>
                <c:pt idx="52">
                  <c:v>0.74794656562226336</c:v>
                </c:pt>
                <c:pt idx="53">
                  <c:v>0.74723118447304737</c:v>
                </c:pt>
                <c:pt idx="54">
                  <c:v>0.74653083735371961</c:v>
                </c:pt>
                <c:pt idx="55">
                  <c:v>0.74584491694968125</c:v>
                </c:pt>
                <c:pt idx="56">
                  <c:v>0.74517285179325476</c:v>
                </c:pt>
                <c:pt idx="57">
                  <c:v>0.74451410350540148</c:v>
                </c:pt>
                <c:pt idx="58">
                  <c:v>0.7438681642972661</c:v>
                </c:pt>
                <c:pt idx="59">
                  <c:v>0.74323455470275046</c:v>
                </c:pt>
                <c:pt idx="60">
                  <c:v>0.74261282151698016</c:v>
                </c:pt>
                <c:pt idx="61">
                  <c:v>0.74200253591865117</c:v>
                </c:pt>
                <c:pt idx="62">
                  <c:v>0.74140329175694486</c:v>
                </c:pt>
                <c:pt idx="63">
                  <c:v>0.74081470398602123</c:v>
                </c:pt>
                <c:pt idx="64">
                  <c:v>0.7402364072321076</c:v>
                </c:pt>
                <c:pt idx="65">
                  <c:v>0.7396680544799511</c:v>
                </c:pt>
                <c:pt idx="66">
                  <c:v>0.73910931586690753</c:v>
                </c:pt>
                <c:pt idx="67">
                  <c:v>0.73855987757426866</c:v>
                </c:pt>
                <c:pt idx="68">
                  <c:v>0.73801944080657933</c:v>
                </c:pt>
                <c:pt idx="69">
                  <c:v>0.73748772085070313</c:v>
                </c:pt>
                <c:pt idx="70">
                  <c:v>0.73696444620728607</c:v>
                </c:pt>
                <c:pt idx="71">
                  <c:v>0.73644935778804088</c:v>
                </c:pt>
                <c:pt idx="72">
                  <c:v>0.73594220817296285</c:v>
                </c:pt>
                <c:pt idx="73">
                  <c:v>0.73544276092219563</c:v>
                </c:pt>
                <c:pt idx="74">
                  <c:v>0.73495078993779273</c:v>
                </c:pt>
                <c:pt idx="75">
                  <c:v>0.73446607887110682</c:v>
                </c:pt>
                <c:pt idx="76">
                  <c:v>0.73398842057194591</c:v>
                </c:pt>
                <c:pt idx="77">
                  <c:v>0.73351761657602321</c:v>
                </c:pt>
                <c:pt idx="78">
                  <c:v>0.73305347662754905</c:v>
                </c:pt>
                <c:pt idx="79">
                  <c:v>0.7325958182341189</c:v>
                </c:pt>
                <c:pt idx="80">
                  <c:v>0.73214446625131324</c:v>
                </c:pt>
                <c:pt idx="81">
                  <c:v>0.73169925249466317</c:v>
                </c:pt>
                <c:pt idx="82">
                  <c:v>0.7312600153768487</c:v>
                </c:pt>
                <c:pt idx="83">
                  <c:v>0.73082659956819096</c:v>
                </c:pt>
                <c:pt idx="84">
                  <c:v>0.73039885567866369</c:v>
                </c:pt>
                <c:pt idx="85">
                  <c:v>0.72997663995981599</c:v>
                </c:pt>
                <c:pt idx="86">
                  <c:v>0.7295598140251246</c:v>
                </c:pt>
                <c:pt idx="87">
                  <c:v>0.72914824458743122</c:v>
                </c:pt>
                <c:pt idx="88">
                  <c:v>0.72874180321222537</c:v>
                </c:pt>
                <c:pt idx="89">
                  <c:v>0.72834036608564356</c:v>
                </c:pt>
                <c:pt idx="90">
                  <c:v>0.72794381379614248</c:v>
                </c:pt>
                <c:pt idx="91">
                  <c:v>0.72755203112889399</c:v>
                </c:pt>
                <c:pt idx="92">
                  <c:v>0.7271649068720204</c:v>
                </c:pt>
                <c:pt idx="93">
                  <c:v>0.72678233363386646</c:v>
                </c:pt>
                <c:pt idx="94">
                  <c:v>0.72640420767055869</c:v>
                </c:pt>
                <c:pt idx="95">
                  <c:v>0.72603042872316892</c:v>
                </c:pt>
                <c:pt idx="96">
                  <c:v>0.72566089986384608</c:v>
                </c:pt>
                <c:pt idx="97">
                  <c:v>0.72529552735033254</c:v>
                </c:pt>
                <c:pt idx="98">
                  <c:v>0.72493422048832079</c:v>
                </c:pt>
                <c:pt idx="99">
                  <c:v>0.72457689150115179</c:v>
                </c:pt>
                <c:pt idx="100">
                  <c:v>0.72422345540638977</c:v>
                </c:pt>
                <c:pt idx="101">
                  <c:v>0.72387382989884208</c:v>
                </c:pt>
                <c:pt idx="102">
                  <c:v>0.72352793523962733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CB-4EC8-85B6-15F99FF86E6F}"/>
            </c:ext>
          </c:extLst>
        </c:ser>
        <c:ser>
          <c:idx val="2"/>
          <c:order val="2"/>
          <c:tx>
            <c:strRef>
              <c:f>[9]BH.A1R!$D$4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[9]BH.A1R!$BB$12:$BB$500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</c:numCache>
            </c:numRef>
          </c:xVal>
          <c:yVal>
            <c:numRef>
              <c:f>[9]BH.A1R!$BC$12:$BC$500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0.96928981693506489</c:v>
                </c:pt>
                <c:pt idx="2">
                  <c:v>0.95176459113361478</c:v>
                </c:pt>
                <c:pt idx="3">
                  <c:v>0.93952274921401191</c:v>
                </c:pt>
                <c:pt idx="4">
                  <c:v>0.93013577761165644</c:v>
                </c:pt>
                <c:pt idx="5">
                  <c:v>0.92253572630517844</c:v>
                </c:pt>
                <c:pt idx="6">
                  <c:v>0.90039799521542407</c:v>
                </c:pt>
                <c:pt idx="7">
                  <c:v>0.8876761408566719</c:v>
                </c:pt>
                <c:pt idx="8">
                  <c:v>0.8787503432634719</c:v>
                </c:pt>
                <c:pt idx="9">
                  <c:v>0.87188384286574983</c:v>
                </c:pt>
                <c:pt idx="10">
                  <c:v>0.86631012189547685</c:v>
                </c:pt>
                <c:pt idx="11">
                  <c:v>0.86162314585874589</c:v>
                </c:pt>
                <c:pt idx="12">
                  <c:v>0.85758192120915666</c:v>
                </c:pt>
                <c:pt idx="13">
                  <c:v>0.85403174610580712</c:v>
                </c:pt>
                <c:pt idx="14">
                  <c:v>0.85086742955076688</c:v>
                </c:pt>
                <c:pt idx="15">
                  <c:v>0.84801421815454781</c:v>
                </c:pt>
                <c:pt idx="16">
                  <c:v>0.84541709811650345</c:v>
                </c:pt>
                <c:pt idx="17">
                  <c:v>0.84303441573710225</c:v>
                </c:pt>
                <c:pt idx="18">
                  <c:v>0.84083388109489765</c:v>
                </c:pt>
                <c:pt idx="19">
                  <c:v>0.8387899610761278</c:v>
                </c:pt>
                <c:pt idx="20">
                  <c:v>0.83688211998987438</c:v>
                </c:pt>
                <c:pt idx="21">
                  <c:v>0.83509359739472089</c:v>
                </c:pt>
                <c:pt idx="22">
                  <c:v>0.83341053770828433</c:v>
                </c:pt>
                <c:pt idx="23">
                  <c:v>0.83182135676349267</c:v>
                </c:pt>
                <c:pt idx="24">
                  <c:v>0.83031627194222235</c:v>
                </c:pt>
                <c:pt idx="25">
                  <c:v>0.82888694771320093</c:v>
                </c:pt>
                <c:pt idx="26">
                  <c:v>0.82752622417263488</c:v>
                </c:pt>
                <c:pt idx="27">
                  <c:v>0.82622790632129417</c:v>
                </c:pt>
                <c:pt idx="28">
                  <c:v>0.82498659847960065</c:v>
                </c:pt>
                <c:pt idx="29">
                  <c:v>0.82379757272228249</c:v>
                </c:pt>
                <c:pt idx="30">
                  <c:v>0.82265666328198683</c:v>
                </c:pt>
                <c:pt idx="31">
                  <c:v>0.8215601810086236</c:v>
                </c:pt>
                <c:pt idx="32">
                  <c:v>0.82050484348394526</c:v>
                </c:pt>
                <c:pt idx="33">
                  <c:v>0.81948771747706517</c:v>
                </c:pt>
                <c:pt idx="34">
                  <c:v>0.81850617121691982</c:v>
                </c:pt>
                <c:pt idx="35">
                  <c:v>0.81755783453978736</c:v>
                </c:pt>
                <c:pt idx="36">
                  <c:v>0.81664056540359586</c:v>
                </c:pt>
                <c:pt idx="37">
                  <c:v>0.81575242158716976</c:v>
                </c:pt>
                <c:pt idx="38">
                  <c:v>0.81489163664070174</c:v>
                </c:pt>
                <c:pt idx="39">
                  <c:v>0.81405659934408481</c:v>
                </c:pt>
                <c:pt idx="40">
                  <c:v>0.81324583607701162</c:v>
                </c:pt>
                <c:pt idx="41">
                  <c:v>0.8124579956196103</c:v>
                </c:pt>
                <c:pt idx="42">
                  <c:v>0.81169183599262873</c:v>
                </c:pt>
                <c:pt idx="43">
                  <c:v>0.81094621301761183</c:v>
                </c:pt>
                <c:pt idx="44">
                  <c:v>0.81022007033439902</c:v>
                </c:pt>
                <c:pt idx="45">
                  <c:v>0.80951243065888967</c:v>
                </c:pt>
                <c:pt idx="46">
                  <c:v>0.80882238810079965</c:v>
                </c:pt>
                <c:pt idx="47">
                  <c:v>0.80814910139096396</c:v>
                </c:pt>
                <c:pt idx="48">
                  <c:v>0.80749178789206222</c:v>
                </c:pt>
                <c:pt idx="49">
                  <c:v>0.80684971828657404</c:v>
                </c:pt>
                <c:pt idx="50">
                  <c:v>0.80622221185218346</c:v>
                </c:pt>
                <c:pt idx="51">
                  <c:v>0.80560863224843071</c:v>
                </c:pt>
                <c:pt idx="52">
                  <c:v>0.80500838374968897</c:v>
                </c:pt>
                <c:pt idx="53">
                  <c:v>0.80442090786895659</c:v>
                </c:pt>
                <c:pt idx="54">
                  <c:v>0.80384568032484505</c:v>
                </c:pt>
                <c:pt idx="55">
                  <c:v>0.8032822083107678</c:v>
                </c:pt>
                <c:pt idx="56">
                  <c:v>0.80273002803093652</c:v>
                </c:pt>
                <c:pt idx="57">
                  <c:v>0.8021887024725125</c:v>
                </c:pt>
                <c:pt idx="58">
                  <c:v>0.80165781938728553</c:v>
                </c:pt>
                <c:pt idx="59">
                  <c:v>0.80113698945969525</c:v>
                </c:pt>
                <c:pt idx="60">
                  <c:v>0.80062584464093756</c:v>
                </c:pt>
                <c:pt idx="61">
                  <c:v>0.80012403663143206</c:v>
                </c:pt>
                <c:pt idx="62">
                  <c:v>0.79963123549608228</c:v>
                </c:pt>
                <c:pt idx="63">
                  <c:v>0.79914712839863944</c:v>
                </c:pt>
                <c:pt idx="64">
                  <c:v>0.79867141844309597</c:v>
                </c:pt>
                <c:pt idx="65">
                  <c:v>0.79820382361143805</c:v>
                </c:pt>
                <c:pt idx="66">
                  <c:v>0.79774407578830453</c:v>
                </c:pt>
                <c:pt idx="67">
                  <c:v>0.79729191986416981</c:v>
                </c:pt>
                <c:pt idx="68">
                  <c:v>0.79684711290958699</c:v>
                </c:pt>
                <c:pt idx="69">
                  <c:v>0.79640942341384957</c:v>
                </c:pt>
                <c:pt idx="70">
                  <c:v>0.79597863058213802</c:v>
                </c:pt>
                <c:pt idx="71">
                  <c:v>0.79555452368584689</c:v>
                </c:pt>
                <c:pt idx="72">
                  <c:v>0.79513690146134097</c:v>
                </c:pt>
                <c:pt idx="73">
                  <c:v>0.79472557155287527</c:v>
                </c:pt>
                <c:pt idx="74">
                  <c:v>0.79432034999584633</c:v>
                </c:pt>
                <c:pt idx="75">
                  <c:v>0.79392106073692481</c:v>
                </c:pt>
                <c:pt idx="76">
                  <c:v>0.79352753518795727</c:v>
                </c:pt>
                <c:pt idx="77">
                  <c:v>0.79313961181082848</c:v>
                </c:pt>
                <c:pt idx="78">
                  <c:v>0.79275713573074347</c:v>
                </c:pt>
                <c:pt idx="79">
                  <c:v>0.7923799583756268</c:v>
                </c:pt>
                <c:pt idx="80">
                  <c:v>0.79200793713955586</c:v>
                </c:pt>
                <c:pt idx="81">
                  <c:v>0.79164093506833</c:v>
                </c:pt>
                <c:pt idx="82">
                  <c:v>0.79127882056545418</c:v>
                </c:pt>
                <c:pt idx="83">
                  <c:v>0.79092146711696876</c:v>
                </c:pt>
                <c:pt idx="84">
                  <c:v>0.79056875303369512</c:v>
                </c:pt>
                <c:pt idx="85">
                  <c:v>0.79022056120959183</c:v>
                </c:pt>
                <c:pt idx="86">
                  <c:v>0.78987677889503061</c:v>
                </c:pt>
                <c:pt idx="87">
                  <c:v>0.78953729748389878</c:v>
                </c:pt>
                <c:pt idx="88">
                  <c:v>0.78920201231353215</c:v>
                </c:pt>
                <c:pt idx="89">
                  <c:v>0.78887082247656015</c:v>
                </c:pt>
                <c:pt idx="90">
                  <c:v>0.78854363064382504</c:v>
                </c:pt>
                <c:pt idx="91">
                  <c:v>0.7882203428976009</c:v>
                </c:pt>
                <c:pt idx="92">
                  <c:v>0.78790086857440356</c:v>
                </c:pt>
                <c:pt idx="93">
                  <c:v>0.78758512011673876</c:v>
                </c:pt>
                <c:pt idx="94">
                  <c:v>0.78727301293318253</c:v>
                </c:pt>
                <c:pt idx="95">
                  <c:v>0.78696446526624453</c:v>
                </c:pt>
                <c:pt idx="96">
                  <c:v>0.78665939806749363</c:v>
                </c:pt>
                <c:pt idx="97">
                  <c:v>0.78635773487948057</c:v>
                </c:pt>
                <c:pt idx="98">
                  <c:v>0.78605940172401112</c:v>
                </c:pt>
                <c:pt idx="99">
                  <c:v>0.78576432699637078</c:v>
                </c:pt>
                <c:pt idx="100">
                  <c:v>0.7854724413651214</c:v>
                </c:pt>
                <c:pt idx="101">
                  <c:v>0.78518367767712327</c:v>
                </c:pt>
                <c:pt idx="102">
                  <c:v>0.78489797086745827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CB-4EC8-85B6-15F99FF86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748392676242251"/>
          <c:y val="0.7029401220394681"/>
          <c:w val="0.37687763365328125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[9]BH.A1R!$B$4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[9]BH.A1R!$BL$12:$BL$500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</c:numCache>
            </c:numRef>
          </c:xVal>
          <c:yVal>
            <c:numRef>
              <c:f>[9]BH.A1R!$BM$12:$BM$500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0.88884523542347071</c:v>
                </c:pt>
                <c:pt idx="4">
                  <c:v>0.82964321306064248</c:v>
                </c:pt>
                <c:pt idx="5">
                  <c:v>0.79004585253500526</c:v>
                </c:pt>
                <c:pt idx="6">
                  <c:v>0.73103749847384858</c:v>
                </c:pt>
                <c:pt idx="7">
                  <c:v>0.69814743501397813</c:v>
                </c:pt>
                <c:pt idx="8">
                  <c:v>0.67551113026169873</c:v>
                </c:pt>
                <c:pt idx="9">
                  <c:v>0.65834235599218405</c:v>
                </c:pt>
                <c:pt idx="10">
                  <c:v>0.64456185531156218</c:v>
                </c:pt>
                <c:pt idx="11">
                  <c:v>0.63308137622826977</c:v>
                </c:pt>
                <c:pt idx="12">
                  <c:v>0.62326128164474148</c:v>
                </c:pt>
                <c:pt idx="13">
                  <c:v>0.61469433663581985</c:v>
                </c:pt>
                <c:pt idx="14">
                  <c:v>0.60710560848611839</c:v>
                </c:pt>
                <c:pt idx="15">
                  <c:v>0.60030094632311526</c:v>
                </c:pt>
                <c:pt idx="16">
                  <c:v>0.59413827246879869</c:v>
                </c:pt>
                <c:pt idx="17">
                  <c:v>0.58851056220732811</c:v>
                </c:pt>
                <c:pt idx="18">
                  <c:v>0.58333523756004491</c:v>
                </c:pt>
                <c:pt idx="19">
                  <c:v>0.57854728138542821</c:v>
                </c:pt>
                <c:pt idx="20">
                  <c:v>0.57409461059461542</c:v>
                </c:pt>
                <c:pt idx="21">
                  <c:v>0.56993487513194085</c:v>
                </c:pt>
                <c:pt idx="22">
                  <c:v>0.56603318691000293</c:v>
                </c:pt>
                <c:pt idx="23">
                  <c:v>0.56236047282361123</c:v>
                </c:pt>
                <c:pt idx="24">
                  <c:v>0.55889225711783286</c:v>
                </c:pt>
                <c:pt idx="25">
                  <c:v>0.55560774568684823</c:v>
                </c:pt>
                <c:pt idx="26">
                  <c:v>0.55248912686901075</c:v>
                </c:pt>
                <c:pt idx="27">
                  <c:v>0.54952103020306875</c:v>
                </c:pt>
                <c:pt idx="28">
                  <c:v>0.54669010225545311</c:v>
                </c:pt>
                <c:pt idx="29">
                  <c:v>0.54398467045096777</c:v>
                </c:pt>
                <c:pt idx="30">
                  <c:v>0.54139447391364492</c:v>
                </c:pt>
                <c:pt idx="31">
                  <c:v>0.53891044593584114</c:v>
                </c:pt>
                <c:pt idx="32">
                  <c:v>0.53652453665553013</c:v>
                </c:pt>
                <c:pt idx="33">
                  <c:v>0.53422956735992932</c:v>
                </c:pt>
                <c:pt idx="34">
                  <c:v>0.5320191098940944</c:v>
                </c:pt>
                <c:pt idx="35">
                  <c:v>0.52988738616754816</c:v>
                </c:pt>
                <c:pt idx="36">
                  <c:v>0.52782918387782385</c:v>
                </c:pt>
                <c:pt idx="37">
                  <c:v>0.52583978541563647</c:v>
                </c:pt>
                <c:pt idx="38">
                  <c:v>0.52391490755813142</c:v>
                </c:pt>
                <c:pt idx="39">
                  <c:v>0.5220506500480584</c:v>
                </c:pt>
                <c:pt idx="40">
                  <c:v>0.52024345153622975</c:v>
                </c:pt>
                <c:pt idx="41">
                  <c:v>0.51849005166009055</c:v>
                </c:pt>
                <c:pt idx="42">
                  <c:v>0.51678745826301331</c:v>
                </c:pt>
                <c:pt idx="43">
                  <c:v>0.51513291894205515</c:v>
                </c:pt>
                <c:pt idx="44">
                  <c:v>0.51352389625756201</c:v>
                </c:pt>
                <c:pt idx="45">
                  <c:v>0.51195804605459394</c:v>
                </c:pt>
                <c:pt idx="46">
                  <c:v>0.51043319844001489</c:v>
                </c:pt>
                <c:pt idx="47">
                  <c:v>0.50894734103511974</c:v>
                </c:pt>
                <c:pt idx="48">
                  <c:v>0.50749860418556214</c:v>
                </c:pt>
                <c:pt idx="49">
                  <c:v>0.5060852478610055</c:v>
                </c:pt>
                <c:pt idx="50">
                  <c:v>0.50470565001857171</c:v>
                </c:pt>
                <c:pt idx="51">
                  <c:v>0.50335829623857808</c:v>
                </c:pt>
                <c:pt idx="52">
                  <c:v>0.50204177046961063</c:v>
                </c:pt>
                <c:pt idx="53">
                  <c:v>0.50075474674378206</c:v>
                </c:pt>
                <c:pt idx="54">
                  <c:v>0.49949598174293264</c:v>
                </c:pt>
                <c:pt idx="55">
                  <c:v>0.49826430811326183</c:v>
                </c:pt>
                <c:pt idx="56">
                  <c:v>0.49705862843997217</c:v>
                </c:pt>
                <c:pt idx="57">
                  <c:v>0.49587790980544399</c:v>
                </c:pt>
                <c:pt idx="58">
                  <c:v>0.49472117886458034</c:v>
                </c:pt>
                <c:pt idx="59">
                  <c:v>0.49358751737958961</c:v>
                </c:pt>
                <c:pt idx="60">
                  <c:v>0.49247605816383977</c:v>
                </c:pt>
                <c:pt idx="61">
                  <c:v>0.4913859813907353</c:v>
                </c:pt>
                <c:pt idx="62">
                  <c:v>0.49031651122899333</c:v>
                </c:pt>
                <c:pt idx="63">
                  <c:v>0.4892669127703706</c:v>
                </c:pt>
                <c:pt idx="64">
                  <c:v>0.48823648921993956</c:v>
                </c:pt>
                <c:pt idx="65">
                  <c:v>0.48722457932250596</c:v>
                </c:pt>
                <c:pt idx="66">
                  <c:v>0.48623055500180989</c:v>
                </c:pt>
                <c:pt idx="67">
                  <c:v>0.48525381919179222</c:v>
                </c:pt>
                <c:pt idx="68">
                  <c:v>0.48429380384152709</c:v>
                </c:pt>
                <c:pt idx="69">
                  <c:v>0.48334996807743458</c:v>
                </c:pt>
                <c:pt idx="70">
                  <c:v>0.4824217965081653</c:v>
                </c:pt>
                <c:pt idx="71">
                  <c:v>0.48150879765910293</c:v>
                </c:pt>
                <c:pt idx="72">
                  <c:v>0.48061050252480031</c:v>
                </c:pt>
                <c:pt idx="73">
                  <c:v>0.47972646322887269</c:v>
                </c:pt>
                <c:pt idx="74">
                  <c:v>0.4788562517819428</c:v>
                </c:pt>
                <c:pt idx="75">
                  <c:v>0.4779994589291725</c:v>
                </c:pt>
                <c:pt idx="76">
                  <c:v>0.47715569307975902</c:v>
                </c:pt>
                <c:pt idx="77">
                  <c:v>0.47632457931151562</c:v>
                </c:pt>
                <c:pt idx="78">
                  <c:v>0.47550575844432175</c:v>
                </c:pt>
                <c:pt idx="79">
                  <c:v>0.47469888617681699</c:v>
                </c:pt>
                <c:pt idx="80">
                  <c:v>0.47390363228124155</c:v>
                </c:pt>
                <c:pt idx="81">
                  <c:v>0.4731196798517997</c:v>
                </c:pt>
                <c:pt idx="82">
                  <c:v>0.4723467246023425</c:v>
                </c:pt>
                <c:pt idx="83">
                  <c:v>0.47158447420954652</c:v>
                </c:pt>
                <c:pt idx="84">
                  <c:v>0.4708326476981084</c:v>
                </c:pt>
                <c:pt idx="85">
                  <c:v>0.4700909748647768</c:v>
                </c:pt>
                <c:pt idx="86">
                  <c:v>0.46935919573832374</c:v>
                </c:pt>
                <c:pt idx="87">
                  <c:v>0.4686370600728037</c:v>
                </c:pt>
                <c:pt idx="88">
                  <c:v>0.46792432687167507</c:v>
                </c:pt>
                <c:pt idx="89">
                  <c:v>0.46722076394056111</c:v>
                </c:pt>
                <c:pt idx="90">
                  <c:v>0.46652614746661247</c:v>
                </c:pt>
                <c:pt idx="91">
                  <c:v>0.46584026162259939</c:v>
                </c:pt>
                <c:pt idx="92">
                  <c:v>0.46516289819401491</c:v>
                </c:pt>
                <c:pt idx="93">
                  <c:v>0.46449385622760542</c:v>
                </c:pt>
                <c:pt idx="94">
                  <c:v>0.46383294169987233</c:v>
                </c:pt>
                <c:pt idx="95">
                  <c:v>0.46317996720420229</c:v>
                </c:pt>
                <c:pt idx="96">
                  <c:v>0.46253475165538693</c:v>
                </c:pt>
                <c:pt idx="97">
                  <c:v>0.46189712001038763</c:v>
                </c:pt>
                <c:pt idx="98">
                  <c:v>0.46126690300428874</c:v>
                </c:pt>
                <c:pt idx="99">
                  <c:v>0.46064393690046057</c:v>
                </c:pt>
                <c:pt idx="100">
                  <c:v>0.46002806325402712</c:v>
                </c:pt>
                <c:pt idx="101">
                  <c:v>0.45941912868779966</c:v>
                </c:pt>
                <c:pt idx="102">
                  <c:v>0.45881698467989718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87-4DB6-80C7-F19BBD898D2B}"/>
            </c:ext>
          </c:extLst>
        </c:ser>
        <c:ser>
          <c:idx val="1"/>
          <c:order val="1"/>
          <c:tx>
            <c:strRef>
              <c:f>[9]BH.A1R!$C$4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[9]BH.A1R!$BN$12:$BN$500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</c:numCache>
            </c:numRef>
          </c:xVal>
          <c:yVal>
            <c:numRef>
              <c:f>[9]BH.A1R!$BO$12:$BO$500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0.9276691480968644</c:v>
                </c:pt>
                <c:pt idx="3">
                  <c:v>0.88780851764883828</c:v>
                </c:pt>
                <c:pt idx="4">
                  <c:v>0.86057004833076223</c:v>
                </c:pt>
                <c:pt idx="5">
                  <c:v>0.8400190859537876</c:v>
                </c:pt>
                <c:pt idx="6">
                  <c:v>0.79729054414908518</c:v>
                </c:pt>
                <c:pt idx="7">
                  <c:v>0.77314738595860333</c:v>
                </c:pt>
                <c:pt idx="8">
                  <c:v>0.75638773062913889</c:v>
                </c:pt>
                <c:pt idx="9">
                  <c:v>0.74359550763712057</c:v>
                </c:pt>
                <c:pt idx="10">
                  <c:v>0.73327617438269677</c:v>
                </c:pt>
                <c:pt idx="11">
                  <c:v>0.72464330146488476</c:v>
                </c:pt>
                <c:pt idx="12">
                  <c:v>0.71723263468660958</c:v>
                </c:pt>
                <c:pt idx="13">
                  <c:v>0.710747510223665</c:v>
                </c:pt>
                <c:pt idx="14">
                  <c:v>0.70498700472948084</c:v>
                </c:pt>
                <c:pt idx="15">
                  <c:v>0.69980883095134438</c:v>
                </c:pt>
                <c:pt idx="16">
                  <c:v>0.69510860153741527</c:v>
                </c:pt>
                <c:pt idx="17">
                  <c:v>0.69080750335711993</c:v>
                </c:pt>
                <c:pt idx="18">
                  <c:v>0.6868445986909667</c:v>
                </c:pt>
                <c:pt idx="19">
                  <c:v>0.68317181624359058</c:v>
                </c:pt>
                <c:pt idx="20">
                  <c:v>0.67975057889792789</c:v>
                </c:pt>
                <c:pt idx="21">
                  <c:v>0.67654946641184421</c:v>
                </c:pt>
                <c:pt idx="22">
                  <c:v>0.67354255434670685</c:v>
                </c:pt>
                <c:pt idx="23">
                  <c:v>0.67070820755132099</c:v>
                </c:pt>
                <c:pt idx="24">
                  <c:v>0.66802818685234722</c:v>
                </c:pt>
                <c:pt idx="25">
                  <c:v>0.66548697631675136</c:v>
                </c:pt>
                <c:pt idx="26">
                  <c:v>0.66307126888896173</c:v>
                </c:pt>
                <c:pt idx="27">
                  <c:v>0.66076956773163342</c:v>
                </c:pt>
                <c:pt idx="28">
                  <c:v>0.65857187342403745</c:v>
                </c:pt>
                <c:pt idx="29">
                  <c:v>0.65646943577584405</c:v>
                </c:pt>
                <c:pt idx="30">
                  <c:v>0.65445455489714499</c:v>
                </c:pt>
                <c:pt idx="31">
                  <c:v>0.65252042025861023</c:v>
                </c:pt>
                <c:pt idx="32">
                  <c:v>0.6506609793686875</c:v>
                </c:pt>
                <c:pt idx="33">
                  <c:v>0.64887082976936428</c:v>
                </c:pt>
                <c:pt idx="34">
                  <c:v>0.64714512955965375</c:v>
                </c:pt>
                <c:pt idx="35">
                  <c:v>0.64547952276510734</c:v>
                </c:pt>
                <c:pt idx="36">
                  <c:v>0.64387007669693908</c:v>
                </c:pt>
                <c:pt idx="37">
                  <c:v>0.64231322906493193</c:v>
                </c:pt>
                <c:pt idx="38">
                  <c:v>0.64080574307953853</c:v>
                </c:pt>
                <c:pt idx="39">
                  <c:v>0.63934466913973031</c:v>
                </c:pt>
                <c:pt idx="40">
                  <c:v>0.63792731198227948</c:v>
                </c:pt>
                <c:pt idx="41">
                  <c:v>0.63655120238565288</c:v>
                </c:pt>
                <c:pt idx="42">
                  <c:v>0.63521407269242924</c:v>
                </c:pt>
                <c:pt idx="43">
                  <c:v>0.63391383554914671</c:v>
                </c:pt>
                <c:pt idx="44">
                  <c:v>0.63264856536992908</c:v>
                </c:pt>
                <c:pt idx="45">
                  <c:v>0.63141648211629986</c:v>
                </c:pt>
                <c:pt idx="46">
                  <c:v>0.63021593705493795</c:v>
                </c:pt>
                <c:pt idx="47">
                  <c:v>0.62904540021131794</c:v>
                </c:pt>
                <c:pt idx="48">
                  <c:v>0.62790344928296471</c:v>
                </c:pt>
                <c:pt idx="49">
                  <c:v>0.62678875981353055</c:v>
                </c:pt>
                <c:pt idx="50">
                  <c:v>0.6257000964597591</c:v>
                </c:pt>
                <c:pt idx="51">
                  <c:v>0.62463630520889346</c:v>
                </c:pt>
                <c:pt idx="52">
                  <c:v>0.62359630642525909</c:v>
                </c:pt>
                <c:pt idx="53">
                  <c:v>0.62257908862241162</c:v>
                </c:pt>
                <c:pt idx="54">
                  <c:v>0.62158370287200837</c:v>
                </c:pt>
                <c:pt idx="55">
                  <c:v>0.6206092577729958</c:v>
                </c:pt>
                <c:pt idx="56">
                  <c:v>0.61965491491516633</c:v>
                </c:pt>
                <c:pt idx="57">
                  <c:v>0.61871988478002038</c:v>
                </c:pt>
                <c:pt idx="58">
                  <c:v>0.61780342302939006</c:v>
                </c:pt>
                <c:pt idx="59">
                  <c:v>0.61690482713870531</c:v>
                </c:pt>
                <c:pt idx="60">
                  <c:v>0.61602343333726584</c:v>
                </c:pt>
                <c:pt idx="61">
                  <c:v>0.61515861382258763</c:v>
                </c:pt>
                <c:pt idx="62">
                  <c:v>0.61430977421993394</c:v>
                </c:pt>
                <c:pt idx="63">
                  <c:v>0.61347635126163069</c:v>
                </c:pt>
                <c:pt idx="64">
                  <c:v>0.61265781066377645</c:v>
                </c:pt>
                <c:pt idx="65">
                  <c:v>0.61185364518057461</c:v>
                </c:pt>
                <c:pt idx="66">
                  <c:v>0.61106337281878109</c:v>
                </c:pt>
                <c:pt idx="67">
                  <c:v>0.61028653519674159</c:v>
                </c:pt>
                <c:pt idx="68">
                  <c:v>0.60952269603421882</c:v>
                </c:pt>
                <c:pt idx="69">
                  <c:v>0.60877143976071646</c:v>
                </c:pt>
                <c:pt idx="70">
                  <c:v>0.60803237023133938</c:v>
                </c:pt>
                <c:pt idx="71">
                  <c:v>0.60730510954038497</c:v>
                </c:pt>
                <c:pt idx="72">
                  <c:v>0.60658929692389296</c:v>
                </c:pt>
                <c:pt idx="73">
                  <c:v>0.60588458774328247</c:v>
                </c:pt>
                <c:pt idx="74">
                  <c:v>0.60519065254300164</c:v>
                </c:pt>
                <c:pt idx="75">
                  <c:v>0.60450717617583138</c:v>
                </c:pt>
                <c:pt idx="76">
                  <c:v>0.60383385699010517</c:v>
                </c:pt>
                <c:pt idx="77">
                  <c:v>0.60317040607366934</c:v>
                </c:pt>
                <c:pt idx="78">
                  <c:v>0.60251654654990572</c:v>
                </c:pt>
                <c:pt idx="79">
                  <c:v>0.60187201292158032</c:v>
                </c:pt>
                <c:pt idx="80">
                  <c:v>0.60123655045867741</c:v>
                </c:pt>
                <c:pt idx="81">
                  <c:v>0.60060991462673752</c:v>
                </c:pt>
                <c:pt idx="82">
                  <c:v>0.59999187055252767</c:v>
                </c:pt>
                <c:pt idx="83">
                  <c:v>0.59938219252416347</c:v>
                </c:pt>
                <c:pt idx="84">
                  <c:v>0.59878066352305703</c:v>
                </c:pt>
                <c:pt idx="85">
                  <c:v>0.59818707478529121</c:v>
                </c:pt>
                <c:pt idx="86">
                  <c:v>0.59760122539023741</c:v>
                </c:pt>
                <c:pt idx="87">
                  <c:v>0.59702292187440786</c:v>
                </c:pt>
                <c:pt idx="88">
                  <c:v>0.59645197786871829</c:v>
                </c:pt>
                <c:pt idx="89">
                  <c:v>0.59588821375747558</c:v>
                </c:pt>
                <c:pt idx="90">
                  <c:v>0.59533145635755491</c:v>
                </c:pt>
                <c:pt idx="91">
                  <c:v>0.59478153861634742</c:v>
                </c:pt>
                <c:pt idx="92">
                  <c:v>0.59423829932718253</c:v>
                </c:pt>
                <c:pt idx="93">
                  <c:v>0.59370158286102448</c:v>
                </c:pt>
                <c:pt idx="94">
                  <c:v>0.59317123891334245</c:v>
                </c:pt>
                <c:pt idx="95">
                  <c:v>0.59264712226513827</c:v>
                </c:pt>
                <c:pt idx="96">
                  <c:v>0.59212909255719393</c:v>
                </c:pt>
                <c:pt idx="97">
                  <c:v>0.59161701407667078</c:v>
                </c:pt>
                <c:pt idx="98">
                  <c:v>0.59111075555526238</c:v>
                </c:pt>
                <c:pt idx="99">
                  <c:v>0.59061018997815784</c:v>
                </c:pt>
                <c:pt idx="100">
                  <c:v>0.59011519440313143</c:v>
                </c:pt>
                <c:pt idx="101">
                  <c:v>0.58962564978911913</c:v>
                </c:pt>
                <c:pt idx="102">
                  <c:v>0.58914144083369724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87-4DB6-80C7-F19BBD898D2B}"/>
            </c:ext>
          </c:extLst>
        </c:ser>
        <c:ser>
          <c:idx val="2"/>
          <c:order val="2"/>
          <c:tx>
            <c:strRef>
              <c:f>[9]BH.A1R!$D$4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[9]BH.A1R!$BP$12:$BP$500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</c:numCache>
            </c:numRef>
          </c:xVal>
          <c:yVal>
            <c:numRef>
              <c:f>[9]BH.A1R!$BQ$12:$BQ$500</c:f>
              <c:numCache>
                <c:formatCode>General</c:formatCode>
                <c:ptCount val="489"/>
                <c:pt idx="0">
                  <c:v>1</c:v>
                </c:pt>
                <c:pt idx="1">
                  <c:v>0.95198194807356051</c:v>
                </c:pt>
                <c:pt idx="2">
                  <c:v>0.92496928543316481</c:v>
                </c:pt>
                <c:pt idx="3">
                  <c:v>0.90626962945793132</c:v>
                </c:pt>
                <c:pt idx="4">
                  <c:v>0.8920257857319086</c:v>
                </c:pt>
                <c:pt idx="5">
                  <c:v>0.88055406225487343</c:v>
                </c:pt>
                <c:pt idx="6">
                  <c:v>0.84966257953071922</c:v>
                </c:pt>
                <c:pt idx="7">
                  <c:v>0.83203651114685573</c:v>
                </c:pt>
                <c:pt idx="8">
                  <c:v>0.8197253805114616</c:v>
                </c:pt>
                <c:pt idx="9">
                  <c:v>0.81028592972280988</c:v>
                </c:pt>
                <c:pt idx="10">
                  <c:v>0.80264380751457309</c:v>
                </c:pt>
                <c:pt idx="11">
                  <c:v>0.79623151313548834</c:v>
                </c:pt>
                <c:pt idx="12">
                  <c:v>0.79071298595851702</c:v>
                </c:pt>
                <c:pt idx="13">
                  <c:v>0.785872912804357</c:v>
                </c:pt>
                <c:pt idx="14">
                  <c:v>0.78156513380082859</c:v>
                </c:pt>
                <c:pt idx="15">
                  <c:v>0.77768593440879796</c:v>
                </c:pt>
                <c:pt idx="16">
                  <c:v>0.77415908807876321</c:v>
                </c:pt>
                <c:pt idx="17">
                  <c:v>0.77092694897003322</c:v>
                </c:pt>
                <c:pt idx="18">
                  <c:v>0.76794487898071229</c:v>
                </c:pt>
                <c:pt idx="19">
                  <c:v>0.76517761632618164</c:v>
                </c:pt>
                <c:pt idx="20">
                  <c:v>0.76259682729069134</c:v>
                </c:pt>
                <c:pt idx="21">
                  <c:v>0.76017940714268017</c:v>
                </c:pt>
                <c:pt idx="22">
                  <c:v>0.75790627117275655</c:v>
                </c:pt>
                <c:pt idx="23">
                  <c:v>0.75576147557442019</c:v>
                </c:pt>
                <c:pt idx="24">
                  <c:v>0.75373156584989498</c:v>
                </c:pt>
                <c:pt idx="25">
                  <c:v>0.75180508561392878</c:v>
                </c:pt>
                <c:pt idx="26">
                  <c:v>0.74997220067886683</c:v>
                </c:pt>
                <c:pt idx="27">
                  <c:v>0.74822440743859775</c:v>
                </c:pt>
                <c:pt idx="28">
                  <c:v>0.74655430386130728</c:v>
                </c:pt>
                <c:pt idx="29">
                  <c:v>0.74495540764029022</c:v>
                </c:pt>
                <c:pt idx="30">
                  <c:v>0.74342201032201638</c:v>
                </c:pt>
                <c:pt idx="31">
                  <c:v>0.74194905920377063</c:v>
                </c:pt>
                <c:pt idx="32">
                  <c:v>0.74053206089625301</c:v>
                </c:pt>
                <c:pt idx="33">
                  <c:v>0.7391670019557709</c:v>
                </c:pt>
                <c:pt idx="34">
                  <c:v>0.73785028308820788</c:v>
                </c:pt>
                <c:pt idx="35">
                  <c:v>0.73657866423495755</c:v>
                </c:pt>
                <c:pt idx="36">
                  <c:v>0.73534921845262202</c:v>
                </c:pt>
                <c:pt idx="37">
                  <c:v>0.73415929295093818</c:v>
                </c:pt>
                <c:pt idx="38">
                  <c:v>0.73300647599735047</c:v>
                </c:pt>
                <c:pt idx="39">
                  <c:v>0.73188856866038743</c:v>
                </c:pt>
                <c:pt idx="40">
                  <c:v>0.73080356056797124</c:v>
                </c:pt>
                <c:pt idx="41">
                  <c:v>0.72974960901579522</c:v>
                </c:pt>
                <c:pt idx="42">
                  <c:v>0.72872502088580771</c:v>
                </c:pt>
                <c:pt idx="43">
                  <c:v>0.7277282369336372</c:v>
                </c:pt>
                <c:pt idx="44">
                  <c:v>0.7267578180824692</c:v>
                </c:pt>
                <c:pt idx="45">
                  <c:v>0.72581243342393986</c:v>
                </c:pt>
                <c:pt idx="46">
                  <c:v>0.72489084967743089</c:v>
                </c:pt>
                <c:pt idx="47">
                  <c:v>0.72399192190036377</c:v>
                </c:pt>
                <c:pt idx="48">
                  <c:v>0.72311458527567574</c:v>
                </c:pt>
                <c:pt idx="49">
                  <c:v>0.72225784783017066</c:v>
                </c:pt>
                <c:pt idx="50">
                  <c:v>0.72142078396009379</c:v>
                </c:pt>
                <c:pt idx="51">
                  <c:v>0.72060252865900798</c:v>
                </c:pt>
                <c:pt idx="52">
                  <c:v>0.71980227235860861</c:v>
                </c:pt>
                <c:pt idx="53">
                  <c:v>0.71901925630609453</c:v>
                </c:pt>
                <c:pt idx="54">
                  <c:v>0.7182527684125809</c:v>
                </c:pt>
                <c:pt idx="55">
                  <c:v>0.71750213951617847</c:v>
                </c:pt>
                <c:pt idx="56">
                  <c:v>0.71676674001107399</c:v>
                </c:pt>
                <c:pt idx="57">
                  <c:v>0.7160459768004781</c:v>
                </c:pt>
                <c:pt idx="58">
                  <c:v>0.71533929053685086</c:v>
                </c:pt>
                <c:pt idx="59">
                  <c:v>0.71464615311754776</c:v>
                </c:pt>
                <c:pt idx="60">
                  <c:v>0.71396606540806995</c:v>
                </c:pt>
                <c:pt idx="61">
                  <c:v>0.71329855516857299</c:v>
                </c:pt>
                <c:pt idx="62">
                  <c:v>0.71264317516226539</c:v>
                </c:pt>
                <c:pt idx="63">
                  <c:v>0.71199950142690926</c:v>
                </c:pt>
                <c:pt idx="64">
                  <c:v>0.71136713169285215</c:v>
                </c:pt>
                <c:pt idx="65">
                  <c:v>0.71074568393295301</c:v>
                </c:pt>
                <c:pt idx="66">
                  <c:v>0.71013479503143873</c:v>
                </c:pt>
                <c:pt idx="67">
                  <c:v>0.70953411956019308</c:v>
                </c:pt>
                <c:pt idx="68">
                  <c:v>0.70894332865224852</c:v>
                </c:pt>
                <c:pt idx="69">
                  <c:v>0.70836210896337648</c:v>
                </c:pt>
                <c:pt idx="70">
                  <c:v>0.70779016171364306</c:v>
                </c:pt>
                <c:pt idx="71">
                  <c:v>0.70722720180166621</c:v>
                </c:pt>
                <c:pt idx="72">
                  <c:v>0.70667295698506116</c:v>
                </c:pt>
                <c:pt idx="73">
                  <c:v>0.70612716712123502</c:v>
                </c:pt>
                <c:pt idx="74">
                  <c:v>0.70558958346328504</c:v>
                </c:pt>
                <c:pt idx="75">
                  <c:v>0.70505996800627158</c:v>
                </c:pt>
                <c:pt idx="76">
                  <c:v>0.70453809287961133</c:v>
                </c:pt>
                <c:pt idx="77">
                  <c:v>0.70402373978174493</c:v>
                </c:pt>
                <c:pt idx="78">
                  <c:v>0.70351669945360129</c:v>
                </c:pt>
                <c:pt idx="79">
                  <c:v>0.703016771187714</c:v>
                </c:pt>
                <c:pt idx="80">
                  <c:v>0.70252376237013081</c:v>
                </c:pt>
                <c:pt idx="81">
                  <c:v>0.70203748805253285</c:v>
                </c:pt>
                <c:pt idx="82">
                  <c:v>0.70155777055219837</c:v>
                </c:pt>
                <c:pt idx="83">
                  <c:v>0.70108443907767626</c:v>
                </c:pt>
                <c:pt idx="84">
                  <c:v>0.70061732937820675</c:v>
                </c:pt>
                <c:pt idx="85">
                  <c:v>0.7001562834151116</c:v>
                </c:pt>
                <c:pt idx="86">
                  <c:v>0.69970114905352399</c:v>
                </c:pt>
                <c:pt idx="87">
                  <c:v>0.6992517797729636</c:v>
                </c:pt>
                <c:pt idx="88">
                  <c:v>0.69880803439539896</c:v>
                </c:pt>
                <c:pt idx="89">
                  <c:v>0.69836977682954182</c:v>
                </c:pt>
                <c:pt idx="90">
                  <c:v>0.69793687583022734</c:v>
                </c:pt>
                <c:pt idx="91">
                  <c:v>0.69750920477182732</c:v>
                </c:pt>
                <c:pt idx="92">
                  <c:v>0.6970866414347241</c:v>
                </c:pt>
                <c:pt idx="93">
                  <c:v>0.69666906780395721</c:v>
                </c:pt>
                <c:pt idx="94">
                  <c:v>0.69625636987921613</c:v>
                </c:pt>
                <c:pt idx="95">
                  <c:v>0.69584843749542546</c:v>
                </c:pt>
                <c:pt idx="96">
                  <c:v>0.69544516415322077</c:v>
                </c:pt>
                <c:pt idx="97">
                  <c:v>0.69504644685866823</c:v>
                </c:pt>
                <c:pt idx="98">
                  <c:v>0.69465218597163236</c:v>
                </c:pt>
                <c:pt idx="99">
                  <c:v>0.69426228506223786</c:v>
                </c:pt>
                <c:pt idx="100">
                  <c:v>0.69387665077491179</c:v>
                </c:pt>
                <c:pt idx="101">
                  <c:v>0.69349519269953475</c:v>
                </c:pt>
                <c:pt idx="102">
                  <c:v>0.69311782324925664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887-4DB6-80C7-F19BBD898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748392676242251"/>
          <c:y val="0.70016065230307389"/>
          <c:w val="0.38023243773272303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[9]GH.DR!$B$4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[9]GH.DR!$BL$12:$BL$500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</c:numCache>
            </c:numRef>
          </c:xVal>
          <c:yVal>
            <c:numRef>
              <c:f>[9]GH.DR!$BM$12:$BM$500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0.84861621834716916</c:v>
                </c:pt>
                <c:pt idx="4">
                  <c:v>0.7709214461654198</c:v>
                </c:pt>
                <c:pt idx="5">
                  <c:v>0.72014948604185036</c:v>
                </c:pt>
                <c:pt idx="6">
                  <c:v>0.63587540086743055</c:v>
                </c:pt>
                <c:pt idx="7">
                  <c:v>0.5899101432143492</c:v>
                </c:pt>
                <c:pt idx="8">
                  <c:v>0.55870343712499637</c:v>
                </c:pt>
                <c:pt idx="9">
                  <c:v>0.5352708038932773</c:v>
                </c:pt>
                <c:pt idx="10">
                  <c:v>0.51661185951043487</c:v>
                </c:pt>
                <c:pt idx="11">
                  <c:v>0.50116956957728043</c:v>
                </c:pt>
                <c:pt idx="12">
                  <c:v>0.48803507002806912</c:v>
                </c:pt>
                <c:pt idx="13">
                  <c:v>0.47663308680698746</c:v>
                </c:pt>
                <c:pt idx="14">
                  <c:v>0.46657720052518092</c:v>
                </c:pt>
                <c:pt idx="15">
                  <c:v>0.45759574763286825</c:v>
                </c:pt>
                <c:pt idx="16">
                  <c:v>0.44949072161052284</c:v>
                </c:pt>
                <c:pt idx="17">
                  <c:v>0.44211350743531708</c:v>
                </c:pt>
                <c:pt idx="18">
                  <c:v>0.43534981653448324</c:v>
                </c:pt>
                <c:pt idx="19">
                  <c:v>0.42910993913162088</c:v>
                </c:pt>
                <c:pt idx="20">
                  <c:v>0.42332221491900535</c:v>
                </c:pt>
                <c:pt idx="21">
                  <c:v>0.41792852874155406</c:v>
                </c:pt>
                <c:pt idx="22">
                  <c:v>0.4128811234030545</c:v>
                </c:pt>
                <c:pt idx="23">
                  <c:v>0.4081402940728649</c:v>
                </c:pt>
                <c:pt idx="24">
                  <c:v>0.40367268773826537</c:v>
                </c:pt>
                <c:pt idx="25">
                  <c:v>0.39945002716254596</c:v>
                </c:pt>
                <c:pt idx="26">
                  <c:v>0.39544813857198946</c:v>
                </c:pt>
                <c:pt idx="27">
                  <c:v>0.3916462004974014</c:v>
                </c:pt>
                <c:pt idx="28">
                  <c:v>0.38802615620299197</c:v>
                </c:pt>
                <c:pt idx="29">
                  <c:v>0.38457224885769747</c:v>
                </c:pt>
                <c:pt idx="30">
                  <c:v>0.38127065000353744</c:v>
                </c:pt>
                <c:pt idx="31">
                  <c:v>0.37810915978355431</c:v>
                </c:pt>
                <c:pt idx="32">
                  <c:v>0.37507696296577386</c:v>
                </c:pt>
                <c:pt idx="33">
                  <c:v>0.37216442878609712</c:v>
                </c:pt>
                <c:pt idx="34">
                  <c:v>0.36936294552263838</c:v>
                </c:pt>
                <c:pt idx="35">
                  <c:v>0.36666478283464266</c:v>
                </c:pt>
                <c:pt idx="36">
                  <c:v>0.3640629764732829</c:v>
                </c:pt>
                <c:pt idx="37">
                  <c:v>0.36155123115265664</c:v>
                </c:pt>
                <c:pt idx="38">
                  <c:v>0.35912383826415417</c:v>
                </c:pt>
                <c:pt idx="39">
                  <c:v>0.35677560580168166</c:v>
                </c:pt>
                <c:pt idx="40">
                  <c:v>0.35450179839306117</c:v>
                </c:pt>
                <c:pt idx="41">
                  <c:v>0.3522980857433774</c:v>
                </c:pt>
                <c:pt idx="42">
                  <c:v>0.35016049811764127</c:v>
                </c:pt>
                <c:pt idx="43">
                  <c:v>0.34808538774393205</c:v>
                </c:pt>
                <c:pt idx="44">
                  <c:v>0.34606939521980951</c:v>
                </c:pt>
                <c:pt idx="45">
                  <c:v>0.34410942016600965</c:v>
                </c:pt>
                <c:pt idx="46">
                  <c:v>0.34220259550111098</c:v>
                </c:pt>
                <c:pt idx="47">
                  <c:v>0.3403462648157759</c:v>
                </c:pt>
                <c:pt idx="48">
                  <c:v>0.33853796241049372</c:v>
                </c:pt>
                <c:pt idx="49">
                  <c:v>0.33677539563052172</c:v>
                </c:pt>
                <c:pt idx="50">
                  <c:v>0.33505642918903122</c:v>
                </c:pt>
                <c:pt idx="51">
                  <c:v>0.33337907121677657</c:v>
                </c:pt>
                <c:pt idx="52">
                  <c:v>0.33174146081582401</c:v>
                </c:pt>
                <c:pt idx="53">
                  <c:v>0.3301418569275405</c:v>
                </c:pt>
                <c:pt idx="54">
                  <c:v>0.32857862835233154</c:v>
                </c:pt>
                <c:pt idx="55">
                  <c:v>0.32705024478154188</c:v>
                </c:pt>
                <c:pt idx="56">
                  <c:v>0.32555526872121865</c:v>
                </c:pt>
                <c:pt idx="57">
                  <c:v>0.32409234820376132</c:v>
                </c:pt>
                <c:pt idx="58">
                  <c:v>0.3226602101973125</c:v>
                </c:pt>
                <c:pt idx="59">
                  <c:v>0.32125765463452904</c:v>
                </c:pt>
                <c:pt idx="60">
                  <c:v>0.31988354899241933</c:v>
                </c:pt>
                <c:pt idx="61">
                  <c:v>0.31853682336354405</c:v>
                </c:pt>
                <c:pt idx="62">
                  <c:v>0.31721646596627406</c:v>
                </c:pt>
                <c:pt idx="63">
                  <c:v>0.31592151904816046</c:v>
                </c:pt>
                <c:pt idx="64">
                  <c:v>0.31465107514197477</c:v>
                </c:pt>
                <c:pt idx="65">
                  <c:v>0.31340427363873424</c:v>
                </c:pt>
                <c:pt idx="66">
                  <c:v>0.31218029764616162</c:v>
                </c:pt>
                <c:pt idx="67">
                  <c:v>0.31097837110462068</c:v>
                </c:pt>
                <c:pt idx="68">
                  <c:v>0.30979775613570648</c:v>
                </c:pt>
                <c:pt idx="69">
                  <c:v>0.30863775060140886</c:v>
                </c:pt>
                <c:pt idx="70">
                  <c:v>0.30749768585416715</c:v>
                </c:pt>
                <c:pt idx="71">
                  <c:v>0.3063769246602448</c:v>
                </c:pt>
                <c:pt idx="72">
                  <c:v>0.30527485928070208</c:v>
                </c:pt>
                <c:pt idx="73">
                  <c:v>0.30419090969588425</c:v>
                </c:pt>
                <c:pt idx="74">
                  <c:v>0.30312452196078121</c:v>
                </c:pt>
                <c:pt idx="75">
                  <c:v>0.30207516667989587</c:v>
                </c:pt>
                <c:pt idx="76">
                  <c:v>0.3010423375913851</c:v>
                </c:pt>
                <c:pt idx="77">
                  <c:v>0.30002555025125077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11-47F5-A2C9-1E3B8DE0F042}"/>
            </c:ext>
          </c:extLst>
        </c:ser>
        <c:ser>
          <c:idx val="1"/>
          <c:order val="1"/>
          <c:tx>
            <c:strRef>
              <c:f>[9]GH.DR!$C$4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[9]GH.DR!$BN$12:$BN$500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</c:numCache>
            </c:numRef>
          </c:xVal>
          <c:yVal>
            <c:numRef>
              <c:f>[9]GH.DR!$BO$12:$BO$500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0.89853988462849754</c:v>
                </c:pt>
                <c:pt idx="3">
                  <c:v>0.84403111493627148</c:v>
                </c:pt>
                <c:pt idx="4">
                  <c:v>0.80737392426819365</c:v>
                </c:pt>
                <c:pt idx="5">
                  <c:v>0.78004038781308216</c:v>
                </c:pt>
                <c:pt idx="6">
                  <c:v>0.71738913735420462</c:v>
                </c:pt>
                <c:pt idx="7">
                  <c:v>0.68257623964402059</c:v>
                </c:pt>
                <c:pt idx="8">
                  <c:v>0.65866306607938818</c:v>
                </c:pt>
                <c:pt idx="9">
                  <c:v>0.64055176554096815</c:v>
                </c:pt>
                <c:pt idx="10">
                  <c:v>0.62603123994284415</c:v>
                </c:pt>
                <c:pt idx="11">
                  <c:v>0.61394563728854989</c:v>
                </c:pt>
                <c:pt idx="12">
                  <c:v>0.60361625660447604</c:v>
                </c:pt>
                <c:pt idx="13">
                  <c:v>0.59461135165327983</c:v>
                </c:pt>
                <c:pt idx="14">
                  <c:v>0.58663965169222454</c:v>
                </c:pt>
                <c:pt idx="15">
                  <c:v>0.57949559924684635</c:v>
                </c:pt>
                <c:pt idx="16">
                  <c:v>0.57302885518014313</c:v>
                </c:pt>
                <c:pt idx="17">
                  <c:v>0.56712623007092289</c:v>
                </c:pt>
                <c:pt idx="18">
                  <c:v>0.56170043064468966</c:v>
                </c:pt>
                <c:pt idx="19">
                  <c:v>0.55668275712093418</c:v>
                </c:pt>
                <c:pt idx="20">
                  <c:v>0.55201819857693879</c:v>
                </c:pt>
                <c:pt idx="21">
                  <c:v>0.54766204108788441</c:v>
                </c:pt>
                <c:pt idx="22">
                  <c:v>0.54357746218119829</c:v>
                </c:pt>
                <c:pt idx="23">
                  <c:v>0.5397337869461355</c:v>
                </c:pt>
                <c:pt idx="24">
                  <c:v>0.53610519919098631</c:v>
                </c:pt>
                <c:pt idx="25">
                  <c:v>0.5326697724947147</c:v>
                </c:pt>
                <c:pt idx="26">
                  <c:v>0.52940873056465476</c:v>
                </c:pt>
                <c:pt idx="27">
                  <c:v>0.52630587485289992</c:v>
                </c:pt>
                <c:pt idx="28">
                  <c:v>0.52334713610012795</c:v>
                </c:pt>
                <c:pt idx="29">
                  <c:v>0.52052021901222678</c:v>
                </c:pt>
                <c:pt idx="30">
                  <c:v>0.51781431783499043</c:v>
                </c:pt>
                <c:pt idx="31">
                  <c:v>0.51521988653934347</c:v>
                </c:pt>
                <c:pt idx="32">
                  <c:v>0.51272845152754976</c:v>
                </c:pt>
                <c:pt idx="33">
                  <c:v>0.51033245777749692</c:v>
                </c:pt>
                <c:pt idx="34">
                  <c:v>0.50802514152445188</c:v>
                </c:pt>
                <c:pt idx="35">
                  <c:v>0.5058004241832903</c:v>
                </c:pt>
                <c:pt idx="36">
                  <c:v>0.50365282340607642</c:v>
                </c:pt>
                <c:pt idx="37">
                  <c:v>0.50157737806513758</c:v>
                </c:pt>
                <c:pt idx="38">
                  <c:v>0.49956958463090706</c:v>
                </c:pt>
                <c:pt idx="39">
                  <c:v>0.49762534293373339</c:v>
                </c:pt>
                <c:pt idx="40">
                  <c:v>0.49574090970032281</c:v>
                </c:pt>
                <c:pt idx="41">
                  <c:v>0.49391285856800193</c:v>
                </c:pt>
                <c:pt idx="42">
                  <c:v>0.49213804552509455</c:v>
                </c:pt>
                <c:pt idx="43">
                  <c:v>0.49041357891933401</c:v>
                </c:pt>
                <c:pt idx="44">
                  <c:v>0.48873679333020525</c:v>
                </c:pt>
                <c:pt idx="45">
                  <c:v>0.48710522672434164</c:v>
                </c:pt>
                <c:pt idx="46">
                  <c:v>0.48551660041231481</c:v>
                </c:pt>
                <c:pt idx="47">
                  <c:v>0.48396880140548393</c:v>
                </c:pt>
                <c:pt idx="48">
                  <c:v>0.48245986683697206</c:v>
                </c:pt>
                <c:pt idx="49">
                  <c:v>0.48098797016434269</c:v>
                </c:pt>
                <c:pt idx="50">
                  <c:v>0.47955140891555215</c:v>
                </c:pt>
                <c:pt idx="51">
                  <c:v>0.47814859377609575</c:v>
                </c:pt>
                <c:pt idx="52">
                  <c:v>0.47677803884542258</c:v>
                </c:pt>
                <c:pt idx="53">
                  <c:v>0.47543835291582426</c:v>
                </c:pt>
                <c:pt idx="54">
                  <c:v>0.47412823164802187</c:v>
                </c:pt>
                <c:pt idx="55">
                  <c:v>0.47284645053532903</c:v>
                </c:pt>
                <c:pt idx="56">
                  <c:v>0.47159185856315744</c:v>
                </c:pt>
                <c:pt idx="57">
                  <c:v>0.47036337248321136</c:v>
                </c:pt>
                <c:pt idx="58">
                  <c:v>0.46915997163241241</c:v>
                </c:pt>
                <c:pt idx="59">
                  <c:v>0.46798069323568903</c:v>
                </c:pt>
                <c:pt idx="60">
                  <c:v>0.46682462813954451</c:v>
                </c:pt>
                <c:pt idx="61">
                  <c:v>0.46569091692997355</c:v>
                </c:pt>
                <c:pt idx="62">
                  <c:v>0.4645787463940243</c:v>
                </c:pt>
                <c:pt idx="63">
                  <c:v>0.46348734628923527</c:v>
                </c:pt>
                <c:pt idx="64">
                  <c:v>0.4624159863894366</c:v>
                </c:pt>
                <c:pt idx="65">
                  <c:v>0.46136397377909844</c:v>
                </c:pt>
                <c:pt idx="66">
                  <c:v>0.46033065037161636</c:v>
                </c:pt>
                <c:pt idx="67">
                  <c:v>0.45931539062971438</c:v>
                </c:pt>
                <c:pt idx="68">
                  <c:v>0.45831759946858142</c:v>
                </c:pt>
                <c:pt idx="69">
                  <c:v>0.4573367103244903</c:v>
                </c:pt>
                <c:pt idx="70">
                  <c:v>0.45637218337351149</c:v>
                </c:pt>
                <c:pt idx="71">
                  <c:v>0.45542350388657771</c:v>
                </c:pt>
                <c:pt idx="72">
                  <c:v>0.45449018070859859</c:v>
                </c:pt>
                <c:pt idx="73">
                  <c:v>0.45357174485059426</c:v>
                </c:pt>
                <c:pt idx="74">
                  <c:v>0.45266774818494704</c:v>
                </c:pt>
                <c:pt idx="75">
                  <c:v>0.45177776223486277</c:v>
                </c:pt>
                <c:pt idx="76">
                  <c:v>0.45090137705001609</c:v>
                </c:pt>
                <c:pt idx="77">
                  <c:v>0.45003820016114326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11-47F5-A2C9-1E3B8DE0F042}"/>
            </c:ext>
          </c:extLst>
        </c:ser>
        <c:ser>
          <c:idx val="2"/>
          <c:order val="2"/>
          <c:tx>
            <c:strRef>
              <c:f>[9]GH.DR!$D$4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[9]GH.DR!$BP$12:$BP$500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</c:numCache>
            </c:numRef>
          </c:xVal>
          <c:yVal>
            <c:numRef>
              <c:f>[9]GH.DR!$BQ$12:$BQ$500</c:f>
              <c:numCache>
                <c:formatCode>General</c:formatCode>
                <c:ptCount val="489"/>
                <c:pt idx="0">
                  <c:v>1</c:v>
                </c:pt>
                <c:pt idx="1">
                  <c:v>0.93482267283457565</c:v>
                </c:pt>
                <c:pt idx="2">
                  <c:v>0.89868385248499361</c:v>
                </c:pt>
                <c:pt idx="3">
                  <c:v>0.87389342964558014</c:v>
                </c:pt>
                <c:pt idx="4">
                  <c:v>0.85513640006665481</c:v>
                </c:pt>
                <c:pt idx="5">
                  <c:v>0.84011004101329534</c:v>
                </c:pt>
                <c:pt idx="6">
                  <c:v>0.79878750177289082</c:v>
                </c:pt>
                <c:pt idx="7">
                  <c:v>0.77541153174590549</c:v>
                </c:pt>
                <c:pt idx="8">
                  <c:v>0.75917251478176129</c:v>
                </c:pt>
                <c:pt idx="9">
                  <c:v>0.74677097234241019</c:v>
                </c:pt>
                <c:pt idx="10">
                  <c:v>0.73676249919349834</c:v>
                </c:pt>
                <c:pt idx="11">
                  <c:v>0.72838669934994804</c:v>
                </c:pt>
                <c:pt idx="12">
                  <c:v>0.72119451964508052</c:v>
                </c:pt>
                <c:pt idx="13">
                  <c:v>0.71489891957993823</c:v>
                </c:pt>
                <c:pt idx="14">
                  <c:v>0.70930544042982113</c:v>
                </c:pt>
                <c:pt idx="15">
                  <c:v>0.7042763397987144</c:v>
                </c:pt>
                <c:pt idx="16">
                  <c:v>0.69971054280534195</c:v>
                </c:pt>
                <c:pt idx="17">
                  <c:v>0.69553172233348026</c:v>
                </c:pt>
                <c:pt idx="18">
                  <c:v>0.69168085227949649</c:v>
                </c:pt>
                <c:pt idx="19">
                  <c:v>0.6881113616744331</c:v>
                </c:pt>
                <c:pt idx="20">
                  <c:v>0.68478587170270733</c:v>
                </c:pt>
                <c:pt idx="21">
                  <c:v>0.6816739337793799</c:v>
                </c:pt>
                <c:pt idx="22">
                  <c:v>0.67875042181829881</c:v>
                </c:pt>
                <c:pt idx="23">
                  <c:v>0.67599436430165638</c:v>
                </c:pt>
                <c:pt idx="24">
                  <c:v>0.67338807942985268</c:v>
                </c:pt>
                <c:pt idx="25">
                  <c:v>0.67091652373854815</c:v>
                </c:pt>
                <c:pt idx="26">
                  <c:v>0.66856679400691887</c:v>
                </c:pt>
                <c:pt idx="27">
                  <c:v>0.6663277411680435</c:v>
                </c:pt>
                <c:pt idx="28">
                  <c:v>0.66418966733896867</c:v>
                </c:pt>
                <c:pt idx="29">
                  <c:v>0.6621440854118732</c:v>
                </c:pt>
                <c:pt idx="30">
                  <c:v>0.66018352634003419</c:v>
                </c:pt>
                <c:pt idx="31">
                  <c:v>0.6583013832129847</c:v>
                </c:pt>
                <c:pt idx="32">
                  <c:v>0.65649178401496577</c:v>
                </c:pt>
                <c:pt idx="33">
                  <c:v>0.65474948696866442</c:v>
                </c:pt>
                <c:pt idx="34">
                  <c:v>0.65306979382549846</c:v>
                </c:pt>
                <c:pt idx="35">
                  <c:v>0.65144847753735469</c:v>
                </c:pt>
                <c:pt idx="36">
                  <c:v>0.64988172154362289</c:v>
                </c:pt>
                <c:pt idx="37">
                  <c:v>0.64836606850818002</c:v>
                </c:pt>
                <c:pt idx="38">
                  <c:v>0.64689837679724593</c:v>
                </c:pt>
                <c:pt idx="39">
                  <c:v>0.6454757833387188</c:v>
                </c:pt>
                <c:pt idx="40">
                  <c:v>0.64409567177389626</c:v>
                </c:pt>
                <c:pt idx="41">
                  <c:v>0.64275564502310667</c:v>
                </c:pt>
                <c:pt idx="42">
                  <c:v>0.64145350155213421</c:v>
                </c:pt>
                <c:pt idx="43">
                  <c:v>0.6401872147570602</c:v>
                </c:pt>
                <c:pt idx="44">
                  <c:v>0.63895491498921719</c:v>
                </c:pt>
                <c:pt idx="45">
                  <c:v>0.63775487382531326</c:v>
                </c:pt>
                <c:pt idx="46">
                  <c:v>0.63658549025495148</c:v>
                </c:pt>
                <c:pt idx="47">
                  <c:v>0.63544527851221944</c:v>
                </c:pt>
                <c:pt idx="48">
                  <c:v>0.63433285732236189</c:v>
                </c:pt>
                <c:pt idx="49">
                  <c:v>0.6332469403708797</c:v>
                </c:pt>
                <c:pt idx="50">
                  <c:v>0.63218632783228235</c:v>
                </c:pt>
                <c:pt idx="51">
                  <c:v>0.63114989882042838</c:v>
                </c:pt>
                <c:pt idx="52">
                  <c:v>0.63013660464290833</c:v>
                </c:pt>
                <c:pt idx="53">
                  <c:v>0.62914546275902583</c:v>
                </c:pt>
                <c:pt idx="54">
                  <c:v>0.62817555135526448</c:v>
                </c:pt>
                <c:pt idx="55">
                  <c:v>0.62722600446415278</c:v>
                </c:pt>
                <c:pt idx="56">
                  <c:v>0.62629600756260473</c:v>
                </c:pt>
                <c:pt idx="57">
                  <c:v>0.62538479359440113</c:v>
                </c:pt>
                <c:pt idx="58">
                  <c:v>0.62449163936877883</c:v>
                </c:pt>
                <c:pt idx="59">
                  <c:v>0.62361586229331745</c:v>
                </c:pt>
                <c:pt idx="60">
                  <c:v>0.6227568174046294</c:v>
                </c:pt>
                <c:pt idx="61">
                  <c:v>0.62191389466491853</c:v>
                </c:pt>
                <c:pt idx="62">
                  <c:v>0.62108651649639235</c:v>
                </c:pt>
                <c:pt idx="63">
                  <c:v>0.62027413552889477</c:v>
                </c:pt>
                <c:pt idx="64">
                  <c:v>0.6194762325390466</c:v>
                </c:pt>
                <c:pt idx="65">
                  <c:v>0.61869231456171636</c:v>
                </c:pt>
                <c:pt idx="66">
                  <c:v>0.61792191315684086</c:v>
                </c:pt>
                <c:pt idx="67">
                  <c:v>0.61716458281654074</c:v>
                </c:pt>
                <c:pt idx="68">
                  <c:v>0.61641989949914022</c:v>
                </c:pt>
                <c:pt idx="69">
                  <c:v>0.61568745927817148</c:v>
                </c:pt>
                <c:pt idx="70">
                  <c:v>0.61496687709572917</c:v>
                </c:pt>
                <c:pt idx="71">
                  <c:v>0.61425778561066557</c:v>
                </c:pt>
                <c:pt idx="72">
                  <c:v>0.61355983413311299</c:v>
                </c:pt>
                <c:pt idx="73">
                  <c:v>0.61287268763770009</c:v>
                </c:pt>
                <c:pt idx="74">
                  <c:v>0.61219602584859911</c:v>
                </c:pt>
                <c:pt idx="75">
                  <c:v>0.61152954239023172</c:v>
                </c:pt>
                <c:pt idx="76">
                  <c:v>0.61087294399807002</c:v>
                </c:pt>
                <c:pt idx="77">
                  <c:v>0.61022594978450917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711-47F5-A2C9-1E3B8DE0F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165216321947292"/>
          <c:y val="0.70643270595944518"/>
          <c:w val="0.37564222231854227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[9]GH.DR!$B$4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[9]GH.DR!$AX$12:$AX$500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</c:numCache>
            </c:numRef>
          </c:xVal>
          <c:yVal>
            <c:numRef>
              <c:f>[9]GH.DR!$AY$12:$AY$500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0.90125046261083019</c:v>
                </c:pt>
                <c:pt idx="4">
                  <c:v>0.84807021721368347</c:v>
                </c:pt>
                <c:pt idx="5">
                  <c:v>0.81225239635623547</c:v>
                </c:pt>
                <c:pt idx="6">
                  <c:v>0.78551503023176439</c:v>
                </c:pt>
                <c:pt idx="7">
                  <c:v>0.76432367559029957</c:v>
                </c:pt>
                <c:pt idx="8">
                  <c:v>0.74685328231403381</c:v>
                </c:pt>
                <c:pt idx="9">
                  <c:v>0.73204284797281272</c:v>
                </c:pt>
                <c:pt idx="10">
                  <c:v>0.71922309332486445</c:v>
                </c:pt>
                <c:pt idx="11">
                  <c:v>0.70794578438413791</c:v>
                </c:pt>
                <c:pt idx="12">
                  <c:v>0.69789662359537785</c:v>
                </c:pt>
                <c:pt idx="13">
                  <c:v>0.68884706621016756</c:v>
                </c:pt>
                <c:pt idx="14">
                  <c:v>0.68062594040366053</c:v>
                </c:pt>
                <c:pt idx="15">
                  <c:v>0.6731018661879401</c:v>
                </c:pt>
                <c:pt idx="16">
                  <c:v>0.66617190231326551</c:v>
                </c:pt>
                <c:pt idx="17">
                  <c:v>0.65975395538644721</c:v>
                </c:pt>
                <c:pt idx="18">
                  <c:v>0.65378155204032751</c:v>
                </c:pt>
                <c:pt idx="19">
                  <c:v>0.64820014557942629</c:v>
                </c:pt>
                <c:pt idx="20">
                  <c:v>0.6429644481429998</c:v>
                </c:pt>
                <c:pt idx="21">
                  <c:v>0.63803646567959138</c:v>
                </c:pt>
                <c:pt idx="22">
                  <c:v>0.63338402535881522</c:v>
                </c:pt>
                <c:pt idx="23">
                  <c:v>0.62897965486987073</c:v>
                </c:pt>
                <c:pt idx="24">
                  <c:v>0.62479971763250564</c:v>
                </c:pt>
                <c:pt idx="25">
                  <c:v>0.62082373709002681</c:v>
                </c:pt>
                <c:pt idx="26">
                  <c:v>0.6170338627200096</c:v>
                </c:pt>
                <c:pt idx="27">
                  <c:v>0.61341444365373032</c:v>
                </c:pt>
                <c:pt idx="28">
                  <c:v>0.60995168498111518</c:v>
                </c:pt>
                <c:pt idx="29">
                  <c:v>0.60663336828609415</c:v>
                </c:pt>
                <c:pt idx="30">
                  <c:v>0.60344862257882737</c:v>
                </c:pt>
                <c:pt idx="31">
                  <c:v>0.60038773513816734</c:v>
                </c:pt>
                <c:pt idx="32">
                  <c:v>0.59744199423176536</c:v>
                </c:pt>
                <c:pt idx="33">
                  <c:v>0.59460355750136051</c:v>
                </c:pt>
                <c:pt idx="34">
                  <c:v>0.59186534116522849</c:v>
                </c:pt>
                <c:pt idx="35">
                  <c:v>0.58922092622277178</c:v>
                </c:pt>
                <c:pt idx="36">
                  <c:v>0.58666447863560078</c:v>
                </c:pt>
                <c:pt idx="37">
                  <c:v>0.58419068106786554</c:v>
                </c:pt>
                <c:pt idx="38">
                  <c:v>0.58179467424137321</c:v>
                </c:pt>
                <c:pt idx="39">
                  <c:v>0.57947200633119567</c:v>
                </c:pt>
                <c:pt idx="40">
                  <c:v>0.57721858911939994</c:v>
                </c:pt>
                <c:pt idx="41">
                  <c:v>0.57503065985631086</c:v>
                </c:pt>
                <c:pt idx="42">
                  <c:v>0.57290474796392066</c:v>
                </c:pt>
                <c:pt idx="43">
                  <c:v>0.57083764586494212</c:v>
                </c:pt>
                <c:pt idx="44">
                  <c:v>0.56882638334137026</c:v>
                </c:pt>
                <c:pt idx="45">
                  <c:v>0.56686820492427137</c:v>
                </c:pt>
                <c:pt idx="46">
                  <c:v>0.56496054989646394</c:v>
                </c:pt>
                <c:pt idx="47">
                  <c:v>0.56310103455541183</c:v>
                </c:pt>
                <c:pt idx="48">
                  <c:v>0.56128743643780354</c:v>
                </c:pt>
                <c:pt idx="49">
                  <c:v>0.55951768025217108</c:v>
                </c:pt>
                <c:pt idx="50">
                  <c:v>0.55778982530324606</c:v>
                </c:pt>
                <c:pt idx="51">
                  <c:v>0.55610205422295622</c:v>
                </c:pt>
                <c:pt idx="52">
                  <c:v>0.55445266284913974</c:v>
                </c:pt>
                <c:pt idx="53">
                  <c:v>0.55284005111508949</c:v>
                </c:pt>
                <c:pt idx="54">
                  <c:v>0.55126271483166445</c:v>
                </c:pt>
                <c:pt idx="55">
                  <c:v>0.54971923825948532</c:v>
                </c:pt>
                <c:pt idx="56">
                  <c:v>0.54820828738216942</c:v>
                </c:pt>
                <c:pt idx="57">
                  <c:v>0.54672860380300847</c:v>
                </c:pt>
                <c:pt idx="58">
                  <c:v>0.54527899919730993</c:v>
                </c:pt>
                <c:pt idx="59">
                  <c:v>0.54385835026103646</c:v>
                </c:pt>
                <c:pt idx="60">
                  <c:v>0.54246559410362738</c:v>
                </c:pt>
                <c:pt idx="61">
                  <c:v>0.54109972403914208</c:v>
                </c:pt>
                <c:pt idx="62">
                  <c:v>0.53975978573527761</c:v>
                </c:pt>
                <c:pt idx="63">
                  <c:v>0.53844487368451555</c:v>
                </c:pt>
                <c:pt idx="64">
                  <c:v>0.5371541279657277</c:v>
                </c:pt>
                <c:pt idx="65">
                  <c:v>0.53588673126814657</c:v>
                </c:pt>
                <c:pt idx="66">
                  <c:v>0.53464190615270446</c:v>
                </c:pt>
                <c:pt idx="67">
                  <c:v>0.53341891252847906</c:v>
                </c:pt>
                <c:pt idx="68">
                  <c:v>0.53221704532437297</c:v>
                </c:pt>
                <c:pt idx="69">
                  <c:v>0.5310356323382549</c:v>
                </c:pt>
                <c:pt idx="70">
                  <c:v>0.52987403224764718</c:v>
                </c:pt>
                <c:pt idx="71">
                  <c:v>0.52873163276767665</c:v>
                </c:pt>
                <c:pt idx="72">
                  <c:v>0.52760784894345736</c:v>
                </c:pt>
                <c:pt idx="73">
                  <c:v>0.52650212156534981</c:v>
                </c:pt>
                <c:pt idx="74">
                  <c:v>0.5254139156966855</c:v>
                </c:pt>
                <c:pt idx="75">
                  <c:v>0.52434271930455478</c:v>
                </c:pt>
                <c:pt idx="76">
                  <c:v>0.52328804198515677</c:v>
                </c:pt>
                <c:pt idx="77">
                  <c:v>0.52224941377601597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E0-46E5-8D6B-FB1596F83511}"/>
            </c:ext>
          </c:extLst>
        </c:ser>
        <c:ser>
          <c:idx val="1"/>
          <c:order val="1"/>
          <c:tx>
            <c:strRef>
              <c:f>[9]GH.DR!$C$4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[9]GH.DR!$AZ$12:$AZ$500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</c:numCache>
            </c:numRef>
          </c:xVal>
          <c:yVal>
            <c:numRef>
              <c:f>[9]GH.DR!$BA$12:$BA$500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0.90940825180073304</c:v>
                </c:pt>
                <c:pt idx="3">
                  <c:v>0.86026922745359646</c:v>
                </c:pt>
                <c:pt idx="4">
                  <c:v>0.82702336844326563</c:v>
                </c:pt>
                <c:pt idx="5">
                  <c:v>0.80212325851470867</c:v>
                </c:pt>
                <c:pt idx="6">
                  <c:v>0.78233593421654246</c:v>
                </c:pt>
                <c:pt idx="7">
                  <c:v>0.765987298922161</c:v>
                </c:pt>
                <c:pt idx="8">
                  <c:v>0.75210187569434372</c:v>
                </c:pt>
                <c:pt idx="9">
                  <c:v>0.74006314370360771</c:v>
                </c:pt>
                <c:pt idx="10">
                  <c:v>0.72945751025456862</c:v>
                </c:pt>
                <c:pt idx="11">
                  <c:v>0.71999453853174844</c:v>
                </c:pt>
                <c:pt idx="12">
                  <c:v>0.7114627542567592</c:v>
                </c:pt>
                <c:pt idx="13">
                  <c:v>0.70370358046102943</c:v>
                </c:pt>
                <c:pt idx="14">
                  <c:v>0.69659517041436814</c:v>
                </c:pt>
                <c:pt idx="15">
                  <c:v>0.69004195592500994</c:v>
                </c:pt>
                <c:pt idx="16">
                  <c:v>0.68396765195124543</c:v>
                </c:pt>
                <c:pt idx="17">
                  <c:v>0.67831043429752724</c:v>
                </c:pt>
                <c:pt idx="18">
                  <c:v>0.67301952973765267</c:v>
                </c:pt>
                <c:pt idx="19">
                  <c:v>0.66805275090291028</c:v>
                </c:pt>
                <c:pt idx="20">
                  <c:v>0.66337467916352266</c:v>
                </c:pt>
                <c:pt idx="21">
                  <c:v>0.65895530188303453</c:v>
                </c:pt>
                <c:pt idx="22">
                  <c:v>0.65476897459223282</c:v>
                </c:pt>
                <c:pt idx="23">
                  <c:v>0.65079361962384497</c:v>
                </c:pt>
                <c:pt idx="24">
                  <c:v>0.64701009956997402</c:v>
                </c:pt>
                <c:pt idx="25">
                  <c:v>0.64340172185025413</c:v>
                </c:pt>
                <c:pt idx="26">
                  <c:v>0.63995384289298129</c:v>
                </c:pt>
                <c:pt idx="27">
                  <c:v>0.63665354890078263</c:v>
                </c:pt>
                <c:pt idx="28">
                  <c:v>0.63348939613936417</c:v>
                </c:pt>
                <c:pt idx="29">
                  <c:v>0.63045119795370319</c:v>
                </c:pt>
                <c:pt idx="30">
                  <c:v>0.62752984880692175</c:v>
                </c:pt>
                <c:pt idx="31">
                  <c:v>0.62471717790452519</c:v>
                </c:pt>
                <c:pt idx="32">
                  <c:v>0.62200582664923443</c:v>
                </c:pt>
                <c:pt idx="33">
                  <c:v>0.61938914543351586</c:v>
                </c:pt>
                <c:pt idx="34">
                  <c:v>0.61686110623271029</c:v>
                </c:pt>
                <c:pt idx="35">
                  <c:v>0.614416228192324</c:v>
                </c:pt>
                <c:pt idx="36">
                  <c:v>0.61204951396647023</c:v>
                </c:pt>
                <c:pt idx="37">
                  <c:v>0.60975639500241907</c:v>
                </c:pt>
                <c:pt idx="38">
                  <c:v>0.6075326843092862</c:v>
                </c:pt>
                <c:pt idx="39">
                  <c:v>0.60537453551953957</c:v>
                </c:pt>
                <c:pt idx="40">
                  <c:v>0.60327840726697135</c:v>
                </c:pt>
                <c:pt idx="41">
                  <c:v>0.60124103207661617</c:v>
                </c:pt>
                <c:pt idx="42">
                  <c:v>0.59925938910027476</c:v>
                </c:pt>
                <c:pt idx="43">
                  <c:v>0.59733068014306323</c:v>
                </c:pt>
                <c:pt idx="44">
                  <c:v>0.59545230851728115</c:v>
                </c:pt>
                <c:pt idx="45">
                  <c:v>0.59362186033417697</c:v>
                </c:pt>
                <c:pt idx="46">
                  <c:v>0.59183708790519218</c:v>
                </c:pt>
                <c:pt idx="47">
                  <c:v>0.590095894974621</c:v>
                </c:pt>
                <c:pt idx="48">
                  <c:v>0.58839632354734828</c:v>
                </c:pt>
                <c:pt idx="49">
                  <c:v>0.58673654211006809</c:v>
                </c:pt>
                <c:pt idx="50">
                  <c:v>0.5851148350734211</c:v>
                </c:pt>
                <c:pt idx="51">
                  <c:v>0.58352959328684728</c:v>
                </c:pt>
                <c:pt idx="52">
                  <c:v>0.5819793054984671</c:v>
                </c:pt>
                <c:pt idx="53">
                  <c:v>0.58046255064964536</c:v>
                </c:pt>
                <c:pt idx="54">
                  <c:v>0.57897799090859325</c:v>
                </c:pt>
                <c:pt idx="55">
                  <c:v>0.57752436535987994</c:v>
                </c:pt>
                <c:pt idx="56">
                  <c:v>0.57610048427740135</c:v>
                </c:pt>
                <c:pt idx="57">
                  <c:v>0.57470522391749657</c:v>
                </c:pt>
                <c:pt idx="58">
                  <c:v>0.57333752177675523</c:v>
                </c:pt>
                <c:pt idx="59">
                  <c:v>0.57199637226581412</c:v>
                </c:pt>
                <c:pt idx="60">
                  <c:v>0.57068082275628107</c:v>
                </c:pt>
                <c:pt idx="61">
                  <c:v>0.5693899699629732</c:v>
                </c:pt>
                <c:pt idx="62">
                  <c:v>0.56812295662804191</c:v>
                </c:pt>
                <c:pt idx="63">
                  <c:v>0.56687896847736963</c:v>
                </c:pt>
                <c:pt idx="64">
                  <c:v>0.5656572314229501</c:v>
                </c:pt>
                <c:pt idx="65">
                  <c:v>0.56445700898786833</c:v>
                </c:pt>
                <c:pt idx="66">
                  <c:v>0.56327759993304372</c:v>
                </c:pt>
                <c:pt idx="67">
                  <c:v>0.56211833606713302</c:v>
                </c:pt>
                <c:pt idx="68">
                  <c:v>0.56097858022295533</c:v>
                </c:pt>
                <c:pt idx="69">
                  <c:v>0.55985772438553483</c:v>
                </c:pt>
                <c:pt idx="70">
                  <c:v>0.55875518795838164</c:v>
                </c:pt>
                <c:pt idx="71">
                  <c:v>0.55767041615599133</c:v>
                </c:pt>
                <c:pt idx="72">
                  <c:v>0.55660287851173607</c:v>
                </c:pt>
                <c:pt idx="73">
                  <c:v>0.55555206749138863</c:v>
                </c:pt>
                <c:pt idx="74">
                  <c:v>0.55451749720346721</c:v>
                </c:pt>
                <c:pt idx="75">
                  <c:v>0.55349870219843189</c:v>
                </c:pt>
                <c:pt idx="76">
                  <c:v>0.5524952363495147</c:v>
                </c:pt>
                <c:pt idx="77">
                  <c:v>0.55150667180864177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8E0-46E5-8D6B-FB1596F83511}"/>
            </c:ext>
          </c:extLst>
        </c:ser>
        <c:ser>
          <c:idx val="2"/>
          <c:order val="2"/>
          <c:tx>
            <c:strRef>
              <c:f>[9]GH.DR!$D$4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[9]GH.DR!$BB$12:$BB$500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</c:numCache>
            </c:numRef>
          </c:xVal>
          <c:yVal>
            <c:numRef>
              <c:f>[9]GH.DR!$BC$12:$BC$500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0.9265880618903708</c:v>
                </c:pt>
                <c:pt idx="2">
                  <c:v>0.88616922144663357</c:v>
                </c:pt>
                <c:pt idx="3">
                  <c:v>0.85856543643775374</c:v>
                </c:pt>
                <c:pt idx="4">
                  <c:v>0.83774780677082938</c:v>
                </c:pt>
                <c:pt idx="5">
                  <c:v>0.82111382140713518</c:v>
                </c:pt>
                <c:pt idx="6">
                  <c:v>0.80730792464511225</c:v>
                </c:pt>
                <c:pt idx="7">
                  <c:v>0.7955364837549187</c:v>
                </c:pt>
                <c:pt idx="8">
                  <c:v>0.7852958890393329</c:v>
                </c:pt>
                <c:pt idx="9">
                  <c:v>0.77624711662869172</c:v>
                </c:pt>
                <c:pt idx="10">
                  <c:v>0.7681513614684593</c:v>
                </c:pt>
                <c:pt idx="11">
                  <c:v>0.76083426436903356</c:v>
                </c:pt>
                <c:pt idx="12">
                  <c:v>0.75416475316378906</c:v>
                </c:pt>
                <c:pt idx="13">
                  <c:v>0.74804188524565207</c:v>
                </c:pt>
                <c:pt idx="14">
                  <c:v>0.74238632169473084</c:v>
                </c:pt>
                <c:pt idx="15">
                  <c:v>0.73713460864555069</c:v>
                </c:pt>
                <c:pt idx="16">
                  <c:v>0.73223522731875057</c:v>
                </c:pt>
                <c:pt idx="17">
                  <c:v>0.72764579583543121</c:v>
                </c:pt>
                <c:pt idx="18">
                  <c:v>0.72333104283500316</c:v>
                </c:pt>
                <c:pt idx="19">
                  <c:v>0.71926131134496818</c:v>
                </c:pt>
                <c:pt idx="20">
                  <c:v>0.71541143505045657</c:v>
                </c:pt>
                <c:pt idx="21">
                  <c:v>0.71175988126150935</c:v>
                </c:pt>
                <c:pt idx="22">
                  <c:v>0.70828808824391498</c:v>
                </c:pt>
                <c:pt idx="23">
                  <c:v>0.70497994644148876</c:v>
                </c:pt>
                <c:pt idx="24">
                  <c:v>0.70182138774933489</c:v>
                </c:pt>
                <c:pt idx="25">
                  <c:v>0.6988000569800652</c:v>
                </c:pt>
                <c:pt idx="26">
                  <c:v>0.69590504659522767</c:v>
                </c:pt>
                <c:pt idx="27">
                  <c:v>0.69312668066258798</c:v>
                </c:pt>
                <c:pt idx="28">
                  <c:v>0.69045633749858626</c:v>
                </c:pt>
                <c:pt idx="29">
                  <c:v>0.68788630299304199</c:v>
                </c:pt>
                <c:pt idx="30">
                  <c:v>0.68540964847678998</c:v>
                </c:pt>
                <c:pt idx="31">
                  <c:v>0.68302012837719772</c:v>
                </c:pt>
                <c:pt idx="32">
                  <c:v>0.68071209394567633</c:v>
                </c:pt>
                <c:pt idx="33">
                  <c:v>0.67848042012913623</c:v>
                </c:pt>
                <c:pt idx="34">
                  <c:v>0.67632044326015273</c:v>
                </c:pt>
                <c:pt idx="35">
                  <c:v>0.67422790770582863</c:v>
                </c:pt>
                <c:pt idx="36">
                  <c:v>0.67219891997730719</c:v>
                </c:pt>
                <c:pt idx="37">
                  <c:v>0.67022990908562641</c:v>
                </c:pt>
                <c:pt idx="38">
                  <c:v>0.66831759215364761</c:v>
                </c:pt>
                <c:pt idx="39">
                  <c:v>0.66645894447186071</c:v>
                </c:pt>
                <c:pt idx="40">
                  <c:v>0.66465117332832135</c:v>
                </c:pt>
                <c:pt idx="41">
                  <c:v>0.66289169505761147</c:v>
                </c:pt>
                <c:pt idx="42">
                  <c:v>0.66117811484649291</c:v>
                </c:pt>
                <c:pt idx="43">
                  <c:v>0.65950820890942241</c:v>
                </c:pt>
                <c:pt idx="44">
                  <c:v>0.65787990870884971</c:v>
                </c:pt>
                <c:pt idx="45">
                  <c:v>0.65629128694596517</c:v>
                </c:pt>
                <c:pt idx="46">
                  <c:v>0.65474054508948298</c:v>
                </c:pt>
                <c:pt idx="47">
                  <c:v>0.65322600224479654</c:v>
                </c:pt>
                <c:pt idx="48">
                  <c:v>0.65174608519479804</c:v>
                </c:pt>
                <c:pt idx="49">
                  <c:v>0.65029931946786668</c:v>
                </c:pt>
                <c:pt idx="50">
                  <c:v>0.64888432130885609</c:v>
                </c:pt>
                <c:pt idx="51">
                  <c:v>0.64749979044603945</c:v>
                </c:pt>
                <c:pt idx="52">
                  <c:v>0.64614450356145714</c:v>
                </c:pt>
                <c:pt idx="53">
                  <c:v>0.64481730838440021</c:v>
                </c:pt>
                <c:pt idx="54">
                  <c:v>0.64351711833822833</c:v>
                </c:pt>
                <c:pt idx="55">
                  <c:v>0.64224290767965331</c:v>
                </c:pt>
                <c:pt idx="56">
                  <c:v>0.64099370707727632</c:v>
                </c:pt>
                <c:pt idx="57">
                  <c:v>0.63976859958273902</c:v>
                </c:pt>
                <c:pt idx="58">
                  <c:v>0.63856671695351419</c:v>
                </c:pt>
                <c:pt idx="59">
                  <c:v>0.63738723629125527</c:v>
                </c:pt>
                <c:pt idx="60">
                  <c:v>0.63622937696385773</c:v>
                </c:pt>
                <c:pt idx="61">
                  <c:v>0.63509239778306925</c:v>
                </c:pt>
                <c:pt idx="62">
                  <c:v>0.63397559441268203</c:v>
                </c:pt>
                <c:pt idx="63">
                  <c:v>0.63287829698513998</c:v>
                </c:pt>
                <c:pt idx="64">
                  <c:v>0.63179986790682829</c:v>
                </c:pt>
                <c:pt idx="65">
                  <c:v>0.63073969983446021</c:v>
                </c:pt>
                <c:pt idx="66">
                  <c:v>0.62969721380685095</c:v>
                </c:pt>
                <c:pt idx="67">
                  <c:v>0.6286718575180209</c:v>
                </c:pt>
                <c:pt idx="68">
                  <c:v>0.62766310371903467</c:v>
                </c:pt>
                <c:pt idx="69">
                  <c:v>0.62667044873726141</c:v>
                </c:pt>
                <c:pt idx="70">
                  <c:v>0.62569341110289112</c:v>
                </c:pt>
                <c:pt idx="71">
                  <c:v>0.62473153027354367</c:v>
                </c:pt>
                <c:pt idx="72">
                  <c:v>0.62378436544871174</c:v>
                </c:pt>
                <c:pt idx="73">
                  <c:v>0.62285149446657351</c:v>
                </c:pt>
                <c:pt idx="74">
                  <c:v>0.62193251277642414</c:v>
                </c:pt>
                <c:pt idx="75">
                  <c:v>0.62102703248060998</c:v>
                </c:pt>
                <c:pt idx="76">
                  <c:v>0.62013468144041917</c:v>
                </c:pt>
                <c:pt idx="77">
                  <c:v>0.61925510244088766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8E0-46E5-8D6B-FB1596F83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165216321947292"/>
          <c:y val="0.70267698125777078"/>
          <c:w val="0.38204302549334057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[9]GH.A1R!$B$4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[9]GH.A1R!$BA$12:$BA$500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</c:numCache>
            </c:numRef>
          </c:xVal>
          <c:yVal>
            <c:numRef>
              <c:f>[9]GH.A1R!$BB$12:$BB$500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0.9029524165023407</c:v>
                </c:pt>
                <c:pt idx="4">
                  <c:v>0.85060997814872619</c:v>
                </c:pt>
                <c:pt idx="5">
                  <c:v>0.81532306646741637</c:v>
                </c:pt>
                <c:pt idx="6">
                  <c:v>0.78896366663579087</c:v>
                </c:pt>
                <c:pt idx="7">
                  <c:v>0.76806033527039552</c:v>
                </c:pt>
                <c:pt idx="8">
                  <c:v>0.75081949308545837</c:v>
                </c:pt>
                <c:pt idx="9">
                  <c:v>0.73619793309685211</c:v>
                </c:pt>
                <c:pt idx="10">
                  <c:v>0.72353733492617645</c:v>
                </c:pt>
                <c:pt idx="11">
                  <c:v>0.7123966493213344</c:v>
                </c:pt>
                <c:pt idx="12">
                  <c:v>0.702466520772287</c:v>
                </c:pt>
                <c:pt idx="13">
                  <c:v>0.69352193575200149</c:v>
                </c:pt>
                <c:pt idx="14">
                  <c:v>0.68539432481508522</c:v>
                </c:pt>
                <c:pt idx="15">
                  <c:v>0.67795427563857713</c:v>
                </c:pt>
                <c:pt idx="16">
                  <c:v>0.67110036723720889</c:v>
                </c:pt>
                <c:pt idx="17">
                  <c:v>0.66475170271383111</c:v>
                </c:pt>
                <c:pt idx="18">
                  <c:v>0.65884276554890253</c:v>
                </c:pt>
                <c:pt idx="19">
                  <c:v>0.65331978500125443</c:v>
                </c:pt>
                <c:pt idx="20">
                  <c:v>0.64813811025675205</c:v>
                </c:pt>
                <c:pt idx="21">
                  <c:v>0.6432602760128695</c:v>
                </c:pt>
                <c:pt idx="22">
                  <c:v>0.63865455260705939</c:v>
                </c:pt>
                <c:pt idx="23">
                  <c:v>0.63429384244332809</c:v>
                </c:pt>
                <c:pt idx="24">
                  <c:v>0.63015482830274749</c:v>
                </c:pt>
                <c:pt idx="25">
                  <c:v>0.62621730778465079</c:v>
                </c:pt>
                <c:pt idx="26">
                  <c:v>0.62246366727139135</c:v>
                </c:pt>
                <c:pt idx="27">
                  <c:v>0.61887846184877138</c:v>
                </c:pt>
                <c:pt idx="28">
                  <c:v>0.61544807665134249</c:v>
                </c:pt>
                <c:pt idx="29">
                  <c:v>0.61216045146594711</c:v>
                </c:pt>
                <c:pt idx="30">
                  <c:v>0.60900485497469758</c:v>
                </c:pt>
                <c:pt idx="31">
                  <c:v>0.60597169831244602</c:v>
                </c:pt>
                <c:pt idx="32">
                  <c:v>0.60305238002918737</c:v>
                </c:pt>
                <c:pt idx="33">
                  <c:v>0.60023915633949931</c:v>
                </c:pt>
                <c:pt idx="34">
                  <c:v>0.59752503188432671</c:v>
                </c:pt>
                <c:pt idx="35">
                  <c:v>0.59490366724746657</c:v>
                </c:pt>
                <c:pt idx="36">
                  <c:v>0.59236930024632917</c:v>
                </c:pt>
                <c:pt idx="37">
                  <c:v>0.58991667861567232</c:v>
                </c:pt>
                <c:pt idx="38">
                  <c:v>0.58754100216858829</c:v>
                </c:pt>
                <c:pt idx="39">
                  <c:v>0.58523787288359475</c:v>
                </c:pt>
                <c:pt idx="40">
                  <c:v>0.58300325165422062</c:v>
                </c:pt>
                <c:pt idx="41">
                  <c:v>0.58083342066578314</c:v>
                </c:pt>
                <c:pt idx="42">
                  <c:v>0.57872495054650164</c:v>
                </c:pt>
                <c:pt idx="43">
                  <c:v>0.57667467158676555</c:v>
                </c:pt>
                <c:pt idx="44">
                  <c:v>0.57467964843897168</c:v>
                </c:pt>
                <c:pt idx="45">
                  <c:v>0.57273715780675816</c:v>
                </c:pt>
                <c:pt idx="46">
                  <c:v>0.5708446687112444</c:v>
                </c:pt>
                <c:pt idx="47">
                  <c:v>0.56899982498658341</c:v>
                </c:pt>
                <c:pt idx="48">
                  <c:v>0.56720042971050211</c:v>
                </c:pt>
                <c:pt idx="49">
                  <c:v>0.56544443131974043</c:v>
                </c:pt>
                <c:pt idx="50">
                  <c:v>0.5637299111971048</c:v>
                </c:pt>
                <c:pt idx="51">
                  <c:v>0.56205507254761167</c:v>
                </c:pt>
                <c:pt idx="52">
                  <c:v>0.56041823040699834</c:v>
                </c:pt>
                <c:pt idx="53">
                  <c:v>0.55881780264759973</c:v>
                </c:pt>
                <c:pt idx="54">
                  <c:v>0.55725230186495278</c:v>
                </c:pt>
                <c:pt idx="55">
                  <c:v>0.55572032804404747</c:v>
                </c:pt>
                <c:pt idx="56">
                  <c:v>0.55422056191739044</c:v>
                </c:pt>
                <c:pt idx="57">
                  <c:v>0.55275175893834072</c:v>
                </c:pt>
                <c:pt idx="58">
                  <c:v>0.55131274380285256</c:v>
                </c:pt>
                <c:pt idx="59">
                  <c:v>0.54990240546106073</c:v>
                </c:pt>
                <c:pt idx="60">
                  <c:v>0.54851969256729127</c:v>
                </c:pt>
                <c:pt idx="61">
                  <c:v>0.54716360932325059</c:v>
                </c:pt>
                <c:pt idx="62">
                  <c:v>0.54583321167448573</c:v>
                </c:pt>
                <c:pt idx="63">
                  <c:v>0.54452760382484267</c:v>
                </c:pt>
                <c:pt idx="64">
                  <c:v>0.54324593503767538</c:v>
                </c:pt>
                <c:pt idx="65">
                  <c:v>0.54198739669607721</c:v>
                </c:pt>
                <c:pt idx="66">
                  <c:v>0.54075121959747185</c:v>
                </c:pt>
                <c:pt idx="67">
                  <c:v>0.53953667146059092</c:v>
                </c:pt>
                <c:pt idx="68">
                  <c:v>0.53834305462522425</c:v>
                </c:pt>
                <c:pt idx="69">
                  <c:v>0.53716970392720431</c:v>
                </c:pt>
                <c:pt idx="70">
                  <c:v>0.53601598473291434</c:v>
                </c:pt>
                <c:pt idx="71">
                  <c:v>0.53488129111922345</c:v>
                </c:pt>
                <c:pt idx="72">
                  <c:v>0.53376504418617909</c:v>
                </c:pt>
                <c:pt idx="73">
                  <c:v>0.53266669049105586</c:v>
                </c:pt>
                <c:pt idx="74">
                  <c:v>0.53158570059347787</c:v>
                </c:pt>
                <c:pt idx="75">
                  <c:v>0.53052156770233372</c:v>
                </c:pt>
                <c:pt idx="76">
                  <c:v>0.52947380641609421</c:v>
                </c:pt>
                <c:pt idx="77">
                  <c:v>0.52844195154893159</c:v>
                </c:pt>
                <c:pt idx="78">
                  <c:v>0.52742555703575411</c:v>
                </c:pt>
                <c:pt idx="79">
                  <c:v>0.52642419490990067</c:v>
                </c:pt>
                <c:pt idx="80">
                  <c:v>0.52543745434780953</c:v>
                </c:pt>
                <c:pt idx="81">
                  <c:v>0.52446494077548944</c:v>
                </c:pt>
                <c:pt idx="82">
                  <c:v>0.52350627503207403</c:v>
                </c:pt>
                <c:pt idx="83">
                  <c:v>0.52256109258616112</c:v>
                </c:pt>
                <c:pt idx="84">
                  <c:v>0.52162904280100431</c:v>
                </c:pt>
                <c:pt idx="85">
                  <c:v>0.52070978824496361</c:v>
                </c:pt>
                <c:pt idx="86">
                  <c:v>0.51980300404392688</c:v>
                </c:pt>
                <c:pt idx="87">
                  <c:v>0.51890837727268502</c:v>
                </c:pt>
                <c:pt idx="88">
                  <c:v>0.51802560638249573</c:v>
                </c:pt>
                <c:pt idx="89">
                  <c:v>0.51715440066229457</c:v>
                </c:pt>
                <c:pt idx="90">
                  <c:v>0.51629447973121922</c:v>
                </c:pt>
                <c:pt idx="91">
                  <c:v>0.51544557306029615</c:v>
                </c:pt>
                <c:pt idx="92">
                  <c:v>0.51460741952131228</c:v>
                </c:pt>
                <c:pt idx="93">
                  <c:v>0.51377976696104444</c:v>
                </c:pt>
                <c:pt idx="94">
                  <c:v>0.51296237179916448</c:v>
                </c:pt>
                <c:pt idx="95">
                  <c:v>0.51215499864826386</c:v>
                </c:pt>
                <c:pt idx="96">
                  <c:v>0.51135741995455963</c:v>
                </c:pt>
                <c:pt idx="97">
                  <c:v>0.51056941565795133</c:v>
                </c:pt>
                <c:pt idx="98">
                  <c:v>0.50979077287019869</c:v>
                </c:pt>
                <c:pt idx="99">
                  <c:v>0.50902128557007553</c:v>
                </c:pt>
                <c:pt idx="100">
                  <c:v>0.50826075431444406</c:v>
                </c:pt>
                <c:pt idx="101">
                  <c:v>0.5075089859642643</c:v>
                </c:pt>
                <c:pt idx="102">
                  <c:v>0.5067657934246278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C0-4691-9D75-BA20D0568D18}"/>
            </c:ext>
          </c:extLst>
        </c:ser>
        <c:ser>
          <c:idx val="1"/>
          <c:order val="1"/>
          <c:tx>
            <c:strRef>
              <c:f>[9]GH.A1R!$C$4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[9]GH.A1R!$BC$12:$BC$500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</c:numCache>
            </c:numRef>
          </c:xVal>
          <c:yVal>
            <c:numRef>
              <c:f>[9]GH.A1R!$BD$12:$BD$500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0.91066983359197839</c:v>
                </c:pt>
                <c:pt idx="3">
                  <c:v>0.86216151026713994</c:v>
                </c:pt>
                <c:pt idx="4">
                  <c:v>0.82931954581444167</c:v>
                </c:pt>
                <c:pt idx="5">
                  <c:v>0.80470935360668039</c:v>
                </c:pt>
                <c:pt idx="6">
                  <c:v>0.78514447908438523</c:v>
                </c:pt>
                <c:pt idx="7">
                  <c:v>0.76897419229630992</c:v>
                </c:pt>
                <c:pt idx="8">
                  <c:v>0.75523629278141269</c:v>
                </c:pt>
                <c:pt idx="9">
                  <c:v>0.74332246978611571</c:v>
                </c:pt>
                <c:pt idx="10">
                  <c:v>0.73282453313890406</c:v>
                </c:pt>
                <c:pt idx="11">
                  <c:v>0.72345577458015886</c:v>
                </c:pt>
                <c:pt idx="12">
                  <c:v>0.71500739211343756</c:v>
                </c:pt>
                <c:pt idx="13">
                  <c:v>0.70732278369025336</c:v>
                </c:pt>
                <c:pt idx="14">
                  <c:v>0.70028159973500648</c:v>
                </c:pt>
                <c:pt idx="15">
                  <c:v>0.69378943163162954</c:v>
                </c:pt>
                <c:pt idx="16">
                  <c:v>0.68777090906987182</c:v>
                </c:pt>
                <c:pt idx="17">
                  <c:v>0.68216494097150415</c:v>
                </c:pt>
                <c:pt idx="18">
                  <c:v>0.6769213498653005</c:v>
                </c:pt>
                <c:pt idx="19">
                  <c:v>0.67199843845627449</c:v>
                </c:pt>
                <c:pt idx="20">
                  <c:v>0.66736119564572516</c:v>
                </c:pt>
                <c:pt idx="21">
                  <c:v>0.66297995098664053</c:v>
                </c:pt>
                <c:pt idx="22">
                  <c:v>0.65882934984806918</c:v>
                </c:pt>
                <c:pt idx="23">
                  <c:v>0.65488756200039278</c:v>
                </c:pt>
                <c:pt idx="24">
                  <c:v>0.65113566279297874</c:v>
                </c:pt>
                <c:pt idx="25">
                  <c:v>0.64755714378208129</c:v>
                </c:pt>
                <c:pt idx="26">
                  <c:v>0.64413752171901795</c:v>
                </c:pt>
                <c:pt idx="27">
                  <c:v>0.64086402316629809</c:v>
                </c:pt>
                <c:pt idx="28">
                  <c:v>0.63772532789820291</c:v>
                </c:pt>
                <c:pt idx="29">
                  <c:v>0.6347113584526235</c:v>
                </c:pt>
                <c:pt idx="30">
                  <c:v>0.63181310625184928</c:v>
                </c:pt>
                <c:pt idx="31">
                  <c:v>0.629022486948279</c:v>
                </c:pt>
                <c:pt idx="32">
                  <c:v>0.62633221931206395</c:v>
                </c:pt>
                <c:pt idx="33">
                  <c:v>0.62373572322351345</c:v>
                </c:pt>
                <c:pt idx="34">
                  <c:v>0.6212270332768014</c:v>
                </c:pt>
                <c:pt idx="35">
                  <c:v>0.61880072522298257</c:v>
                </c:pt>
                <c:pt idx="36">
                  <c:v>0.61645185303669048</c:v>
                </c:pt>
                <c:pt idx="37">
                  <c:v>0.61417589482341262</c:v>
                </c:pt>
                <c:pt idx="38">
                  <c:v>0.61196870612304477</c:v>
                </c:pt>
                <c:pt idx="39">
                  <c:v>0.60982647943274637</c:v>
                </c:pt>
                <c:pt idx="40">
                  <c:v>0.60774570898443614</c:v>
                </c:pt>
                <c:pt idx="41">
                  <c:v>0.60572315998200588</c:v>
                </c:pt>
                <c:pt idx="42">
                  <c:v>0.60375584163982199</c:v>
                </c:pt>
                <c:pt idx="43">
                  <c:v>0.60184098347449277</c:v>
                </c:pt>
                <c:pt idx="44">
                  <c:v>0.59997601439165249</c:v>
                </c:pt>
                <c:pt idx="45">
                  <c:v>0.59815854418290637</c:v>
                </c:pt>
                <c:pt idx="46">
                  <c:v>0.59638634710835414</c:v>
                </c:pt>
                <c:pt idx="47">
                  <c:v>0.59465734728986241</c:v>
                </c:pt>
                <c:pt idx="48">
                  <c:v>0.59296960568148449</c:v>
                </c:pt>
                <c:pt idx="49">
                  <c:v>0.59132130841776209</c:v>
                </c:pt>
                <c:pt idx="50">
                  <c:v>0.5897107563693248</c:v>
                </c:pt>
                <c:pt idx="51">
                  <c:v>0.58813635575928636</c:v>
                </c:pt>
                <c:pt idx="52">
                  <c:v>0.58659660971420746</c:v>
                </c:pt>
                <c:pt idx="53">
                  <c:v>0.58509011064053162</c:v>
                </c:pt>
                <c:pt idx="54">
                  <c:v>0.5836155333319385</c:v>
                </c:pt>
                <c:pt idx="55">
                  <c:v>0.58217162872541983</c:v>
                </c:pt>
                <c:pt idx="56">
                  <c:v>0.58075721823444626</c:v>
                </c:pt>
                <c:pt idx="57">
                  <c:v>0.57937118859662129</c:v>
                </c:pt>
                <c:pt idx="58">
                  <c:v>0.57801248718098919</c:v>
                </c:pt>
                <c:pt idx="59">
                  <c:v>0.57668011770683691</c:v>
                </c:pt>
                <c:pt idx="60">
                  <c:v>0.57537313633160259</c:v>
                </c:pt>
                <c:pt idx="61">
                  <c:v>0.57409064807050092</c:v>
                </c:pt>
                <c:pt idx="62">
                  <c:v>0.57283180351480167</c:v>
                </c:pt>
                <c:pt idx="63">
                  <c:v>0.5715957958194765</c:v>
                </c:pt>
                <c:pt idx="64">
                  <c:v>0.57038185793421181</c:v>
                </c:pt>
                <c:pt idx="65">
                  <c:v>0.56918926005466153</c:v>
                </c:pt>
                <c:pt idx="66">
                  <c:v>0.56801730727332933</c:v>
                </c:pt>
                <c:pt idx="67">
                  <c:v>0.5668653374116801</c:v>
                </c:pt>
                <c:pt idx="68">
                  <c:v>0.56573271901702316</c:v>
                </c:pt>
                <c:pt idx="69">
                  <c:v>0.56461884950942387</c:v>
                </c:pt>
                <c:pt idx="70">
                  <c:v>0.56352315346540904</c:v>
                </c:pt>
                <c:pt idx="71">
                  <c:v>0.5624450810265752</c:v>
                </c:pt>
                <c:pt idx="72">
                  <c:v>0.56138410642238967</c:v>
                </c:pt>
                <c:pt idx="73">
                  <c:v>0.56033972659752973</c:v>
                </c:pt>
                <c:pt idx="74">
                  <c:v>0.5593114599350415</c:v>
                </c:pt>
                <c:pt idx="75">
                  <c:v>0.55829884506743466</c:v>
                </c:pt>
                <c:pt idx="76">
                  <c:v>0.5573014397685716</c:v>
                </c:pt>
                <c:pt idx="77">
                  <c:v>0.55631881991987897</c:v>
                </c:pt>
                <c:pt idx="78">
                  <c:v>0.55535057854500125</c:v>
                </c:pt>
                <c:pt idx="79">
                  <c:v>0.55439632490755164</c:v>
                </c:pt>
                <c:pt idx="80">
                  <c:v>0.55345568366709541</c:v>
                </c:pt>
                <c:pt idx="81">
                  <c:v>0.55252829408893089</c:v>
                </c:pt>
                <c:pt idx="82">
                  <c:v>0.55161380930362058</c:v>
                </c:pt>
                <c:pt idx="83">
                  <c:v>0.55071189561257716</c:v>
                </c:pt>
                <c:pt idx="84">
                  <c:v>0.54982223183632162</c:v>
                </c:pt>
                <c:pt idx="85">
                  <c:v>0.54894450870231837</c:v>
                </c:pt>
                <c:pt idx="86">
                  <c:v>0.548078428269549</c:v>
                </c:pt>
                <c:pt idx="87">
                  <c:v>0.54722370338722193</c:v>
                </c:pt>
                <c:pt idx="88">
                  <c:v>0.54638005718522464</c:v>
                </c:pt>
                <c:pt idx="89">
                  <c:v>0.5455472225941207</c:v>
                </c:pt>
                <c:pt idx="90">
                  <c:v>0.5447249418926674</c:v>
                </c:pt>
                <c:pt idx="91">
                  <c:v>0.54391296628099006</c:v>
                </c:pt>
                <c:pt idx="92">
                  <c:v>0.54311105547769278</c:v>
                </c:pt>
                <c:pt idx="93">
                  <c:v>0.54231897733932066</c:v>
                </c:pt>
                <c:pt idx="94">
                  <c:v>0.54153650750070625</c:v>
                </c:pt>
                <c:pt idx="95">
                  <c:v>0.54076342903484709</c:v>
                </c:pt>
                <c:pt idx="96">
                  <c:v>0.53999953213105856</c:v>
                </c:pt>
                <c:pt idx="97">
                  <c:v>0.53924461379024258</c:v>
                </c:pt>
                <c:pt idx="98">
                  <c:v>0.5384984775361944</c:v>
                </c:pt>
                <c:pt idx="99">
                  <c:v>0.53776093314195117</c:v>
                </c:pt>
                <c:pt idx="100">
                  <c:v>0.53703179637025267</c:v>
                </c:pt>
                <c:pt idx="101">
                  <c:v>0.53631088872725607</c:v>
                </c:pt>
                <c:pt idx="102">
                  <c:v>0.53559803722870192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C0-4691-9D75-BA20D0568D18}"/>
            </c:ext>
          </c:extLst>
        </c:ser>
        <c:ser>
          <c:idx val="2"/>
          <c:order val="2"/>
          <c:tx>
            <c:strRef>
              <c:f>[9]GH.A1R!$D$4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[9]GH.A1R!$BE$12:$BE$500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</c:numCache>
            </c:numRef>
          </c:xVal>
          <c:yVal>
            <c:numRef>
              <c:f>[9]GH.A1R!$BF$12:$BF$500</c:f>
              <c:numCache>
                <c:formatCode>General</c:formatCode>
                <c:ptCount val="489"/>
                <c:pt idx="0">
                  <c:v>1</c:v>
                </c:pt>
                <c:pt idx="1">
                  <c:v>0.92834176209151009</c:v>
                </c:pt>
                <c:pt idx="2">
                  <c:v>0.88882899451708153</c:v>
                </c:pt>
                <c:pt idx="3">
                  <c:v>0.8618184272431697</c:v>
                </c:pt>
                <c:pt idx="4">
                  <c:v>0.84143396333048992</c:v>
                </c:pt>
                <c:pt idx="5">
                  <c:v>0.82513707496801247</c:v>
                </c:pt>
                <c:pt idx="6">
                  <c:v>0.81160475020531775</c:v>
                </c:pt>
                <c:pt idx="7">
                  <c:v>0.80006203734985804</c:v>
                </c:pt>
                <c:pt idx="8">
                  <c:v>0.79001698149424604</c:v>
                </c:pt>
                <c:pt idx="9">
                  <c:v>0.78113828820186992</c:v>
                </c:pt>
                <c:pt idx="10">
                  <c:v>0.77319252450488885</c:v>
                </c:pt>
                <c:pt idx="11">
                  <c:v>0.76600920614283907</c:v>
                </c:pt>
                <c:pt idx="12">
                  <c:v>0.75946014158080877</c:v>
                </c:pt>
                <c:pt idx="13">
                  <c:v>0.75344658392744446</c:v>
                </c:pt>
                <c:pt idx="14">
                  <c:v>0.74789090357956223</c:v>
                </c:pt>
                <c:pt idx="15">
                  <c:v>0.74273100153589067</c:v>
                </c:pt>
                <c:pt idx="16">
                  <c:v>0.7379164497958709</c:v>
                </c:pt>
                <c:pt idx="17">
                  <c:v>0.73340575668258423</c:v>
                </c:pt>
                <c:pt idx="18">
                  <c:v>0.72916438610794831</c:v>
                </c:pt>
                <c:pt idx="19">
                  <c:v>0.72516329490646969</c:v>
                </c:pt>
                <c:pt idx="20">
                  <c:v>0.72137783407027967</c:v>
                </c:pt>
                <c:pt idx="21">
                  <c:v>0.71778691063485156</c:v>
                </c:pt>
                <c:pt idx="22">
                  <c:v>0.71437233954835988</c:v>
                </c:pt>
                <c:pt idx="23">
                  <c:v>0.71111833620896192</c:v>
                </c:pt>
                <c:pt idx="24">
                  <c:v>0.70801111464605615</c:v>
                </c:pt>
                <c:pt idx="25">
                  <c:v>0.70503856607339566</c:v>
                </c:pt>
                <c:pt idx="26">
                  <c:v>0.70218999931295056</c:v>
                </c:pt>
                <c:pt idx="27">
                  <c:v>0.69945592936503265</c:v>
                </c:pt>
                <c:pt idx="28">
                  <c:v>0.6968279038192654</c:v>
                </c:pt>
                <c:pt idx="29">
                  <c:v>0.69429835928126227</c:v>
                </c:pt>
                <c:pt idx="30">
                  <c:v>0.69186050181146885</c:v>
                </c:pt>
                <c:pt idx="31">
                  <c:v>0.68950820672582069</c:v>
                </c:pt>
                <c:pt idx="32">
                  <c:v>0.68723593412380424</c:v>
                </c:pt>
                <c:pt idx="33">
                  <c:v>0.68503865727981006</c:v>
                </c:pt>
                <c:pt idx="34">
                  <c:v>0.68291180162311282</c:v>
                </c:pt>
                <c:pt idx="35">
                  <c:v>0.68085119248676751</c:v>
                </c:pt>
                <c:pt idx="36">
                  <c:v>0.67885301015970401</c:v>
                </c:pt>
                <c:pt idx="37">
                  <c:v>0.6769137510538269</c:v>
                </c:pt>
                <c:pt idx="38">
                  <c:v>0.67503019401707065</c:v>
                </c:pt>
                <c:pt idx="39">
                  <c:v>0.67319937099755744</c:v>
                </c:pt>
                <c:pt idx="40">
                  <c:v>0.67141854140336354</c:v>
                </c:pt>
                <c:pt idx="41">
                  <c:v>0.66968516961456037</c:v>
                </c:pt>
                <c:pt idx="42">
                  <c:v>0.66799690519497323</c:v>
                </c:pt>
                <c:pt idx="43">
                  <c:v>0.66635156542497931</c:v>
                </c:pt>
                <c:pt idx="44">
                  <c:v>0.66474711983709367</c:v>
                </c:pt>
                <c:pt idx="45">
                  <c:v>0.66318167648575876</c:v>
                </c:pt>
                <c:pt idx="46">
                  <c:v>0.66165346972377259</c:v>
                </c:pt>
                <c:pt idx="47">
                  <c:v>0.66016084929181051</c:v>
                </c:pt>
                <c:pt idx="48">
                  <c:v>0.6587022705558363</c:v>
                </c:pt>
                <c:pt idx="49">
                  <c:v>0.65727628575089392</c:v>
                </c:pt>
                <c:pt idx="50">
                  <c:v>0.65588153610967836</c:v>
                </c:pt>
                <c:pt idx="51">
                  <c:v>0.6545167447710476</c:v>
                </c:pt>
                <c:pt idx="52">
                  <c:v>0.65318071037781711</c:v>
                </c:pt>
                <c:pt idx="53">
                  <c:v>0.65187230128522067</c:v>
                </c:pt>
                <c:pt idx="54">
                  <c:v>0.65059045031165552</c:v>
                </c:pt>
                <c:pt idx="55">
                  <c:v>0.64933414997208905</c:v>
                </c:pt>
                <c:pt idx="56">
                  <c:v>0.64810244814199258</c:v>
                </c:pt>
                <c:pt idx="57">
                  <c:v>0.64689444410611019</c:v>
                </c:pt>
                <c:pt idx="58">
                  <c:v>0.64570928495191648</c:v>
                </c:pt>
                <c:pt idx="59">
                  <c:v>0.64454616227241135</c:v>
                </c:pt>
                <c:pt idx="60">
                  <c:v>0.64340430914704472</c:v>
                </c:pt>
                <c:pt idx="61">
                  <c:v>0.64228299737317529</c:v>
                </c:pt>
                <c:pt idx="62">
                  <c:v>0.64118153492359686</c:v>
                </c:pt>
                <c:pt idx="63">
                  <c:v>0.64009926360840552</c:v>
                </c:pt>
                <c:pt idx="64">
                  <c:v>0.63903555692187486</c:v>
                </c:pt>
                <c:pt idx="65">
                  <c:v>0.63798981805709742</c:v>
                </c:pt>
                <c:pt idx="66">
                  <c:v>0.63696147807299786</c:v>
                </c:pt>
                <c:pt idx="67">
                  <c:v>0.63594999419994092</c:v>
                </c:pt>
                <c:pt idx="68">
                  <c:v>0.63495484827158377</c:v>
                </c:pt>
                <c:pt idx="69">
                  <c:v>0.63397554527188815</c:v>
                </c:pt>
                <c:pt idx="70">
                  <c:v>0.63301161198732203</c:v>
                </c:pt>
                <c:pt idx="71">
                  <c:v>0.63206259575527157</c:v>
                </c:pt>
                <c:pt idx="72">
                  <c:v>0.63112806330056404</c:v>
                </c:pt>
                <c:pt idx="73">
                  <c:v>0.63020759965278528</c:v>
                </c:pt>
                <c:pt idx="74">
                  <c:v>0.62930080713777226</c:v>
                </c:pt>
                <c:pt idx="75">
                  <c:v>0.62840730443728332</c:v>
                </c:pt>
                <c:pt idx="76">
                  <c:v>0.62752672571140944</c:v>
                </c:pt>
                <c:pt idx="77">
                  <c:v>0.62665871977878118</c:v>
                </c:pt>
                <c:pt idx="78">
                  <c:v>0.62580294935008152</c:v>
                </c:pt>
                <c:pt idx="79">
                  <c:v>0.62495909031076868</c:v>
                </c:pt>
                <c:pt idx="80">
                  <c:v>0.62412683104928002</c:v>
                </c:pt>
                <c:pt idx="81">
                  <c:v>0.62330587182731001</c:v>
                </c:pt>
                <c:pt idx="82">
                  <c:v>0.62249592418904842</c:v>
                </c:pt>
                <c:pt idx="83">
                  <c:v>0.62169671040653274</c:v>
                </c:pt>
                <c:pt idx="84">
                  <c:v>0.62090796295850414</c:v>
                </c:pt>
                <c:pt idx="85">
                  <c:v>0.62012942404037674</c:v>
                </c:pt>
                <c:pt idx="86">
                  <c:v>0.61936084510312328</c:v>
                </c:pt>
                <c:pt idx="87">
                  <c:v>0.61860198641906128</c:v>
                </c:pt>
                <c:pt idx="88">
                  <c:v>0.61785261667268343</c:v>
                </c:pt>
                <c:pt idx="89">
                  <c:v>0.61711251257482369</c:v>
                </c:pt>
                <c:pt idx="90">
                  <c:v>0.61638145849858761</c:v>
                </c:pt>
                <c:pt idx="91">
                  <c:v>0.61565924613559109</c:v>
                </c:pt>
                <c:pt idx="92">
                  <c:v>0.6149456741711713</c:v>
                </c:pt>
                <c:pt idx="93">
                  <c:v>0.61424054797732852</c:v>
                </c:pt>
                <c:pt idx="94">
                  <c:v>0.61354367932225451</c:v>
                </c:pt>
                <c:pt idx="95">
                  <c:v>0.61285488609538719</c:v>
                </c:pt>
                <c:pt idx="96">
                  <c:v>0.61217399204700995</c:v>
                </c:pt>
                <c:pt idx="97">
                  <c:v>0.61150082654148363</c:v>
                </c:pt>
                <c:pt idx="98">
                  <c:v>0.6108352243232682</c:v>
                </c:pt>
                <c:pt idx="99">
                  <c:v>0.61017702529494755</c:v>
                </c:pt>
                <c:pt idx="100">
                  <c:v>0.60952607430653005</c:v>
                </c:pt>
                <c:pt idx="101">
                  <c:v>0.60888222095534528</c:v>
                </c:pt>
                <c:pt idx="102">
                  <c:v>0.60824531939590676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C0-4691-9D75-BA20D0568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414425033083304"/>
          <c:y val="0.70675341552119941"/>
          <c:w val="0.41107608592822381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[9]GH.A1R!$B$4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[9]GH.A1R!$BO$12:$BO$500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</c:numCache>
            </c:numRef>
          </c:xVal>
          <c:yVal>
            <c:numRef>
              <c:f>[9]GH.A1R!$BP$12:$BP$500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0.88884523542347071</c:v>
                </c:pt>
                <c:pt idx="4">
                  <c:v>0.82964321306064248</c:v>
                </c:pt>
                <c:pt idx="5">
                  <c:v>0.79004585253500526</c:v>
                </c:pt>
                <c:pt idx="6">
                  <c:v>0.73103749847384858</c:v>
                </c:pt>
                <c:pt idx="7">
                  <c:v>0.69814743501397813</c:v>
                </c:pt>
                <c:pt idx="8">
                  <c:v>0.67551113026169873</c:v>
                </c:pt>
                <c:pt idx="9">
                  <c:v>0.65834235599218405</c:v>
                </c:pt>
                <c:pt idx="10">
                  <c:v>0.64456185531156218</c:v>
                </c:pt>
                <c:pt idx="11">
                  <c:v>0.63308137622826977</c:v>
                </c:pt>
                <c:pt idx="12">
                  <c:v>0.62326128164474148</c:v>
                </c:pt>
                <c:pt idx="13">
                  <c:v>0.61469433663581985</c:v>
                </c:pt>
                <c:pt idx="14">
                  <c:v>0.60710560848611839</c:v>
                </c:pt>
                <c:pt idx="15">
                  <c:v>0.60030094632311526</c:v>
                </c:pt>
                <c:pt idx="16">
                  <c:v>0.59413827246879869</c:v>
                </c:pt>
                <c:pt idx="17">
                  <c:v>0.58851056220732811</c:v>
                </c:pt>
                <c:pt idx="18">
                  <c:v>0.58333523756004491</c:v>
                </c:pt>
                <c:pt idx="19">
                  <c:v>0.57854728138542821</c:v>
                </c:pt>
                <c:pt idx="20">
                  <c:v>0.57409461059461542</c:v>
                </c:pt>
                <c:pt idx="21">
                  <c:v>0.56993487513194085</c:v>
                </c:pt>
                <c:pt idx="22">
                  <c:v>0.56603318691000293</c:v>
                </c:pt>
                <c:pt idx="23">
                  <c:v>0.56236047282361123</c:v>
                </c:pt>
                <c:pt idx="24">
                  <c:v>0.55889225711783286</c:v>
                </c:pt>
                <c:pt idx="25">
                  <c:v>0.55560774568684823</c:v>
                </c:pt>
                <c:pt idx="26">
                  <c:v>0.55248912686901075</c:v>
                </c:pt>
                <c:pt idx="27">
                  <c:v>0.54952103020306875</c:v>
                </c:pt>
                <c:pt idx="28">
                  <c:v>0.54669010225545311</c:v>
                </c:pt>
                <c:pt idx="29">
                  <c:v>0.54398467045096777</c:v>
                </c:pt>
                <c:pt idx="30">
                  <c:v>0.54139447391364492</c:v>
                </c:pt>
                <c:pt idx="31">
                  <c:v>0.53891044593584114</c:v>
                </c:pt>
                <c:pt idx="32">
                  <c:v>0.53652453665553013</c:v>
                </c:pt>
                <c:pt idx="33">
                  <c:v>0.53422956735992932</c:v>
                </c:pt>
                <c:pt idx="34">
                  <c:v>0.5320191098940944</c:v>
                </c:pt>
                <c:pt idx="35">
                  <c:v>0.52988738616754816</c:v>
                </c:pt>
                <c:pt idx="36">
                  <c:v>0.52782918387782385</c:v>
                </c:pt>
                <c:pt idx="37">
                  <c:v>0.52583978541563647</c:v>
                </c:pt>
                <c:pt idx="38">
                  <c:v>0.52391490755813142</c:v>
                </c:pt>
                <c:pt idx="39">
                  <c:v>0.5220506500480584</c:v>
                </c:pt>
                <c:pt idx="40">
                  <c:v>0.52024345153622975</c:v>
                </c:pt>
                <c:pt idx="41">
                  <c:v>0.51849005166009055</c:v>
                </c:pt>
                <c:pt idx="42">
                  <c:v>0.51678745826301331</c:v>
                </c:pt>
                <c:pt idx="43">
                  <c:v>0.51513291894205515</c:v>
                </c:pt>
                <c:pt idx="44">
                  <c:v>0.51352389625756201</c:v>
                </c:pt>
                <c:pt idx="45">
                  <c:v>0.51195804605459394</c:v>
                </c:pt>
                <c:pt idx="46">
                  <c:v>0.51043319844001489</c:v>
                </c:pt>
                <c:pt idx="47">
                  <c:v>0.50894734103511974</c:v>
                </c:pt>
                <c:pt idx="48">
                  <c:v>0.50749860418556214</c:v>
                </c:pt>
                <c:pt idx="49">
                  <c:v>0.5060852478610055</c:v>
                </c:pt>
                <c:pt idx="50">
                  <c:v>0.50470565001857171</c:v>
                </c:pt>
                <c:pt idx="51">
                  <c:v>0.50335829623857808</c:v>
                </c:pt>
                <c:pt idx="52">
                  <c:v>0.50204177046961063</c:v>
                </c:pt>
                <c:pt idx="53">
                  <c:v>0.50075474674378206</c:v>
                </c:pt>
                <c:pt idx="54">
                  <c:v>0.49949598174293264</c:v>
                </c:pt>
                <c:pt idx="55">
                  <c:v>0.49826430811326183</c:v>
                </c:pt>
                <c:pt idx="56">
                  <c:v>0.49705862843997217</c:v>
                </c:pt>
                <c:pt idx="57">
                  <c:v>0.49587790980544399</c:v>
                </c:pt>
                <c:pt idx="58">
                  <c:v>0.49472117886458034</c:v>
                </c:pt>
                <c:pt idx="59">
                  <c:v>0.49358751737958961</c:v>
                </c:pt>
                <c:pt idx="60">
                  <c:v>0.49247605816383977</c:v>
                </c:pt>
                <c:pt idx="61">
                  <c:v>0.4913859813907353</c:v>
                </c:pt>
                <c:pt idx="62">
                  <c:v>0.49031651122899333</c:v>
                </c:pt>
                <c:pt idx="63">
                  <c:v>0.4892669127703706</c:v>
                </c:pt>
                <c:pt idx="64">
                  <c:v>0.48823648921993956</c:v>
                </c:pt>
                <c:pt idx="65">
                  <c:v>0.48722457932250596</c:v>
                </c:pt>
                <c:pt idx="66">
                  <c:v>0.48623055500180989</c:v>
                </c:pt>
                <c:pt idx="67">
                  <c:v>0.48525381919179222</c:v>
                </c:pt>
                <c:pt idx="68">
                  <c:v>0.48429380384152709</c:v>
                </c:pt>
                <c:pt idx="69">
                  <c:v>0.48334996807743458</c:v>
                </c:pt>
                <c:pt idx="70">
                  <c:v>0.4824217965081653</c:v>
                </c:pt>
                <c:pt idx="71">
                  <c:v>0.48150879765910293</c:v>
                </c:pt>
                <c:pt idx="72">
                  <c:v>0.48061050252480031</c:v>
                </c:pt>
                <c:pt idx="73">
                  <c:v>0.47972646322887269</c:v>
                </c:pt>
                <c:pt idx="74">
                  <c:v>0.4788562517819428</c:v>
                </c:pt>
                <c:pt idx="75">
                  <c:v>0.4779994589291725</c:v>
                </c:pt>
                <c:pt idx="76">
                  <c:v>0.47715569307975902</c:v>
                </c:pt>
                <c:pt idx="77">
                  <c:v>0.47632457931151562</c:v>
                </c:pt>
                <c:pt idx="78">
                  <c:v>0.47550575844432175</c:v>
                </c:pt>
                <c:pt idx="79">
                  <c:v>0.47469888617681699</c:v>
                </c:pt>
                <c:pt idx="80">
                  <c:v>0.47390363228124155</c:v>
                </c:pt>
                <c:pt idx="81">
                  <c:v>0.4731196798517997</c:v>
                </c:pt>
                <c:pt idx="82">
                  <c:v>0.4723467246023425</c:v>
                </c:pt>
                <c:pt idx="83">
                  <c:v>0.47158447420954652</c:v>
                </c:pt>
                <c:pt idx="84">
                  <c:v>0.4708326476981084</c:v>
                </c:pt>
                <c:pt idx="85">
                  <c:v>0.4700909748647768</c:v>
                </c:pt>
                <c:pt idx="86">
                  <c:v>0.46935919573832374</c:v>
                </c:pt>
                <c:pt idx="87">
                  <c:v>0.4686370600728037</c:v>
                </c:pt>
                <c:pt idx="88">
                  <c:v>0.46792432687167507</c:v>
                </c:pt>
                <c:pt idx="89">
                  <c:v>0.46722076394056111</c:v>
                </c:pt>
                <c:pt idx="90">
                  <c:v>0.46652614746661247</c:v>
                </c:pt>
                <c:pt idx="91">
                  <c:v>0.46584026162259939</c:v>
                </c:pt>
                <c:pt idx="92">
                  <c:v>0.46516289819401491</c:v>
                </c:pt>
                <c:pt idx="93">
                  <c:v>0.46449385622760542</c:v>
                </c:pt>
                <c:pt idx="94">
                  <c:v>0.46383294169987233</c:v>
                </c:pt>
                <c:pt idx="95">
                  <c:v>0.46317996720420229</c:v>
                </c:pt>
                <c:pt idx="96">
                  <c:v>0.46253475165538693</c:v>
                </c:pt>
                <c:pt idx="97">
                  <c:v>0.46189712001038763</c:v>
                </c:pt>
                <c:pt idx="98">
                  <c:v>0.46126690300428874</c:v>
                </c:pt>
                <c:pt idx="99">
                  <c:v>0.46064393690046057</c:v>
                </c:pt>
                <c:pt idx="100">
                  <c:v>0.46002806325402712</c:v>
                </c:pt>
                <c:pt idx="101">
                  <c:v>0.45941912868779966</c:v>
                </c:pt>
                <c:pt idx="102">
                  <c:v>0.45881698467989718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68-4C9A-A952-DA2735F8B805}"/>
            </c:ext>
          </c:extLst>
        </c:ser>
        <c:ser>
          <c:idx val="1"/>
          <c:order val="1"/>
          <c:tx>
            <c:strRef>
              <c:f>[9]GH.A1R!$C$4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[9]GH.A1R!$BQ$12:$BQ$500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</c:numCache>
            </c:numRef>
          </c:xVal>
          <c:yVal>
            <c:numRef>
              <c:f>[9]GH.A1R!$BR$12:$BR$500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0.9276691480968644</c:v>
                </c:pt>
                <c:pt idx="3">
                  <c:v>0.88780851764883828</c:v>
                </c:pt>
                <c:pt idx="4">
                  <c:v>0.86057004833076223</c:v>
                </c:pt>
                <c:pt idx="5">
                  <c:v>0.8400190859537876</c:v>
                </c:pt>
                <c:pt idx="6">
                  <c:v>0.79772732840644234</c:v>
                </c:pt>
                <c:pt idx="7">
                  <c:v>0.77382230265159935</c:v>
                </c:pt>
                <c:pt idx="8">
                  <c:v>0.75722416361554046</c:v>
                </c:pt>
                <c:pt idx="9">
                  <c:v>0.74455309076699971</c:v>
                </c:pt>
                <c:pt idx="10">
                  <c:v>0.73433012341408432</c:v>
                </c:pt>
                <c:pt idx="11">
                  <c:v>0.72577692034479746</c:v>
                </c:pt>
                <c:pt idx="12">
                  <c:v>0.71843394884987577</c:v>
                </c:pt>
                <c:pt idx="13">
                  <c:v>0.71200753346896795</c:v>
                </c:pt>
                <c:pt idx="14">
                  <c:v>0.70629875794211006</c:v>
                </c:pt>
                <c:pt idx="15">
                  <c:v>0.70116674582225014</c:v>
                </c:pt>
                <c:pt idx="16">
                  <c:v>0.69650813784589871</c:v>
                </c:pt>
                <c:pt idx="17">
                  <c:v>0.69224489235324049</c:v>
                </c:pt>
                <c:pt idx="18">
                  <c:v>0.68831666476707121</c:v>
                </c:pt>
                <c:pt idx="19">
                  <c:v>0.68467584926091896</c:v>
                </c:pt>
                <c:pt idx="20">
                  <c:v>0.68128424044228975</c:v>
                </c:pt>
                <c:pt idx="21">
                  <c:v>0.67811071945405443</c:v>
                </c:pt>
                <c:pt idx="22">
                  <c:v>0.67512960946257006</c:v>
                </c:pt>
                <c:pt idx="23">
                  <c:v>0.67231948111955031</c:v>
                </c:pt>
                <c:pt idx="24">
                  <c:v>0.66966226808618612</c:v>
                </c:pt>
                <c:pt idx="25">
                  <c:v>0.66714260092340016</c:v>
                </c:pt>
                <c:pt idx="26">
                  <c:v>0.66474729777862951</c:v>
                </c:pt>
                <c:pt idx="27">
                  <c:v>0.6624649696271766</c:v>
                </c:pt>
                <c:pt idx="28">
                  <c:v>0.6602857105213219</c:v>
                </c:pt>
                <c:pt idx="29">
                  <c:v>0.65820085181721555</c:v>
                </c:pt>
                <c:pt idx="30">
                  <c:v>0.65620276517340392</c:v>
                </c:pt>
                <c:pt idx="31">
                  <c:v>0.65428470316679388</c:v>
                </c:pt>
                <c:pt idx="32">
                  <c:v>0.65244066923589983</c:v>
                </c:pt>
                <c:pt idx="33">
                  <c:v>0.65066531071511968</c:v>
                </c:pt>
                <c:pt idx="34">
                  <c:v>0.6489538302164084</c:v>
                </c:pt>
                <c:pt idx="35">
                  <c:v>0.64730191171283602</c:v>
                </c:pt>
                <c:pt idx="36">
                  <c:v>0.64570565849563211</c:v>
                </c:pt>
                <c:pt idx="37">
                  <c:v>0.64416154079075105</c:v>
                </c:pt>
                <c:pt idx="38">
                  <c:v>0.64266635128760274</c:v>
                </c:pt>
                <c:pt idx="39">
                  <c:v>0.64121716719016553</c:v>
                </c:pt>
                <c:pt idx="40">
                  <c:v>0.63981131767709998</c:v>
                </c:pt>
                <c:pt idx="41">
                  <c:v>0.63844635587283072</c:v>
                </c:pt>
                <c:pt idx="42">
                  <c:v>0.63712003460064026</c:v>
                </c:pt>
                <c:pt idx="43">
                  <c:v>0.63583028532248331</c:v>
                </c:pt>
                <c:pt idx="44">
                  <c:v>0.63457519977663479</c:v>
                </c:pt>
                <c:pt idx="45">
                  <c:v>0.63335301390950072</c:v>
                </c:pt>
                <c:pt idx="46">
                  <c:v>0.63216209376659738</c:v>
                </c:pt>
                <c:pt idx="47">
                  <c:v>0.63100092306334643</c:v>
                </c:pt>
                <c:pt idx="48">
                  <c:v>0.62986809220167761</c:v>
                </c:pt>
                <c:pt idx="49">
                  <c:v>0.62876228853554905</c:v>
                </c:pt>
                <c:pt idx="50">
                  <c:v>0.62768228771904944</c:v>
                </c:pt>
                <c:pt idx="51">
                  <c:v>0.62662694599599889</c:v>
                </c:pt>
                <c:pt idx="52">
                  <c:v>0.6255951933109325</c:v>
                </c:pt>
                <c:pt idx="53">
                  <c:v>0.62458602713883915</c:v>
                </c:pt>
                <c:pt idx="54">
                  <c:v>0.62359850694566055</c:v>
                </c:pt>
                <c:pt idx="55">
                  <c:v>0.62263174920386033</c:v>
                </c:pt>
                <c:pt idx="56">
                  <c:v>0.62168492289774779</c:v>
                </c:pt>
                <c:pt idx="57">
                  <c:v>0.6207572454620246</c:v>
                </c:pt>
                <c:pt idx="58">
                  <c:v>0.61984797910448208</c:v>
                </c:pt>
                <c:pt idx="59">
                  <c:v>0.6189564274701338</c:v>
                </c:pt>
                <c:pt idx="60">
                  <c:v>0.61808193260950239</c:v>
                </c:pt>
                <c:pt idx="61">
                  <c:v>0.61722387221843666</c:v>
                </c:pt>
                <c:pt idx="62">
                  <c:v>0.6163816571208427</c:v>
                </c:pt>
                <c:pt idx="63">
                  <c:v>0.61555472896916341</c:v>
                </c:pt>
                <c:pt idx="64">
                  <c:v>0.61474255814042988</c:v>
                </c:pt>
                <c:pt idx="65">
                  <c:v>0.61394464180829345</c:v>
                </c:pt>
                <c:pt idx="66">
                  <c:v>0.61316050217369866</c:v>
                </c:pt>
                <c:pt idx="67">
                  <c:v>0.61238968483881251</c:v>
                </c:pt>
                <c:pt idx="68">
                  <c:v>0.61163175731054076</c:v>
                </c:pt>
                <c:pt idx="69">
                  <c:v>0.61088630762145391</c:v>
                </c:pt>
                <c:pt idx="70">
                  <c:v>0.6101529430572592</c:v>
                </c:pt>
                <c:pt idx="71">
                  <c:v>0.60943128898111143</c:v>
                </c:pt>
                <c:pt idx="72">
                  <c:v>0.6087209877460652</c:v>
                </c:pt>
                <c:pt idx="73">
                  <c:v>0.60802169768787251</c:v>
                </c:pt>
                <c:pt idx="74">
                  <c:v>0.60733309219111842</c:v>
                </c:pt>
                <c:pt idx="75">
                  <c:v>0.60665485882239167</c:v>
                </c:pt>
                <c:pt idx="76">
                  <c:v>0.60598669852480747</c:v>
                </c:pt>
                <c:pt idx="77">
                  <c:v>0.60532832486875365</c:v>
                </c:pt>
                <c:pt idx="78">
                  <c:v>0.60467946335422573</c:v>
                </c:pt>
                <c:pt idx="79">
                  <c:v>0.60403985076055244</c:v>
                </c:pt>
                <c:pt idx="80">
                  <c:v>0.60340923453970863</c:v>
                </c:pt>
                <c:pt idx="81">
                  <c:v>0.60278737224976287</c:v>
                </c:pt>
                <c:pt idx="82">
                  <c:v>0.60217403102532041</c:v>
                </c:pt>
                <c:pt idx="83">
                  <c:v>0.6015689870821046</c:v>
                </c:pt>
                <c:pt idx="84">
                  <c:v>0.60097202525307802</c:v>
                </c:pt>
                <c:pt idx="85">
                  <c:v>0.60038293855372205</c:v>
                </c:pt>
                <c:pt idx="86">
                  <c:v>0.59980152777431472</c:v>
                </c:pt>
                <c:pt idx="87">
                  <c:v>0.5992276010972164</c:v>
                </c:pt>
                <c:pt idx="88">
                  <c:v>0.59866097373735316</c:v>
                </c:pt>
                <c:pt idx="89">
                  <c:v>0.59810146760423077</c:v>
                </c:pt>
                <c:pt idx="90">
                  <c:v>0.59754891098395524</c:v>
                </c:pt>
                <c:pt idx="91">
                  <c:v>0.59700313823985685</c:v>
                </c:pt>
                <c:pt idx="92">
                  <c:v>0.59646398953043012</c:v>
                </c:pt>
                <c:pt idx="93">
                  <c:v>0.59593131054340343</c:v>
                </c:pt>
                <c:pt idx="94">
                  <c:v>0.59540495224484458</c:v>
                </c:pt>
                <c:pt idx="95">
                  <c:v>0.59488477064229894</c:v>
                </c:pt>
                <c:pt idx="96">
                  <c:v>0.59437062656102724</c:v>
                </c:pt>
                <c:pt idx="97">
                  <c:v>0.59386238543248615</c:v>
                </c:pt>
                <c:pt idx="98">
                  <c:v>0.59335991709425751</c:v>
                </c:pt>
                <c:pt idx="99">
                  <c:v>0.59286309560069383</c:v>
                </c:pt>
                <c:pt idx="100">
                  <c:v>0.59237179904359683</c:v>
                </c:pt>
                <c:pt idx="101">
                  <c:v>0.59188590938230112</c:v>
                </c:pt>
                <c:pt idx="102">
                  <c:v>0.59140531228257864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68-4C9A-A952-DA2735F8B805}"/>
            </c:ext>
          </c:extLst>
        </c:ser>
        <c:ser>
          <c:idx val="2"/>
          <c:order val="2"/>
          <c:tx>
            <c:strRef>
              <c:f>[9]GH.A1R!$D$4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[9]GH.A1R!$BS$12:$BS$500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</c:numCache>
            </c:numRef>
          </c:xVal>
          <c:yVal>
            <c:numRef>
              <c:f>[9]GH.A1R!$BT$12:$BT$500</c:f>
              <c:numCache>
                <c:formatCode>General</c:formatCode>
                <c:ptCount val="489"/>
                <c:pt idx="0">
                  <c:v>1</c:v>
                </c:pt>
                <c:pt idx="1">
                  <c:v>0.95198194807356051</c:v>
                </c:pt>
                <c:pt idx="2">
                  <c:v>0.92496928543316481</c:v>
                </c:pt>
                <c:pt idx="3">
                  <c:v>0.90626962945793132</c:v>
                </c:pt>
                <c:pt idx="4">
                  <c:v>0.8920257857319086</c:v>
                </c:pt>
                <c:pt idx="5">
                  <c:v>0.88055406225487343</c:v>
                </c:pt>
                <c:pt idx="6">
                  <c:v>0.84966257953071922</c:v>
                </c:pt>
                <c:pt idx="7">
                  <c:v>0.83203651114685573</c:v>
                </c:pt>
                <c:pt idx="8">
                  <c:v>0.8197253805114616</c:v>
                </c:pt>
                <c:pt idx="9">
                  <c:v>0.81028592972280988</c:v>
                </c:pt>
                <c:pt idx="10">
                  <c:v>0.80264380751457309</c:v>
                </c:pt>
                <c:pt idx="11">
                  <c:v>0.79623151313548834</c:v>
                </c:pt>
                <c:pt idx="12">
                  <c:v>0.79071298595851702</c:v>
                </c:pt>
                <c:pt idx="13">
                  <c:v>0.785872912804357</c:v>
                </c:pt>
                <c:pt idx="14">
                  <c:v>0.78156513380082859</c:v>
                </c:pt>
                <c:pt idx="15">
                  <c:v>0.77768593440879796</c:v>
                </c:pt>
                <c:pt idx="16">
                  <c:v>0.77415908807876321</c:v>
                </c:pt>
                <c:pt idx="17">
                  <c:v>0.77092694897003322</c:v>
                </c:pt>
                <c:pt idx="18">
                  <c:v>0.76794487898071229</c:v>
                </c:pt>
                <c:pt idx="19">
                  <c:v>0.76517761632618164</c:v>
                </c:pt>
                <c:pt idx="20">
                  <c:v>0.76259682729069134</c:v>
                </c:pt>
                <c:pt idx="21">
                  <c:v>0.76017940714268017</c:v>
                </c:pt>
                <c:pt idx="22">
                  <c:v>0.75790627117275655</c:v>
                </c:pt>
                <c:pt idx="23">
                  <c:v>0.75576147557442019</c:v>
                </c:pt>
                <c:pt idx="24">
                  <c:v>0.75373156584989498</c:v>
                </c:pt>
                <c:pt idx="25">
                  <c:v>0.75180508561392878</c:v>
                </c:pt>
                <c:pt idx="26">
                  <c:v>0.74997220067886683</c:v>
                </c:pt>
                <c:pt idx="27">
                  <c:v>0.74822440743859775</c:v>
                </c:pt>
                <c:pt idx="28">
                  <c:v>0.74655430386130728</c:v>
                </c:pt>
                <c:pt idx="29">
                  <c:v>0.74495540764029022</c:v>
                </c:pt>
                <c:pt idx="30">
                  <c:v>0.74342201032201638</c:v>
                </c:pt>
                <c:pt idx="31">
                  <c:v>0.74194905920377063</c:v>
                </c:pt>
                <c:pt idx="32">
                  <c:v>0.74053206089625301</c:v>
                </c:pt>
                <c:pt idx="33">
                  <c:v>0.7391670019557709</c:v>
                </c:pt>
                <c:pt idx="34">
                  <c:v>0.73785028308820788</c:v>
                </c:pt>
                <c:pt idx="35">
                  <c:v>0.73657866423495755</c:v>
                </c:pt>
                <c:pt idx="36">
                  <c:v>0.73534921845262202</c:v>
                </c:pt>
                <c:pt idx="37">
                  <c:v>0.73415929295093818</c:v>
                </c:pt>
                <c:pt idx="38">
                  <c:v>0.73300647599735047</c:v>
                </c:pt>
                <c:pt idx="39">
                  <c:v>0.73188856866038743</c:v>
                </c:pt>
                <c:pt idx="40">
                  <c:v>0.73080356056797124</c:v>
                </c:pt>
                <c:pt idx="41">
                  <c:v>0.72974960901579522</c:v>
                </c:pt>
                <c:pt idx="42">
                  <c:v>0.72872502088580771</c:v>
                </c:pt>
                <c:pt idx="43">
                  <c:v>0.7277282369336372</c:v>
                </c:pt>
                <c:pt idx="44">
                  <c:v>0.7267578180824692</c:v>
                </c:pt>
                <c:pt idx="45">
                  <c:v>0.72581243342393986</c:v>
                </c:pt>
                <c:pt idx="46">
                  <c:v>0.72489084967743089</c:v>
                </c:pt>
                <c:pt idx="47">
                  <c:v>0.72399192190036377</c:v>
                </c:pt>
                <c:pt idx="48">
                  <c:v>0.72311458527567574</c:v>
                </c:pt>
                <c:pt idx="49">
                  <c:v>0.72225784783017066</c:v>
                </c:pt>
                <c:pt idx="50">
                  <c:v>0.72142078396009379</c:v>
                </c:pt>
                <c:pt idx="51">
                  <c:v>0.72060252865900798</c:v>
                </c:pt>
                <c:pt idx="52">
                  <c:v>0.71980227235860861</c:v>
                </c:pt>
                <c:pt idx="53">
                  <c:v>0.71901925630609453</c:v>
                </c:pt>
                <c:pt idx="54">
                  <c:v>0.7182527684125809</c:v>
                </c:pt>
                <c:pt idx="55">
                  <c:v>0.71750213951617847</c:v>
                </c:pt>
                <c:pt idx="56">
                  <c:v>0.71676674001107399</c:v>
                </c:pt>
                <c:pt idx="57">
                  <c:v>0.7160459768004781</c:v>
                </c:pt>
                <c:pt idx="58">
                  <c:v>0.71533929053685086</c:v>
                </c:pt>
                <c:pt idx="59">
                  <c:v>0.71464615311754776</c:v>
                </c:pt>
                <c:pt idx="60">
                  <c:v>0.71396606540806995</c:v>
                </c:pt>
                <c:pt idx="61">
                  <c:v>0.71329855516857299</c:v>
                </c:pt>
                <c:pt idx="62">
                  <c:v>0.71264317516226539</c:v>
                </c:pt>
                <c:pt idx="63">
                  <c:v>0.71199950142690926</c:v>
                </c:pt>
                <c:pt idx="64">
                  <c:v>0.71136713169285215</c:v>
                </c:pt>
                <c:pt idx="65">
                  <c:v>0.71074568393295301</c:v>
                </c:pt>
                <c:pt idx="66">
                  <c:v>0.71013479503143873</c:v>
                </c:pt>
                <c:pt idx="67">
                  <c:v>0.70953411956019308</c:v>
                </c:pt>
                <c:pt idx="68">
                  <c:v>0.70894332865224852</c:v>
                </c:pt>
                <c:pt idx="69">
                  <c:v>0.70836210896337648</c:v>
                </c:pt>
                <c:pt idx="70">
                  <c:v>0.70779016171364306</c:v>
                </c:pt>
                <c:pt idx="71">
                  <c:v>0.70722720180166621</c:v>
                </c:pt>
                <c:pt idx="72">
                  <c:v>0.70667295698506116</c:v>
                </c:pt>
                <c:pt idx="73">
                  <c:v>0.70612716712123502</c:v>
                </c:pt>
                <c:pt idx="74">
                  <c:v>0.70558958346328504</c:v>
                </c:pt>
                <c:pt idx="75">
                  <c:v>0.70505996800627158</c:v>
                </c:pt>
                <c:pt idx="76">
                  <c:v>0.70453809287961133</c:v>
                </c:pt>
                <c:pt idx="77">
                  <c:v>0.70402373978174493</c:v>
                </c:pt>
                <c:pt idx="78">
                  <c:v>0.70351669945360129</c:v>
                </c:pt>
                <c:pt idx="79">
                  <c:v>0.703016771187714</c:v>
                </c:pt>
                <c:pt idx="80">
                  <c:v>0.70252376237013081</c:v>
                </c:pt>
                <c:pt idx="81">
                  <c:v>0.70203748805253285</c:v>
                </c:pt>
                <c:pt idx="82">
                  <c:v>0.70155777055219837</c:v>
                </c:pt>
                <c:pt idx="83">
                  <c:v>0.70108443907767626</c:v>
                </c:pt>
                <c:pt idx="84">
                  <c:v>0.70061732937820675</c:v>
                </c:pt>
                <c:pt idx="85">
                  <c:v>0.7001562834151116</c:v>
                </c:pt>
                <c:pt idx="86">
                  <c:v>0.69970114905352399</c:v>
                </c:pt>
                <c:pt idx="87">
                  <c:v>0.6992517797729636</c:v>
                </c:pt>
                <c:pt idx="88">
                  <c:v>0.69880803439539896</c:v>
                </c:pt>
                <c:pt idx="89">
                  <c:v>0.69836977682954182</c:v>
                </c:pt>
                <c:pt idx="90">
                  <c:v>0.69793687583022734</c:v>
                </c:pt>
                <c:pt idx="91">
                  <c:v>0.69750920477182732</c:v>
                </c:pt>
                <c:pt idx="92">
                  <c:v>0.6970866414347241</c:v>
                </c:pt>
                <c:pt idx="93">
                  <c:v>0.69666906780395721</c:v>
                </c:pt>
                <c:pt idx="94">
                  <c:v>0.69625636987921613</c:v>
                </c:pt>
                <c:pt idx="95">
                  <c:v>0.69584843749542546</c:v>
                </c:pt>
                <c:pt idx="96">
                  <c:v>0.69544516415322077</c:v>
                </c:pt>
                <c:pt idx="97">
                  <c:v>0.69504644685866823</c:v>
                </c:pt>
                <c:pt idx="98">
                  <c:v>0.69465218597163236</c:v>
                </c:pt>
                <c:pt idx="99">
                  <c:v>0.69426228506223786</c:v>
                </c:pt>
                <c:pt idx="100">
                  <c:v>0.69387665077491179</c:v>
                </c:pt>
                <c:pt idx="101">
                  <c:v>0.69349519269953475</c:v>
                </c:pt>
                <c:pt idx="102">
                  <c:v>0.69311782324925664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F68-4C9A-A952-DA2735F8B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198915068233768"/>
          <c:y val="0.70378080324189707"/>
          <c:w val="0.40036126220937357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[9]GH.A1R!$B$4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[9]GH.A1R!$CC$12:$CC$500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</c:numCache>
            </c:numRef>
          </c:xVal>
          <c:yVal>
            <c:numRef>
              <c:f>[9]GH.A1R!$CD$12:$CD$500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0.84674531236252726</c:v>
                </c:pt>
                <c:pt idx="4">
                  <c:v>0.7682293563943734</c:v>
                </c:pt>
                <c:pt idx="5">
                  <c:v>0.71697762400791376</c:v>
                </c:pt>
                <c:pt idx="6">
                  <c:v>0.63558283854631492</c:v>
                </c:pt>
                <c:pt idx="7">
                  <c:v>0.59107677675303594</c:v>
                </c:pt>
                <c:pt idx="8">
                  <c:v>0.560813164185056</c:v>
                </c:pt>
                <c:pt idx="9">
                  <c:v>0.53806234719501878</c:v>
                </c:pt>
                <c:pt idx="10">
                  <c:v>0.5199296637431815</c:v>
                </c:pt>
                <c:pt idx="11">
                  <c:v>0.50491146588483771</c:v>
                </c:pt>
                <c:pt idx="12">
                  <c:v>0.49212935142746517</c:v>
                </c:pt>
                <c:pt idx="13">
                  <c:v>0.48102695283765429</c:v>
                </c:pt>
                <c:pt idx="14">
                  <c:v>0.47123033230540823</c:v>
                </c:pt>
                <c:pt idx="15">
                  <c:v>0.46247646564271949</c:v>
                </c:pt>
                <c:pt idx="16">
                  <c:v>0.45457355473297634</c:v>
                </c:pt>
                <c:pt idx="17">
                  <c:v>0.44737758407412898</c:v>
                </c:pt>
                <c:pt idx="18">
                  <c:v>0.44077775986733225</c:v>
                </c:pt>
                <c:pt idx="19">
                  <c:v>0.43468708487772545</c:v>
                </c:pt>
                <c:pt idx="20">
                  <c:v>0.42903604287396313</c:v>
                </c:pt>
                <c:pt idx="21">
                  <c:v>0.42376824033622584</c:v>
                </c:pt>
                <c:pt idx="22">
                  <c:v>0.41883732163547904</c:v>
                </c:pt>
                <c:pt idx="23">
                  <c:v>0.41420473685223635</c:v>
                </c:pt>
                <c:pt idx="24">
                  <c:v>0.40983809492970391</c:v>
                </c:pt>
                <c:pt idx="25">
                  <c:v>0.40570992761174207</c:v>
                </c:pt>
                <c:pt idx="26">
                  <c:v>0.40179674736598403</c:v>
                </c:pt>
                <c:pt idx="27">
                  <c:v>0.39807831941739691</c:v>
                </c:pt>
                <c:pt idx="28">
                  <c:v>0.39453709219426158</c:v>
                </c:pt>
                <c:pt idx="29">
                  <c:v>0.3911577466591587</c:v>
                </c:pt>
                <c:pt idx="30">
                  <c:v>0.38792683602337907</c:v>
                </c:pt>
                <c:pt idx="31">
                  <c:v>0.38483249499346928</c:v>
                </c:pt>
                <c:pt idx="32">
                  <c:v>0.38186420309197877</c:v>
                </c:pt>
                <c:pt idx="33">
                  <c:v>0.37901259045254088</c:v>
                </c:pt>
                <c:pt idx="34">
                  <c:v>0.37626927728646753</c:v>
                </c:pt>
                <c:pt idx="35">
                  <c:v>0.37362674027107645</c:v>
                </c:pt>
                <c:pt idx="36">
                  <c:v>0.3710782006342358</c:v>
                </c:pt>
                <c:pt idx="37">
                  <c:v>0.36861752985336749</c:v>
                </c:pt>
                <c:pt idx="38">
                  <c:v>0.3662391697539118</c:v>
                </c:pt>
                <c:pt idx="39">
                  <c:v>0.36393806445518007</c:v>
                </c:pt>
                <c:pt idx="40">
                  <c:v>0.36170960212294079</c:v>
                </c:pt>
                <c:pt idx="41">
                  <c:v>0.35954956488581757</c:v>
                </c:pt>
                <c:pt idx="42">
                  <c:v>0.35745408558426284</c:v>
                </c:pt>
                <c:pt idx="43">
                  <c:v>0.35541961026686364</c:v>
                </c:pt>
                <c:pt idx="44">
                  <c:v>0.35344286554420246</c:v>
                </c:pt>
                <c:pt idx="45">
                  <c:v>0.35152083006680368</c:v>
                </c:pt>
                <c:pt idx="46">
                  <c:v>0.34965070951943578</c:v>
                </c:pt>
                <c:pt idx="47">
                  <c:v>0.34782991462578261</c:v>
                </c:pt>
                <c:pt idx="48">
                  <c:v>0.34605604174025384</c:v>
                </c:pt>
                <c:pt idx="49">
                  <c:v>0.34432685567137467</c:v>
                </c:pt>
                <c:pt idx="50">
                  <c:v>0.34264027443679634</c:v>
                </c:pt>
                <c:pt idx="51">
                  <c:v>0.34099435569586678</c:v>
                </c:pt>
                <c:pt idx="52">
                  <c:v>0.33938728464375889</c:v>
                </c:pt>
                <c:pt idx="53">
                  <c:v>0.33781736318284317</c:v>
                </c:pt>
                <c:pt idx="54">
                  <c:v>0.33628300021348623</c:v>
                </c:pt>
                <c:pt idx="55">
                  <c:v>0.33478270290869416</c:v>
                </c:pt>
                <c:pt idx="56">
                  <c:v>0.33331506885575157</c:v>
                </c:pt>
                <c:pt idx="57">
                  <c:v>0.33187877896384832</c:v>
                </c:pt>
                <c:pt idx="58">
                  <c:v>0.33047259105011628</c:v>
                </c:pt>
                <c:pt idx="59">
                  <c:v>0.32909533402793567</c:v>
                </c:pt>
                <c:pt idx="60">
                  <c:v>0.32774590263113501</c:v>
                </c:pt>
                <c:pt idx="61">
                  <c:v>0.32642325261606386</c:v>
                </c:pt>
                <c:pt idx="62">
                  <c:v>0.32512639639070384</c:v>
                </c:pt>
                <c:pt idx="63">
                  <c:v>0.32385439902616187</c:v>
                </c:pt>
                <c:pt idx="64">
                  <c:v>0.32260637461123687</c:v>
                </c:pt>
                <c:pt idx="65">
                  <c:v>0.32138148291536706</c:v>
                </c:pt>
                <c:pt idx="66">
                  <c:v>0.32017892632928791</c:v>
                </c:pt>
                <c:pt idx="67">
                  <c:v>0.31899794705621631</c:v>
                </c:pt>
                <c:pt idx="68">
                  <c:v>0.31783782452942833</c:v>
                </c:pt>
                <c:pt idx="69">
                  <c:v>0.31669787303475461</c:v>
                </c:pt>
                <c:pt idx="70">
                  <c:v>0.31557743951886041</c:v>
                </c:pt>
                <c:pt idx="71">
                  <c:v>0.31447590156621252</c:v>
                </c:pt>
                <c:pt idx="72">
                  <c:v>0.31339266552945022</c:v>
                </c:pt>
                <c:pt idx="73">
                  <c:v>0.31232716479945655</c:v>
                </c:pt>
                <c:pt idx="74">
                  <c:v>0.3112788582028333</c:v>
                </c:pt>
                <c:pt idx="75">
                  <c:v>0.31024722851572528</c:v>
                </c:pt>
                <c:pt idx="76">
                  <c:v>0.30923178108403593</c:v>
                </c:pt>
                <c:pt idx="77">
                  <c:v>0.3082320425410594</c:v>
                </c:pt>
                <c:pt idx="78">
                  <c:v>0.30724755961441752</c:v>
                </c:pt>
                <c:pt idx="79">
                  <c:v>0.30627789801496963</c:v>
                </c:pt>
                <c:pt idx="80">
                  <c:v>0.30532264140105203</c:v>
                </c:pt>
                <c:pt idx="81">
                  <c:v>0.30438139041202272</c:v>
                </c:pt>
                <c:pt idx="82">
                  <c:v>0.30345376176563932</c:v>
                </c:pt>
                <c:pt idx="83">
                  <c:v>0.30253938741429653</c:v>
                </c:pt>
                <c:pt idx="84">
                  <c:v>0.30163791375559168</c:v>
                </c:pt>
                <c:pt idx="85">
                  <c:v>0.30074900089309076</c:v>
                </c:pt>
                <c:pt idx="86">
                  <c:v>0.29987232194352531</c:v>
                </c:pt>
                <c:pt idx="87">
                  <c:v>0.29900756238697657</c:v>
                </c:pt>
                <c:pt idx="88">
                  <c:v>0.2981544194568978</c:v>
                </c:pt>
                <c:pt idx="89">
                  <c:v>0.29731260156708927</c:v>
                </c:pt>
                <c:pt idx="90">
                  <c:v>0.29648182777298304</c:v>
                </c:pt>
                <c:pt idx="91">
                  <c:v>0.29566182726480783</c:v>
                </c:pt>
                <c:pt idx="92">
                  <c:v>0.29485233889040796</c:v>
                </c:pt>
                <c:pt idx="93">
                  <c:v>0.29405311070566409</c:v>
                </c:pt>
                <c:pt idx="94">
                  <c:v>0.29326389955062848</c:v>
                </c:pt>
                <c:pt idx="95">
                  <c:v>0.29248447064963856</c:v>
                </c:pt>
                <c:pt idx="96">
                  <c:v>0.29171459723380211</c:v>
                </c:pt>
                <c:pt idx="97">
                  <c:v>0.29095406018437742</c:v>
                </c:pt>
                <c:pt idx="98">
                  <c:v>0.29020264769567783</c:v>
                </c:pt>
                <c:pt idx="99">
                  <c:v>0.28946015495623889</c:v>
                </c:pt>
                <c:pt idx="100">
                  <c:v>0.28872638384707772</c:v>
                </c:pt>
                <c:pt idx="101">
                  <c:v>0.288001142655959</c:v>
                </c:pt>
                <c:pt idx="102">
                  <c:v>0.28728424580666478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70-40E7-954E-E61FFE279E00}"/>
            </c:ext>
          </c:extLst>
        </c:ser>
        <c:ser>
          <c:idx val="1"/>
          <c:order val="1"/>
          <c:tx>
            <c:strRef>
              <c:f>[9]GH.A1R!$C$4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[9]GH.A1R!$CE$12:$CE$500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</c:numCache>
            </c:numRef>
          </c:xVal>
          <c:yVal>
            <c:numRef>
              <c:f>[9]GH.A1R!$CF$12:$CF$500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0.89813237288393433</c:v>
                </c:pt>
                <c:pt idx="3">
                  <c:v>0.84342448672534898</c:v>
                </c:pt>
                <c:pt idx="4">
                  <c:v>0.80664175922212633</c:v>
                </c:pt>
                <c:pt idx="5">
                  <c:v>0.77921920769324515</c:v>
                </c:pt>
                <c:pt idx="6">
                  <c:v>0.71822601737080427</c:v>
                </c:pt>
                <c:pt idx="7">
                  <c:v>0.68428672957213255</c:v>
                </c:pt>
                <c:pt idx="8">
                  <c:v>0.66095299631407312</c:v>
                </c:pt>
                <c:pt idx="9">
                  <c:v>0.64326902692072163</c:v>
                </c:pt>
                <c:pt idx="10">
                  <c:v>0.62908377395551385</c:v>
                </c:pt>
                <c:pt idx="11">
                  <c:v>0.61727215489618703</c:v>
                </c:pt>
                <c:pt idx="12">
                  <c:v>0.60717323953099622</c:v>
                </c:pt>
                <c:pt idx="13">
                  <c:v>0.59836642685323549</c:v>
                </c:pt>
                <c:pt idx="14">
                  <c:v>0.59056787184850956</c:v>
                </c:pt>
                <c:pt idx="15">
                  <c:v>0.58357719945459874</c:v>
                </c:pt>
                <c:pt idx="16">
                  <c:v>0.57724782271718067</c:v>
                </c:pt>
                <c:pt idx="17">
                  <c:v>0.57146935121952525</c:v>
                </c:pt>
                <c:pt idx="18">
                  <c:v>0.56615663198715571</c:v>
                </c:pt>
                <c:pt idx="19">
                  <c:v>0.56124263636135796</c:v>
                </c:pt>
                <c:pt idx="20">
                  <c:v>0.55667368168888398</c:v>
                </c:pt>
                <c:pt idx="21">
                  <c:v>0.55240612620729801</c:v>
                </c:pt>
                <c:pt idx="22">
                  <c:v>0.54840402461291216</c:v>
                </c:pt>
                <c:pt idx="23">
                  <c:v>0.54463742819839855</c:v>
                </c:pt>
                <c:pt idx="24">
                  <c:v>0.54108112835782951</c:v>
                </c:pt>
                <c:pt idx="25">
                  <c:v>0.53771371182150984</c:v>
                </c:pt>
                <c:pt idx="26">
                  <c:v>0.53451683937572225</c:v>
                </c:pt>
                <c:pt idx="27">
                  <c:v>0.53147468761685002</c:v>
                </c:pt>
                <c:pt idx="28">
                  <c:v>0.52857351151827192</c:v>
                </c:pt>
                <c:pt idx="29">
                  <c:v>0.52580129780028007</c:v>
                </c:pt>
                <c:pt idx="30">
                  <c:v>0.52314748743244577</c:v>
                </c:pt>
                <c:pt idx="31">
                  <c:v>0.52060275139235956</c:v>
                </c:pt>
                <c:pt idx="32">
                  <c:v>0.51815880789534585</c:v>
                </c:pt>
                <c:pt idx="33">
                  <c:v>0.51580827223983083</c:v>
                </c:pt>
                <c:pt idx="34">
                  <c:v>0.5135445325399961</c:v>
                </c:pt>
                <c:pt idx="35">
                  <c:v>0.51136164618044033</c:v>
                </c:pt>
                <c:pt idx="36">
                  <c:v>0.50925425298943483</c:v>
                </c:pt>
                <c:pt idx="37">
                  <c:v>0.50721750200017213</c:v>
                </c:pt>
                <c:pt idx="38">
                  <c:v>0.50524698933154877</c:v>
                </c:pt>
                <c:pt idx="39">
                  <c:v>0.50333870522700119</c:v>
                </c:pt>
                <c:pt idx="40">
                  <c:v>0.50148898868139913</c:v>
                </c:pt>
                <c:pt idx="41">
                  <c:v>0.49969448839079389</c:v>
                </c:pt>
                <c:pt idx="42">
                  <c:v>0.49795212899886387</c:v>
                </c:pt>
                <c:pt idx="43">
                  <c:v>0.49625908180276834</c:v>
                </c:pt>
                <c:pt idx="44">
                  <c:v>0.49461273923131421</c:v>
                </c:pt>
                <c:pt idx="45">
                  <c:v>0.49301069252854868</c:v>
                </c:pt>
                <c:pt idx="46">
                  <c:v>0.49145071217268932</c:v>
                </c:pt>
                <c:pt idx="47">
                  <c:v>0.48993073063867421</c:v>
                </c:pt>
                <c:pt idx="48">
                  <c:v>0.48844882717642413</c:v>
                </c:pt>
                <c:pt idx="49">
                  <c:v>0.48700321432912497</c:v>
                </c:pt>
                <c:pt idx="50">
                  <c:v>0.4855922259587705</c:v>
                </c:pt>
                <c:pt idx="51">
                  <c:v>0.48421430658168019</c:v>
                </c:pt>
                <c:pt idx="52">
                  <c:v>0.48286800184613199</c:v>
                </c:pt>
                <c:pt idx="53">
                  <c:v>0.48155195000878215</c:v>
                </c:pt>
                <c:pt idx="54">
                  <c:v>0.48026487428705611</c:v>
                </c:pt>
                <c:pt idx="55">
                  <c:v>0.47900557598193216</c:v>
                </c:pt>
                <c:pt idx="56">
                  <c:v>0.47777292828006668</c:v>
                </c:pt>
                <c:pt idx="57">
                  <c:v>0.47656587065649703</c:v>
                </c:pt>
                <c:pt idx="58">
                  <c:v>0.47538340380959387</c:v>
                </c:pt>
                <c:pt idx="59">
                  <c:v>0.47422458506881882</c:v>
                </c:pt>
                <c:pt idx="60">
                  <c:v>0.47308852422343073</c:v>
                </c:pt>
                <c:pt idx="61">
                  <c:v>0.47197437972679213</c:v>
                </c:pt>
                <c:pt idx="62">
                  <c:v>0.47088135523651231</c:v>
                </c:pt>
                <c:pt idx="63">
                  <c:v>0.46980869645548395</c:v>
                </c:pt>
                <c:pt idx="64">
                  <c:v>0.46875568824303016</c:v>
                </c:pt>
                <c:pt idx="65">
                  <c:v>0.46772165196898363</c:v>
                </c:pt>
                <c:pt idx="66">
                  <c:v>0.46670594308665492</c:v>
                </c:pt>
                <c:pt idx="67">
                  <c:v>0.46570794890336931</c:v>
                </c:pt>
                <c:pt idx="68">
                  <c:v>0.46472708652963279</c:v>
                </c:pt>
                <c:pt idx="69">
                  <c:v>0.46376280099006983</c:v>
                </c:pt>
                <c:pt idx="70">
                  <c:v>0.46281456348109751</c:v>
                </c:pt>
                <c:pt idx="71">
                  <c:v>0.46188186976190282</c:v>
                </c:pt>
                <c:pt idx="72">
                  <c:v>0.46096423866670422</c:v>
                </c:pt>
                <c:pt idx="73">
                  <c:v>0.46006121072751538</c:v>
                </c:pt>
                <c:pt idx="74">
                  <c:v>0.45917234689773456</c:v>
                </c:pt>
                <c:pt idx="75">
                  <c:v>0.45829722736785328</c:v>
                </c:pt>
                <c:pt idx="76">
                  <c:v>0.4574354504654411</c:v>
                </c:pt>
                <c:pt idx="77">
                  <c:v>0.45658663163232793</c:v>
                </c:pt>
                <c:pt idx="78">
                  <c:v>0.45575040247259435</c:v>
                </c:pt>
                <c:pt idx="79">
                  <c:v>0.45492640986557953</c:v>
                </c:pt>
                <c:pt idx="80">
                  <c:v>0.4541143151386664</c:v>
                </c:pt>
                <c:pt idx="81">
                  <c:v>0.45331379329508714</c:v>
                </c:pt>
                <c:pt idx="82">
                  <c:v>0.45252453229242728</c:v>
                </c:pt>
                <c:pt idx="83">
                  <c:v>0.45174623236789346</c:v>
                </c:pt>
                <c:pt idx="84">
                  <c:v>0.45097860540676982</c:v>
                </c:pt>
                <c:pt idx="85">
                  <c:v>0.45022137435079046</c:v>
                </c:pt>
                <c:pt idx="86">
                  <c:v>0.44947427264345141</c:v>
                </c:pt>
                <c:pt idx="87">
                  <c:v>0.44873704370953216</c:v>
                </c:pt>
                <c:pt idx="88">
                  <c:v>0.44800944046633628</c:v>
                </c:pt>
                <c:pt idx="89">
                  <c:v>0.44729122486436212</c:v>
                </c:pt>
                <c:pt idx="90">
                  <c:v>0.44658216745531198</c:v>
                </c:pt>
                <c:pt idx="91">
                  <c:v>0.44588204698551126</c:v>
                </c:pt>
                <c:pt idx="92">
                  <c:v>0.44519065001297442</c:v>
                </c:pt>
                <c:pt idx="93">
                  <c:v>0.44450777054648583</c:v>
                </c:pt>
                <c:pt idx="94">
                  <c:v>0.44383320970520312</c:v>
                </c:pt>
                <c:pt idx="95">
                  <c:v>0.44316677539739802</c:v>
                </c:pt>
                <c:pt idx="96">
                  <c:v>0.44250828201706449</c:v>
                </c:pt>
                <c:pt idx="97">
                  <c:v>0.44185755015721662</c:v>
                </c:pt>
                <c:pt idx="98">
                  <c:v>0.44121440633878983</c:v>
                </c:pt>
                <c:pt idx="99">
                  <c:v>0.44057868275413969</c:v>
                </c:pt>
                <c:pt idx="100">
                  <c:v>0.439950217024209</c:v>
                </c:pt>
                <c:pt idx="101">
                  <c:v>0.43932885196849936</c:v>
                </c:pt>
                <c:pt idx="102">
                  <c:v>0.4387144353870488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D70-40E7-954E-E61FFE279E00}"/>
            </c:ext>
          </c:extLst>
        </c:ser>
        <c:ser>
          <c:idx val="2"/>
          <c:order val="2"/>
          <c:tx>
            <c:strRef>
              <c:f>[9]GH.A1R!$D$4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[9]GH.A1R!$CG$12:$CG$500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</c:numCache>
            </c:numRef>
          </c:xVal>
          <c:yVal>
            <c:numRef>
              <c:f>[9]GH.A1R!$CH$12:$CH$500</c:f>
              <c:numCache>
                <c:formatCode>General</c:formatCode>
                <c:ptCount val="489"/>
                <c:pt idx="0">
                  <c:v>1</c:v>
                </c:pt>
                <c:pt idx="1">
                  <c:v>0.93627224743449222</c:v>
                </c:pt>
                <c:pt idx="2">
                  <c:v>0.90089355669729787</c:v>
                </c:pt>
                <c:pt idx="3">
                  <c:v>0.87660572131603509</c:v>
                </c:pt>
                <c:pt idx="4">
                  <c:v>0.858218455569289</c:v>
                </c:pt>
                <c:pt idx="5">
                  <c:v>0.84348163502823226</c:v>
                </c:pt>
                <c:pt idx="6">
                  <c:v>0.80243164706977366</c:v>
                </c:pt>
                <c:pt idx="7">
                  <c:v>0.77920461106801053</c:v>
                </c:pt>
                <c:pt idx="8">
                  <c:v>0.76306676062270462</c:v>
                </c:pt>
                <c:pt idx="9">
                  <c:v>0.75074118602912854</c:v>
                </c:pt>
                <c:pt idx="10">
                  <c:v>0.74079319416912459</c:v>
                </c:pt>
                <c:pt idx="11">
                  <c:v>0.73246743478917009</c:v>
                </c:pt>
                <c:pt idx="12">
                  <c:v>0.72531780229027387</c:v>
                </c:pt>
                <c:pt idx="13">
                  <c:v>0.71905912291697172</c:v>
                </c:pt>
                <c:pt idx="14">
                  <c:v>0.71349819238534518</c:v>
                </c:pt>
                <c:pt idx="15">
                  <c:v>0.70849815048220643</c:v>
                </c:pt>
                <c:pt idx="16">
                  <c:v>0.70395856547140512</c:v>
                </c:pt>
                <c:pt idx="17">
                  <c:v>0.69980359303833084</c:v>
                </c:pt>
                <c:pt idx="18">
                  <c:v>0.69597457841374299</c:v>
                </c:pt>
                <c:pt idx="19">
                  <c:v>0.69242524213130385</c:v>
                </c:pt>
                <c:pt idx="20">
                  <c:v>0.6891184382428337</c:v>
                </c:pt>
                <c:pt idx="21">
                  <c:v>0.686023907021722</c:v>
                </c:pt>
                <c:pt idx="22">
                  <c:v>0.68311667758244154</c:v>
                </c:pt>
                <c:pt idx="23">
                  <c:v>0.6803759074395116</c:v>
                </c:pt>
                <c:pt idx="24">
                  <c:v>0.67778402318217601</c:v>
                </c:pt>
                <c:pt idx="25">
                  <c:v>0.6753260732376396</c:v>
                </c:pt>
                <c:pt idx="26">
                  <c:v>0.67298923293895285</c:v>
                </c:pt>
                <c:pt idx="27">
                  <c:v>0.67076242087658544</c:v>
                </c:pt>
                <c:pt idx="28">
                  <c:v>0.66863599783818151</c:v>
                </c:pt>
                <c:pt idx="29">
                  <c:v>0.66660152791058003</c:v>
                </c:pt>
                <c:pt idx="30">
                  <c:v>0.6646515869734525</c:v>
                </c:pt>
                <c:pt idx="31">
                  <c:v>0.66277960774891642</c:v>
                </c:pt>
                <c:pt idx="32">
                  <c:v>0.66097975335309678</c:v>
                </c:pt>
                <c:pt idx="33">
                  <c:v>0.65924681329054602</c:v>
                </c:pt>
                <c:pt idx="34">
                  <c:v>0.65757611728231224</c:v>
                </c:pt>
                <c:pt idx="35">
                  <c:v>0.65596346338520783</c:v>
                </c:pt>
                <c:pt idx="36">
                  <c:v>0.65440505765364487</c:v>
                </c:pt>
                <c:pt idx="37">
                  <c:v>0.65289746319238373</c:v>
                </c:pt>
                <c:pt idx="38">
                  <c:v>0.65143755690189697</c:v>
                </c:pt>
                <c:pt idx="39">
                  <c:v>0.65002249256551337</c:v>
                </c:pt>
                <c:pt idx="40">
                  <c:v>0.64864966919609124</c:v>
                </c:pt>
                <c:pt idx="41">
                  <c:v>0.64731670376925277</c:v>
                </c:pt>
                <c:pt idx="42">
                  <c:v>0.64602140763452565</c:v>
                </c:pt>
                <c:pt idx="43">
                  <c:v>0.64476176602565183</c:v>
                </c:pt>
                <c:pt idx="44">
                  <c:v>0.64353592019474326</c:v>
                </c:pt>
                <c:pt idx="45">
                  <c:v>0.64234215177779641</c:v>
                </c:pt>
                <c:pt idx="46">
                  <c:v>0.64117886906583255</c:v>
                </c:pt>
                <c:pt idx="47">
                  <c:v>0.64004459491002752</c:v>
                </c:pt>
                <c:pt idx="48">
                  <c:v>0.63893795603326786</c:v>
                </c:pt>
                <c:pt idx="49">
                  <c:v>0.63785767355666256</c:v>
                </c:pt>
                <c:pt idx="50">
                  <c:v>0.63680255457924639</c:v>
                </c:pt>
                <c:pt idx="51">
                  <c:v>0.63577148467365663</c:v>
                </c:pt>
                <c:pt idx="52">
                  <c:v>0.63476342118096341</c:v>
                </c:pt>
                <c:pt idx="53">
                  <c:v>0.63377738720482668</c:v>
                </c:pt>
                <c:pt idx="54">
                  <c:v>0.63281246621939191</c:v>
                </c:pt>
                <c:pt idx="55">
                  <c:v>0.6318677972172968</c:v>
                </c:pt>
                <c:pt idx="56">
                  <c:v>0.63094257033425327</c:v>
                </c:pt>
                <c:pt idx="57">
                  <c:v>0.63003602289520744</c:v>
                </c:pt>
                <c:pt idx="58">
                  <c:v>0.62914743583434274</c:v>
                </c:pt>
                <c:pt idx="59">
                  <c:v>0.62827613044736463</c:v>
                </c:pt>
                <c:pt idx="60">
                  <c:v>0.6274214654397986</c:v>
                </c:pt>
                <c:pt idx="61">
                  <c:v>0.62658283423955941</c:v>
                </c:pt>
                <c:pt idx="62">
                  <c:v>0.62575966254594817</c:v>
                </c:pt>
                <c:pt idx="63">
                  <c:v>0.62495140609058975</c:v>
                </c:pt>
                <c:pt idx="64">
                  <c:v>0.62415754858873473</c:v>
                </c:pt>
                <c:pt idx="65">
                  <c:v>0.6233775998618587</c:v>
                </c:pt>
                <c:pt idx="66">
                  <c:v>0.62261109411468762</c:v>
                </c:pt>
                <c:pt idx="67">
                  <c:v>0.62185758835167626</c:v>
                </c:pt>
                <c:pt idx="68">
                  <c:v>0.62111666091963968</c:v>
                </c:pt>
                <c:pt idx="69">
                  <c:v>0.62038791016468264</c:v>
                </c:pt>
                <c:pt idx="70">
                  <c:v>0.61967095319285947</c:v>
                </c:pt>
                <c:pt idx="71">
                  <c:v>0.61896542472511096</c:v>
                </c:pt>
                <c:pt idx="72">
                  <c:v>0.61827097603801773</c:v>
                </c:pt>
                <c:pt idx="73">
                  <c:v>0.61758727398277979</c:v>
                </c:pt>
                <c:pt idx="74">
                  <c:v>0.61691400007560304</c:v>
                </c:pt>
                <c:pt idx="75">
                  <c:v>0.61625084965335586</c:v>
                </c:pt>
                <c:pt idx="76">
                  <c:v>0.61559753108896487</c:v>
                </c:pt>
                <c:pt idx="77">
                  <c:v>0.61495376506155897</c:v>
                </c:pt>
                <c:pt idx="78">
                  <c:v>0.61431928387684709</c:v>
                </c:pt>
                <c:pt idx="79">
                  <c:v>0.61369383083364615</c:v>
                </c:pt>
                <c:pt idx="80">
                  <c:v>0.61307715963285314</c:v>
                </c:pt>
                <c:pt idx="81">
                  <c:v>0.61246903382550311</c:v>
                </c:pt>
                <c:pt idx="82">
                  <c:v>0.61186922629685558</c:v>
                </c:pt>
                <c:pt idx="83">
                  <c:v>0.61127751878372794</c:v>
                </c:pt>
                <c:pt idx="84">
                  <c:v>0.61069370142254487</c:v>
                </c:pt>
                <c:pt idx="85">
                  <c:v>0.61011757232578789</c:v>
                </c:pt>
                <c:pt idx="86">
                  <c:v>0.60954893718473879</c:v>
                </c:pt>
                <c:pt idx="87">
                  <c:v>0.60898760889658066</c:v>
                </c:pt>
                <c:pt idx="88">
                  <c:v>0.60843340721409322</c:v>
                </c:pt>
                <c:pt idx="89">
                  <c:v>0.60788615841632077</c:v>
                </c:pt>
                <c:pt idx="90">
                  <c:v>0.6073456949987257</c:v>
                </c:pt>
                <c:pt idx="91">
                  <c:v>0.60681185538146476</c:v>
                </c:pt>
                <c:pt idx="92">
                  <c:v>0.60628448363453125</c:v>
                </c:pt>
                <c:pt idx="93">
                  <c:v>0.60576342921861059</c:v>
                </c:pt>
                <c:pt idx="94">
                  <c:v>0.60524854674058259</c:v>
                </c:pt>
                <c:pt idx="95">
                  <c:v>0.60473969572269215</c:v>
                </c:pt>
                <c:pt idx="96">
                  <c:v>0.60423674038448394</c:v>
                </c:pt>
                <c:pt idx="97">
                  <c:v>0.60373954943666175</c:v>
                </c:pt>
                <c:pt idx="98">
                  <c:v>0.60324799588610301</c:v>
                </c:pt>
                <c:pt idx="99">
                  <c:v>0.60276195685131129</c:v>
                </c:pt>
                <c:pt idx="100">
                  <c:v>0.60228131338764612</c:v>
                </c:pt>
                <c:pt idx="101">
                  <c:v>0.60180595032171469</c:v>
                </c:pt>
                <c:pt idx="102">
                  <c:v>0.60133575609435641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D70-40E7-954E-E61FFE279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198915068233768"/>
          <c:y val="0.7574577030528189"/>
          <c:w val="0.38694204589160652"/>
          <c:h val="0.12355030198519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[9]NU.A1R!$B$4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[9]NU.A1R!$AX$12:$AX$500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</c:numCache>
            </c:numRef>
          </c:xVal>
          <c:yVal>
            <c:numRef>
              <c:f>[9]NU.A1R!$AY$12:$AY$500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0.87791456185017347</c:v>
                </c:pt>
                <c:pt idx="4">
                  <c:v>0.81353068976773468</c:v>
                </c:pt>
                <c:pt idx="5">
                  <c:v>0.77073397790858211</c:v>
                </c:pt>
                <c:pt idx="6">
                  <c:v>0.70695356606349025</c:v>
                </c:pt>
                <c:pt idx="7">
                  <c:v>0.67154722673890632</c:v>
                </c:pt>
                <c:pt idx="8">
                  <c:v>0.64724109515352801</c:v>
                </c:pt>
                <c:pt idx="9">
                  <c:v>0.62884035990072562</c:v>
                </c:pt>
                <c:pt idx="10">
                  <c:v>0.61409298673299306</c:v>
                </c:pt>
                <c:pt idx="11">
                  <c:v>0.60182216822907575</c:v>
                </c:pt>
                <c:pt idx="12">
                  <c:v>0.59133711023049118</c:v>
                </c:pt>
                <c:pt idx="13">
                  <c:v>0.58219848717682565</c:v>
                </c:pt>
                <c:pt idx="14">
                  <c:v>0.57410998145036496</c:v>
                </c:pt>
                <c:pt idx="15">
                  <c:v>0.5668625152356267</c:v>
                </c:pt>
                <c:pt idx="16">
                  <c:v>0.56030320181690363</c:v>
                </c:pt>
                <c:pt idx="17">
                  <c:v>0.5543169522014102</c:v>
                </c:pt>
                <c:pt idx="18">
                  <c:v>0.54881502117084269</c:v>
                </c:pt>
                <c:pt idx="19">
                  <c:v>0.54372757571296004</c:v>
                </c:pt>
                <c:pt idx="20">
                  <c:v>0.5389987044896275</c:v>
                </c:pt>
                <c:pt idx="21">
                  <c:v>0.53458296701408015</c:v>
                </c:pt>
                <c:pt idx="22">
                  <c:v>0.53044294657802171</c:v>
                </c:pt>
                <c:pt idx="23">
                  <c:v>0.52654747645266187</c:v>
                </c:pt>
                <c:pt idx="24">
                  <c:v>0.52287032907800624</c:v>
                </c:pt>
                <c:pt idx="25">
                  <c:v>0.51938923069570087</c:v>
                </c:pt>
                <c:pt idx="26">
                  <c:v>0.51608510924327722</c:v>
                </c:pt>
                <c:pt idx="27">
                  <c:v>0.51294151237672225</c:v>
                </c:pt>
                <c:pt idx="28">
                  <c:v>0.5099441515358214</c:v>
                </c:pt>
                <c:pt idx="29">
                  <c:v>0.5070805407242287</c:v>
                </c:pt>
                <c:pt idx="30">
                  <c:v>0.50433970738621159</c:v>
                </c:pt>
                <c:pt idx="31">
                  <c:v>0.50171195881301323</c:v>
                </c:pt>
                <c:pt idx="32">
                  <c:v>0.49918869178271696</c:v>
                </c:pt>
                <c:pt idx="33">
                  <c:v>0.49676223619616389</c:v>
                </c:pt>
                <c:pt idx="34">
                  <c:v>0.49442572569137755</c:v>
                </c:pt>
                <c:pt idx="35">
                  <c:v>0.49217298985009295</c:v>
                </c:pt>
                <c:pt idx="36">
                  <c:v>0.48999846382223167</c:v>
                </c:pt>
                <c:pt idx="37">
                  <c:v>0.48789711210469122</c:v>
                </c:pt>
                <c:pt idx="38">
                  <c:v>0.48586436390147436</c:v>
                </c:pt>
                <c:pt idx="39">
                  <c:v>0.48389605802089908</c:v>
                </c:pt>
                <c:pt idx="40">
                  <c:v>0.48198839567387497</c:v>
                </c:pt>
                <c:pt idx="41">
                  <c:v>0.48013789985499955</c:v>
                </c:pt>
                <c:pt idx="42">
                  <c:v>0.47834138023744077</c:v>
                </c:pt>
                <c:pt idx="43">
                  <c:v>0.47659590270943297</c:v>
                </c:pt>
                <c:pt idx="44">
                  <c:v>0.47489876283675581</c:v>
                </c:pt>
                <c:pt idx="45">
                  <c:v>0.47324746266083251</c:v>
                </c:pt>
                <c:pt idx="46">
                  <c:v>0.47163969034294717</c:v>
                </c:pt>
                <c:pt idx="47">
                  <c:v>0.47007330224673027</c:v>
                </c:pt>
                <c:pt idx="48">
                  <c:v>0.46854630711754541</c:v>
                </c:pt>
                <c:pt idx="49">
                  <c:v>0.46705685207178482</c:v>
                </c:pt>
                <c:pt idx="50">
                  <c:v>0.46560321015381412</c:v>
                </c:pt>
                <c:pt idx="51">
                  <c:v>0.46418376925523619</c:v>
                </c:pt>
                <c:pt idx="52">
                  <c:v>0.46279702222179431</c:v>
                </c:pt>
                <c:pt idx="53">
                  <c:v>0.4614415579987754</c:v>
                </c:pt>
                <c:pt idx="54">
                  <c:v>0.46011605368712882</c:v>
                </c:pt>
                <c:pt idx="55">
                  <c:v>0.45881926740046464</c:v>
                </c:pt>
                <c:pt idx="56">
                  <c:v>0.4575500318282093</c:v>
                </c:pt>
                <c:pt idx="57">
                  <c:v>0.45630724842299875</c:v>
                </c:pt>
                <c:pt idx="58">
                  <c:v>0.45508988214123491</c:v>
                </c:pt>
                <c:pt idx="59">
                  <c:v>0.45389695667498953</c:v>
                </c:pt>
                <c:pt idx="60">
                  <c:v>0.45272755012132615</c:v>
                </c:pt>
                <c:pt idx="61">
                  <c:v>0.45158079104188797</c:v>
                </c:pt>
                <c:pt idx="62">
                  <c:v>0.45045585487140727</c:v>
                </c:pt>
                <c:pt idx="63">
                  <c:v>0.44935196063880745</c:v>
                </c:pt>
                <c:pt idx="64">
                  <c:v>0.44826836796889657</c:v>
                </c:pt>
                <c:pt idx="65">
                  <c:v>0.44720437433640103</c:v>
                </c:pt>
                <c:pt idx="66">
                  <c:v>0.44615931254734731</c:v>
                </c:pt>
                <c:pt idx="67">
                  <c:v>0.4451325484256341</c:v>
                </c:pt>
                <c:pt idx="68">
                  <c:v>0.44412347868511082</c:v>
                </c:pt>
                <c:pt idx="69">
                  <c:v>0.44313152896964358</c:v>
                </c:pt>
                <c:pt idx="70">
                  <c:v>0.44215615204554659</c:v>
                </c:pt>
                <c:pt idx="71">
                  <c:v>0.44119682613242028</c:v>
                </c:pt>
                <c:pt idx="72">
                  <c:v>0.44025305335990828</c:v>
                </c:pt>
                <c:pt idx="73">
                  <c:v>0.43932435833917227</c:v>
                </c:pt>
                <c:pt idx="74">
                  <c:v>0.43841028683903305</c:v>
                </c:pt>
                <c:pt idx="75">
                  <c:v>0.43751040455773138</c:v>
                </c:pt>
                <c:pt idx="76">
                  <c:v>0.43662429598216357</c:v>
                </c:pt>
                <c:pt idx="77">
                  <c:v>0.43575156332724108</c:v>
                </c:pt>
                <c:pt idx="78">
                  <c:v>0.43489182554873373</c:v>
                </c:pt>
                <c:pt idx="79">
                  <c:v>0.43404471742358697</c:v>
                </c:pt>
                <c:pt idx="80">
                  <c:v>0.43320988869227051</c:v>
                </c:pt>
                <c:pt idx="81">
                  <c:v>0.43238700325821733</c:v>
                </c:pt>
                <c:pt idx="82">
                  <c:v>0.43157573843986552</c:v>
                </c:pt>
                <c:pt idx="83">
                  <c:v>0.43077578427122154</c:v>
                </c:pt>
                <c:pt idx="84">
                  <c:v>0.42998684284722644</c:v>
                </c:pt>
                <c:pt idx="85">
                  <c:v>0.42920862771053336</c:v>
                </c:pt>
                <c:pt idx="86">
                  <c:v>0.42844086327660347</c:v>
                </c:pt>
                <c:pt idx="87">
                  <c:v>0.42768328429428726</c:v>
                </c:pt>
                <c:pt idx="88">
                  <c:v>0.4269356353393059</c:v>
                </c:pt>
                <c:pt idx="89">
                  <c:v>0.42619767033825728</c:v>
                </c:pt>
                <c:pt idx="90">
                  <c:v>0.42546915212097502</c:v>
                </c:pt>
                <c:pt idx="91">
                  <c:v>0.42474985199924042</c:v>
                </c:pt>
                <c:pt idx="92">
                  <c:v>0.42403954937001487</c:v>
                </c:pt>
                <c:pt idx="93">
                  <c:v>0.42333803134150383</c:v>
                </c:pt>
                <c:pt idx="94">
                  <c:v>0.42264509238049763</c:v>
                </c:pt>
                <c:pt idx="95">
                  <c:v>0.42196053397955857</c:v>
                </c:pt>
                <c:pt idx="96">
                  <c:v>0.42128416434273053</c:v>
                </c:pt>
                <c:pt idx="97">
                  <c:v>0.42061579808855354</c:v>
                </c:pt>
                <c:pt idx="98">
                  <c:v>0.41995525596925354</c:v>
                </c:pt>
                <c:pt idx="99">
                  <c:v>0.41930236460506654</c:v>
                </c:pt>
                <c:pt idx="100">
                  <c:v>0.41865695623272958</c:v>
                </c:pt>
                <c:pt idx="101">
                  <c:v>0.41801886846724634</c:v>
                </c:pt>
                <c:pt idx="102">
                  <c:v>0.41738794407609603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476-4548-9FDB-05AAEA4EBE8B}"/>
            </c:ext>
          </c:extLst>
        </c:ser>
        <c:ser>
          <c:idx val="1"/>
          <c:order val="1"/>
          <c:tx>
            <c:strRef>
              <c:f>[9]NU.A1R!$C$4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[9]NU.A1R!$AZ$12:$AZ$500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</c:numCache>
            </c:numRef>
          </c:xVal>
          <c:yVal>
            <c:numRef>
              <c:f>[9]NU.A1R!$BA$12:$BA$500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0.93722872611834573</c:v>
                </c:pt>
                <c:pt idx="3">
                  <c:v>0.90235269125854989</c:v>
                </c:pt>
                <c:pt idx="4">
                  <c:v>0.87839768506141713</c:v>
                </c:pt>
                <c:pt idx="5">
                  <c:v>0.86025555835513523</c:v>
                </c:pt>
                <c:pt idx="6">
                  <c:v>0.82550180162854514</c:v>
                </c:pt>
                <c:pt idx="7">
                  <c:v>0.8057347959117076</c:v>
                </c:pt>
                <c:pt idx="8">
                  <c:v>0.79195586850856603</c:v>
                </c:pt>
                <c:pt idx="9">
                  <c:v>0.78140654011680588</c:v>
                </c:pt>
                <c:pt idx="10">
                  <c:v>0.77287584049962477</c:v>
                </c:pt>
                <c:pt idx="11">
                  <c:v>0.76572490118114789</c:v>
                </c:pt>
                <c:pt idx="12">
                  <c:v>0.75957578258740521</c:v>
                </c:pt>
                <c:pt idx="13">
                  <c:v>0.75418654700569276</c:v>
                </c:pt>
                <c:pt idx="14">
                  <c:v>0.74939308298820118</c:v>
                </c:pt>
                <c:pt idx="15">
                  <c:v>0.74507901390858544</c:v>
                </c:pt>
                <c:pt idx="16">
                  <c:v>0.74115885723022312</c:v>
                </c:pt>
                <c:pt idx="17">
                  <c:v>0.73756800171157788</c:v>
                </c:pt>
                <c:pt idx="18">
                  <c:v>0.73425643991718725</c:v>
                </c:pt>
                <c:pt idx="19">
                  <c:v>0.73118468626564781</c:v>
                </c:pt>
                <c:pt idx="20">
                  <c:v>0.7283210262951344</c:v>
                </c:pt>
                <c:pt idx="21">
                  <c:v>0.72563960845827646</c:v>
                </c:pt>
                <c:pt idx="22">
                  <c:v>0.7231190868957712</c:v>
                </c:pt>
                <c:pt idx="23">
                  <c:v>0.72074163486591669</c:v>
                </c:pt>
                <c:pt idx="24">
                  <c:v>0.718492213760621</c:v>
                </c:pt>
                <c:pt idx="25">
                  <c:v>0.71635802224112444</c:v>
                </c:pt>
                <c:pt idx="26">
                  <c:v>0.71432807478829996</c:v>
                </c:pt>
                <c:pt idx="27">
                  <c:v>0.71239287485828517</c:v>
                </c:pt>
                <c:pt idx="28">
                  <c:v>0.71054415828146766</c:v>
                </c:pt>
                <c:pt idx="29">
                  <c:v>0.70877468955562484</c:v>
                </c:pt>
                <c:pt idx="30">
                  <c:v>0.70707809848195768</c:v>
                </c:pt>
                <c:pt idx="31">
                  <c:v>0.70544874793265755</c:v>
                </c:pt>
                <c:pt idx="32">
                  <c:v>0.70388162590055436</c:v>
                </c:pt>
                <c:pt idx="33">
                  <c:v>0.70237225667599379</c:v>
                </c:pt>
                <c:pt idx="34">
                  <c:v>0.70091662722814452</c:v>
                </c:pt>
                <c:pt idx="35">
                  <c:v>0.69951112577477859</c:v>
                </c:pt>
                <c:pt idx="36">
                  <c:v>0.69815249019959402</c:v>
                </c:pt>
                <c:pt idx="37">
                  <c:v>0.69683776448398316</c:v>
                </c:pt>
                <c:pt idx="38">
                  <c:v>0.69556426170592045</c:v>
                </c:pt>
                <c:pt idx="39">
                  <c:v>0.69432953245441154</c:v>
                </c:pt>
                <c:pt idx="40">
                  <c:v>0.69313133773662272</c:v>
                </c:pt>
                <c:pt idx="41">
                  <c:v>0.69196762563307312</c:v>
                </c:pt>
                <c:pt idx="42">
                  <c:v>0.690836511096243</c:v>
                </c:pt>
                <c:pt idx="43">
                  <c:v>0.68973625839867836</c:v>
                </c:pt>
                <c:pt idx="44">
                  <c:v>0.68866526582481646</c:v>
                </c:pt>
                <c:pt idx="45">
                  <c:v>0.68762205227138962</c:v>
                </c:pt>
                <c:pt idx="46">
                  <c:v>0.68660524547819635</c:v>
                </c:pt>
                <c:pt idx="47">
                  <c:v>0.68561357165717407</c:v>
                </c:pt>
                <c:pt idx="48">
                  <c:v>0.68464584632531533</c:v>
                </c:pt>
                <c:pt idx="49">
                  <c:v>0.6837009661777772</c:v>
                </c:pt>
                <c:pt idx="50">
                  <c:v>0.68277790186288545</c:v>
                </c:pt>
                <c:pt idx="51">
                  <c:v>0.68187569154170147</c:v>
                </c:pt>
                <c:pt idx="52">
                  <c:v>0.68099343513223487</c:v>
                </c:pt>
                <c:pt idx="53">
                  <c:v>0.68013028915290652</c:v>
                </c:pt>
                <c:pt idx="54">
                  <c:v>0.67928546209202534</c:v>
                </c:pt>
                <c:pt idx="55">
                  <c:v>0.67845821024027186</c:v>
                </c:pt>
                <c:pt idx="56">
                  <c:v>0.67764783393179717</c:v>
                </c:pt>
                <c:pt idx="57">
                  <c:v>0.67685367414685871</c:v>
                </c:pt>
                <c:pt idx="58">
                  <c:v>0.67607510943510951</c:v>
                </c:pt>
                <c:pt idx="59">
                  <c:v>0.67531155312394975</c:v>
                </c:pt>
                <c:pt idx="60">
                  <c:v>0.67456245078087096</c:v>
                </c:pt>
                <c:pt idx="61">
                  <c:v>0.67382727790259533</c:v>
                </c:pt>
                <c:pt idx="62">
                  <c:v>0.67310553780715132</c:v>
                </c:pt>
                <c:pt idx="63">
                  <c:v>0.67239675970790103</c:v>
                </c:pt>
                <c:pt idx="64">
                  <c:v>0.67170049695101675</c:v>
                </c:pt>
                <c:pt idx="65">
                  <c:v>0.67101632540006717</c:v>
                </c:pt>
                <c:pt idx="66">
                  <c:v>0.67034384195323993</c:v>
                </c:pt>
                <c:pt idx="67">
                  <c:v>0.6696826631803634</c:v>
                </c:pt>
                <c:pt idx="68">
                  <c:v>0.66903242406831553</c:v>
                </c:pt>
                <c:pt idx="69">
                  <c:v>0.66839277686465248</c:v>
                </c:pt>
                <c:pt idx="70">
                  <c:v>0.6677633900103872</c:v>
                </c:pt>
                <c:pt idx="71">
                  <c:v>0.6671439471538062</c:v>
                </c:pt>
                <c:pt idx="72">
                  <c:v>0.66653414623806384</c:v>
                </c:pt>
                <c:pt idx="73">
                  <c:v>0.66593369865603713</c:v>
                </c:pt>
                <c:pt idx="74">
                  <c:v>0.66534232846658503</c:v>
                </c:pt>
                <c:pt idx="75">
                  <c:v>0.66475977166694744</c:v>
                </c:pt>
                <c:pt idx="76">
                  <c:v>0.66418577551652935</c:v>
                </c:pt>
                <c:pt idx="77">
                  <c:v>0.66362009790778542</c:v>
                </c:pt>
                <c:pt idx="78">
                  <c:v>0.6630625067803263</c:v>
                </c:pt>
                <c:pt idx="79">
                  <c:v>0.66251277957473942</c:v>
                </c:pt>
                <c:pt idx="80">
                  <c:v>0.66197070272293901</c:v>
                </c:pt>
                <c:pt idx="81">
                  <c:v>0.66143607117215941</c:v>
                </c:pt>
                <c:pt idx="82">
                  <c:v>0.66090868793996338</c:v>
                </c:pt>
                <c:pt idx="83">
                  <c:v>0.66038836369787657</c:v>
                </c:pt>
                <c:pt idx="84">
                  <c:v>0.65987491638146956</c:v>
                </c:pt>
                <c:pt idx="85">
                  <c:v>0.65936817082489851</c:v>
                </c:pt>
                <c:pt idx="86">
                  <c:v>0.65886795841809231</c:v>
                </c:pt>
                <c:pt idx="87">
                  <c:v>0.65837411678492064</c:v>
                </c:pt>
                <c:pt idx="88">
                  <c:v>0.65788648948082773</c:v>
                </c:pt>
                <c:pt idx="89">
                  <c:v>0.65740492570853448</c:v>
                </c:pt>
                <c:pt idx="90">
                  <c:v>0.65692928005053319</c:v>
                </c:pt>
                <c:pt idx="91">
                  <c:v>0.65645941221719861</c:v>
                </c:pt>
                <c:pt idx="92">
                  <c:v>0.65599518680943603</c:v>
                </c:pt>
                <c:pt idx="93">
                  <c:v>0.6555364730948734</c:v>
                </c:pt>
                <c:pt idx="94">
                  <c:v>0.65508314479668128</c:v>
                </c:pt>
                <c:pt idx="95">
                  <c:v>0.65463507989417691</c:v>
                </c:pt>
                <c:pt idx="96">
                  <c:v>0.65419216043443229</c:v>
                </c:pt>
                <c:pt idx="97">
                  <c:v>0.65375427235416816</c:v>
                </c:pt>
                <c:pt idx="98">
                  <c:v>0.65332130531126686</c:v>
                </c:pt>
                <c:pt idx="99">
                  <c:v>0.65289315252528957</c:v>
                </c:pt>
                <c:pt idx="100">
                  <c:v>0.65246971062642556</c:v>
                </c:pt>
                <c:pt idx="101">
                  <c:v>0.65205087951234797</c:v>
                </c:pt>
                <c:pt idx="102">
                  <c:v>0.65163656221248212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476-4548-9FDB-05AAEA4EBE8B}"/>
            </c:ext>
          </c:extLst>
        </c:ser>
        <c:ser>
          <c:idx val="2"/>
          <c:order val="2"/>
          <c:tx>
            <c:strRef>
              <c:f>[9]NU.A1R!$D$4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[9]NU.A1R!$BB$12:$BB$500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</c:numCache>
            </c:numRef>
          </c:xVal>
          <c:yVal>
            <c:numRef>
              <c:f>[9]NU.A1R!$BC$12:$BC$500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0.96425653718703908</c:v>
                </c:pt>
                <c:pt idx="2">
                  <c:v>0.94394317526108351</c:v>
                </c:pt>
                <c:pt idx="3">
                  <c:v>0.92979066950793987</c:v>
                </c:pt>
                <c:pt idx="4">
                  <c:v>0.91895942202849057</c:v>
                </c:pt>
                <c:pt idx="5">
                  <c:v>0.91020337747859092</c:v>
                </c:pt>
                <c:pt idx="6">
                  <c:v>0.8885378392201071</c:v>
                </c:pt>
                <c:pt idx="7">
                  <c:v>0.87608256759459291</c:v>
                </c:pt>
                <c:pt idx="8">
                  <c:v>0.86734169650965331</c:v>
                </c:pt>
                <c:pt idx="9">
                  <c:v>0.86061626097842681</c:v>
                </c:pt>
                <c:pt idx="10">
                  <c:v>0.85515627504806135</c:v>
                </c:pt>
                <c:pt idx="11">
                  <c:v>0.85056440140504319</c:v>
                </c:pt>
                <c:pt idx="12">
                  <c:v>0.84660477964002512</c:v>
                </c:pt>
                <c:pt idx="13">
                  <c:v>0.8431259873777347</c:v>
                </c:pt>
                <c:pt idx="14">
                  <c:v>0.84002505428960528</c:v>
                </c:pt>
                <c:pt idx="15">
                  <c:v>0.83722879929551064</c:v>
                </c:pt>
                <c:pt idx="16">
                  <c:v>0.83468336189330483</c:v>
                </c:pt>
                <c:pt idx="17">
                  <c:v>0.83234795898088931</c:v>
                </c:pt>
                <c:pt idx="18">
                  <c:v>0.83019097366437777</c:v>
                </c:pt>
                <c:pt idx="19">
                  <c:v>0.82818740366922639</c:v>
                </c:pt>
                <c:pt idx="20">
                  <c:v>0.82631713923619865</c:v>
                </c:pt>
                <c:pt idx="21">
                  <c:v>0.82456376678449972</c:v>
                </c:pt>
                <c:pt idx="22">
                  <c:v>0.8229137168807602</c:v>
                </c:pt>
                <c:pt idx="23">
                  <c:v>0.82135564412926465</c:v>
                </c:pt>
                <c:pt idx="24">
                  <c:v>0.81987996717708866</c:v>
                </c:pt>
                <c:pt idx="25">
                  <c:v>0.81847852168532698</c:v>
                </c:pt>
                <c:pt idx="26">
                  <c:v>0.81714429455254911</c:v>
                </c:pt>
                <c:pt idx="27">
                  <c:v>0.81587121759596226</c:v>
                </c:pt>
                <c:pt idx="28">
                  <c:v>0.81465400542176547</c:v>
                </c:pt>
                <c:pt idx="29">
                  <c:v>0.81348802660106345</c:v>
                </c:pt>
                <c:pt idx="30">
                  <c:v>0.81236920027049775</c:v>
                </c:pt>
                <c:pt idx="31">
                  <c:v>0.8112939123688826</c:v>
                </c:pt>
                <c:pt idx="32">
                  <c:v>0.81025894720188407</c:v>
                </c:pt>
                <c:pt idx="33">
                  <c:v>0.80926143109004778</c:v>
                </c:pt>
                <c:pt idx="34">
                  <c:v>0.80829878562911628</c:v>
                </c:pt>
                <c:pt idx="35">
                  <c:v>0.80736868866143263</c:v>
                </c:pt>
                <c:pt idx="36">
                  <c:v>0.80646904148171594</c:v>
                </c:pt>
                <c:pt idx="37">
                  <c:v>0.80559794112006222</c:v>
                </c:pt>
                <c:pt idx="38">
                  <c:v>0.80475365678795052</c:v>
                </c:pt>
                <c:pt idx="39">
                  <c:v>0.80393460975938846</c:v>
                </c:pt>
                <c:pt idx="40">
                  <c:v>0.80313935610352882</c:v>
                </c:pt>
                <c:pt idx="41">
                  <c:v>0.80236657179753446</c:v>
                </c:pt>
                <c:pt idx="42">
                  <c:v>0.80161503983684046</c:v>
                </c:pt>
                <c:pt idx="43">
                  <c:v>0.80088363902989035</c:v>
                </c:pt>
                <c:pt idx="44">
                  <c:v>0.80017133422012887</c:v>
                </c:pt>
                <c:pt idx="45">
                  <c:v>0.79947716772269661</c:v>
                </c:pt>
                <c:pt idx="46">
                  <c:v>0.79880025179928604</c:v>
                </c:pt>
                <c:pt idx="47">
                  <c:v>0.79813976202382908</c:v>
                </c:pt>
                <c:pt idx="48">
                  <c:v>0.79749493141549888</c:v>
                </c:pt>
                <c:pt idx="49">
                  <c:v>0.79686504523502855</c:v>
                </c:pt>
                <c:pt idx="50">
                  <c:v>0.79624943635642109</c:v>
                </c:pt>
                <c:pt idx="51">
                  <c:v>0.79564748113941952</c:v>
                </c:pt>
                <c:pt idx="52">
                  <c:v>0.79505859573915294</c:v>
                </c:pt>
                <c:pt idx="53">
                  <c:v>0.79448223279859675</c:v>
                </c:pt>
                <c:pt idx="54">
                  <c:v>0.79391787847719941</c:v>
                </c:pt>
                <c:pt idx="55">
                  <c:v>0.79336504977553435</c:v>
                </c:pt>
                <c:pt idx="56">
                  <c:v>0.79282329212130331</c:v>
                </c:pt>
                <c:pt idx="57">
                  <c:v>0.79229217718667233</c:v>
                </c:pt>
                <c:pt idx="58">
                  <c:v>0.79177130091085934</c:v>
                </c:pt>
                <c:pt idx="59">
                  <c:v>0.79126028170526119</c:v>
                </c:pt>
                <c:pt idx="60">
                  <c:v>0.79075875882128277</c:v>
                </c:pt>
                <c:pt idx="61">
                  <c:v>0.79026639086350314</c:v>
                </c:pt>
                <c:pt idx="62">
                  <c:v>0.78978285443293084</c:v>
                </c:pt>
                <c:pt idx="63">
                  <c:v>0.78930784288694067</c:v>
                </c:pt>
                <c:pt idx="64">
                  <c:v>0.78884106520406261</c:v>
                </c:pt>
                <c:pt idx="65">
                  <c:v>0.78838224494317066</c:v>
                </c:pt>
                <c:pt idx="66">
                  <c:v>0.78793111928781634</c:v>
                </c:pt>
                <c:pt idx="67">
                  <c:v>0.7874874381674879</c:v>
                </c:pt>
                <c:pt idx="68">
                  <c:v>0.78705096344849079</c:v>
                </c:pt>
                <c:pt idx="69">
                  <c:v>0.78662146818793965</c:v>
                </c:pt>
                <c:pt idx="70">
                  <c:v>0.78619873594504974</c:v>
                </c:pt>
                <c:pt idx="71">
                  <c:v>0.78578256014453185</c:v>
                </c:pt>
                <c:pt idx="72">
                  <c:v>0.78537274348743624</c:v>
                </c:pt>
                <c:pt idx="73">
                  <c:v>0.78496909740526621</c:v>
                </c:pt>
                <c:pt idx="74">
                  <c:v>0.78457144155360703</c:v>
                </c:pt>
                <c:pt idx="75">
                  <c:v>0.78417960334189207</c:v>
                </c:pt>
                <c:pt idx="76">
                  <c:v>0.78379341749625375</c:v>
                </c:pt>
                <c:pt idx="77">
                  <c:v>0.78341272565271181</c:v>
                </c:pt>
                <c:pt idx="78">
                  <c:v>0.78303737597820633</c:v>
                </c:pt>
                <c:pt idx="79">
                  <c:v>0.78266722281722156</c:v>
                </c:pt>
                <c:pt idx="80">
                  <c:v>0.78230212636195917</c:v>
                </c:pt>
                <c:pt idx="81">
                  <c:v>0.78194195234420083</c:v>
                </c:pt>
                <c:pt idx="82">
                  <c:v>0.78158657174717439</c:v>
                </c:pt>
                <c:pt idx="83">
                  <c:v>0.78123586053588656</c:v>
                </c:pt>
                <c:pt idx="84">
                  <c:v>0.78088969940452047</c:v>
                </c:pt>
                <c:pt idx="85">
                  <c:v>0.78054797353962069</c:v>
                </c:pt>
                <c:pt idx="86">
                  <c:v>0.78021057239789615</c:v>
                </c:pt>
                <c:pt idx="87">
                  <c:v>0.77987738949757346</c:v>
                </c:pt>
                <c:pt idx="88">
                  <c:v>0.77954832222232207</c:v>
                </c:pt>
                <c:pt idx="89">
                  <c:v>0.77922327163685223</c:v>
                </c:pt>
                <c:pt idx="90">
                  <c:v>0.77890214231336463</c:v>
                </c:pt>
                <c:pt idx="91">
                  <c:v>0.77858484216809387</c:v>
                </c:pt>
                <c:pt idx="92">
                  <c:v>0.7782712823072494</c:v>
                </c:pt>
                <c:pt idx="93">
                  <c:v>0.77796137688171607</c:v>
                </c:pt>
                <c:pt idx="94">
                  <c:v>0.77765504294992049</c:v>
                </c:pt>
                <c:pt idx="95">
                  <c:v>0.77735220034832209</c:v>
                </c:pt>
                <c:pt idx="96">
                  <c:v>0.77705277156902475</c:v>
                </c:pt>
                <c:pt idx="97">
                  <c:v>0.77675668164404477</c:v>
                </c:pt>
                <c:pt idx="98">
                  <c:v>0.77646385803580686</c:v>
                </c:pt>
                <c:pt idx="99">
                  <c:v>0.77617423053346901</c:v>
                </c:pt>
                <c:pt idx="100">
                  <c:v>0.77588773115470988</c:v>
                </c:pt>
                <c:pt idx="101">
                  <c:v>0.77560429405263598</c:v>
                </c:pt>
                <c:pt idx="102">
                  <c:v>0.77532385542749294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476-4548-9FDB-05AAEA4EB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009564050300675"/>
          <c:y val="0.70640464503165601"/>
          <c:w val="0.38537633690549727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[9]NU.A1R!$B$4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[9]NU.A1R!$BL$12:$BL$500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</c:numCache>
            </c:numRef>
          </c:xVal>
          <c:yVal>
            <c:numRef>
              <c:f>[9]NU.A1R!$BM$12:$BM$500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0.88884523542347071</c:v>
                </c:pt>
                <c:pt idx="4">
                  <c:v>0.82964321306064248</c:v>
                </c:pt>
                <c:pt idx="5">
                  <c:v>0.79004585253500526</c:v>
                </c:pt>
                <c:pt idx="6">
                  <c:v>0.73091596843741369</c:v>
                </c:pt>
                <c:pt idx="7">
                  <c:v>0.69796155406605187</c:v>
                </c:pt>
                <c:pt idx="8">
                  <c:v>0.67528242753321654</c:v>
                </c:pt>
                <c:pt idx="9">
                  <c:v>0.65808199398877687</c:v>
                </c:pt>
                <c:pt idx="10">
                  <c:v>0.64427660386413765</c:v>
                </c:pt>
                <c:pt idx="11">
                  <c:v>0.63277575017752152</c:v>
                </c:pt>
                <c:pt idx="12">
                  <c:v>0.62293849145462332</c:v>
                </c:pt>
                <c:pt idx="13">
                  <c:v>0.614356773621618</c:v>
                </c:pt>
                <c:pt idx="14">
                  <c:v>0.60675511755209477</c:v>
                </c:pt>
                <c:pt idx="15">
                  <c:v>0.59993899063547618</c:v>
                </c:pt>
                <c:pt idx="16">
                  <c:v>0.59376603854544729</c:v>
                </c:pt>
                <c:pt idx="17">
                  <c:v>0.58812903001699068</c:v>
                </c:pt>
                <c:pt idx="18">
                  <c:v>0.58294522900434409</c:v>
                </c:pt>
                <c:pt idx="19">
                  <c:v>0.57814949485730927</c:v>
                </c:pt>
                <c:pt idx="20">
                  <c:v>0.57368964624956886</c:v>
                </c:pt>
                <c:pt idx="21">
                  <c:v>0.56952325377767155</c:v>
                </c:pt>
                <c:pt idx="22">
                  <c:v>0.56561536439738747</c:v>
                </c:pt>
                <c:pt idx="23">
                  <c:v>0.56193685119475267</c:v>
                </c:pt>
                <c:pt idx="24">
                  <c:v>0.55846319337020489</c:v>
                </c:pt>
                <c:pt idx="25">
                  <c:v>0.55517355875429752</c:v>
                </c:pt>
                <c:pt idx="26">
                  <c:v>0.55205010324816062</c:v>
                </c:pt>
                <c:pt idx="27">
                  <c:v>0.54907742853626351</c:v>
                </c:pt>
                <c:pt idx="28">
                  <c:v>0.54624215709975488</c:v>
                </c:pt>
                <c:pt idx="29">
                  <c:v>0.54353259540495757</c:v>
                </c:pt>
                <c:pt idx="30">
                  <c:v>0.54093846423224323</c:v>
                </c:pt>
                <c:pt idx="31">
                  <c:v>0.53845068073306057</c:v>
                </c:pt>
                <c:pt idx="32">
                  <c:v>0.53606118077265941</c:v>
                </c:pt>
                <c:pt idx="33">
                  <c:v>0.53376277295987418</c:v>
                </c:pt>
                <c:pt idx="34">
                  <c:v>0.5315490178299016</c:v>
                </c:pt>
                <c:pt idx="35">
                  <c:v>0.52941412716341985</c:v>
                </c:pt>
                <c:pt idx="36">
                  <c:v>0.5273528795534298</c:v>
                </c:pt>
                <c:pt idx="37">
                  <c:v>0.52536054917867525</c:v>
                </c:pt>
                <c:pt idx="38">
                  <c:v>0.52343284538550072</c:v>
                </c:pt>
                <c:pt idx="39">
                  <c:v>0.52156586117234693</c:v>
                </c:pt>
                <c:pt idx="40">
                  <c:v>0.51975602905133911</c:v>
                </c:pt>
                <c:pt idx="41">
                  <c:v>0.51800008305745948</c:v>
                </c:pt>
                <c:pt idx="42">
                  <c:v>0.51629502590802745</c:v>
                </c:pt>
                <c:pt idx="43">
                  <c:v>0.51463810049868897</c:v>
                </c:pt>
                <c:pt idx="44">
                  <c:v>0.51302676506804001</c:v>
                </c:pt>
                <c:pt idx="45">
                  <c:v>0.51145867147982449</c:v>
                </c:pt>
                <c:pt idx="46">
                  <c:v>0.50993164616569453</c:v>
                </c:pt>
                <c:pt idx="47">
                  <c:v>0.50844367334769158</c:v>
                </c:pt>
                <c:pt idx="48">
                  <c:v>0.50699288022161948</c:v>
                </c:pt>
                <c:pt idx="49">
                  <c:v>0.50557752383323307</c:v>
                </c:pt>
                <c:pt idx="50">
                  <c:v>0.50419597942089678</c:v>
                </c:pt>
                <c:pt idx="51">
                  <c:v>0.50284673003284808</c:v>
                </c:pt>
                <c:pt idx="52">
                  <c:v>0.50152835725581424</c:v>
                </c:pt>
                <c:pt idx="53">
                  <c:v>0.50023953291557099</c:v>
                </c:pt>
                <c:pt idx="54">
                  <c:v>0.49897901162998548</c:v>
                </c:pt>
                <c:pt idx="55">
                  <c:v>0.49774562411183787</c:v>
                </c:pt>
                <c:pt idx="56">
                  <c:v>0.49653827113284765</c:v>
                </c:pt>
                <c:pt idx="57">
                  <c:v>0.49535591807227664</c:v>
                </c:pt>
                <c:pt idx="58">
                  <c:v>0.4941975899836315</c:v>
                </c:pt>
                <c:pt idx="59">
                  <c:v>0.49306236712162466</c:v>
                </c:pt>
                <c:pt idx="60">
                  <c:v>0.49194938087894013</c:v>
                </c:pt>
                <c:pt idx="61">
                  <c:v>0.49085781008867013</c:v>
                </c:pt>
                <c:pt idx="62">
                  <c:v>0.48978687765373385</c:v>
                </c:pt>
                <c:pt idx="63">
                  <c:v>0.48873584746926568</c:v>
                </c:pt>
                <c:pt idx="64">
                  <c:v>0.48770402160801707</c:v>
                </c:pt>
                <c:pt idx="65">
                  <c:v>0.48669073774231941</c:v>
                </c:pt>
                <c:pt idx="66">
                  <c:v>0.48569536677920533</c:v>
                </c:pt>
                <c:pt idx="67">
                  <c:v>0.48471731068793467</c:v>
                </c:pt>
                <c:pt idx="68">
                  <c:v>0.48375600050149037</c:v>
                </c:pt>
                <c:pt idx="69">
                  <c:v>0.48281089447563375</c:v>
                </c:pt>
                <c:pt idx="70">
                  <c:v>0.4818814763908793</c:v>
                </c:pt>
                <c:pt idx="71">
                  <c:v>0.48096725398431661</c:v>
                </c:pt>
                <c:pt idx="72">
                  <c:v>0.48006775749956965</c:v>
                </c:pt>
                <c:pt idx="73">
                  <c:v>0.47918253834440361</c:v>
                </c:pt>
                <c:pt idx="74">
                  <c:v>0.4783111678465517</c:v>
                </c:pt>
                <c:pt idx="75">
                  <c:v>0.47745323609928603</c:v>
                </c:pt>
                <c:pt idx="76">
                  <c:v>0.47660835088909514</c:v>
                </c:pt>
                <c:pt idx="77">
                  <c:v>0.4757761366985761</c:v>
                </c:pt>
                <c:pt idx="78">
                  <c:v>0.47495623377831508</c:v>
                </c:pt>
                <c:pt idx="79">
                  <c:v>0.47414829728212149</c:v>
                </c:pt>
                <c:pt idx="80">
                  <c:v>0.47335199646050896</c:v>
                </c:pt>
                <c:pt idx="81">
                  <c:v>0.47256701390779143</c:v>
                </c:pt>
                <c:pt idx="82">
                  <c:v>0.47179304485858298</c:v>
                </c:pt>
                <c:pt idx="83">
                  <c:v>0.47102979652987365</c:v>
                </c:pt>
                <c:pt idx="84">
                  <c:v>0.47027698750519054</c:v>
                </c:pt>
                <c:pt idx="85">
                  <c:v>0.46953434715766518</c:v>
                </c:pt>
                <c:pt idx="86">
                  <c:v>0.46880161510910034</c:v>
                </c:pt>
                <c:pt idx="87">
                  <c:v>0.46807854072238275</c:v>
                </c:pt>
                <c:pt idx="88">
                  <c:v>0.46736488262480913</c:v>
                </c:pt>
                <c:pt idx="89">
                  <c:v>0.4666604082601028</c:v>
                </c:pt>
                <c:pt idx="90">
                  <c:v>0.46596489346707504</c:v>
                </c:pt>
                <c:pt idx="91">
                  <c:v>0.46527812208305985</c:v>
                </c:pt>
                <c:pt idx="92">
                  <c:v>0.46459988557039711</c:v>
                </c:pt>
                <c:pt idx="93">
                  <c:v>0.46392998266438112</c:v>
                </c:pt>
                <c:pt idx="94">
                  <c:v>0.46326821904121285</c:v>
                </c:pt>
                <c:pt idx="95">
                  <c:v>0.46261440700461309</c:v>
                </c:pt>
                <c:pt idx="96">
                  <c:v>0.46196836518985362</c:v>
                </c:pt>
                <c:pt idx="97">
                  <c:v>0.46132991828406189</c:v>
                </c:pt>
                <c:pt idx="98">
                  <c:v>0.46069889676173892</c:v>
                </c:pt>
                <c:pt idx="99">
                  <c:v>0.46007513663451083</c:v>
                </c:pt>
                <c:pt idx="100">
                  <c:v>0.45945847921420857</c:v>
                </c:pt>
                <c:pt idx="101">
                  <c:v>0.45884877088843257</c:v>
                </c:pt>
                <c:pt idx="102">
                  <c:v>0.4582458629078261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39-4C3A-87E0-77029B1C3A6F}"/>
            </c:ext>
          </c:extLst>
        </c:ser>
        <c:ser>
          <c:idx val="1"/>
          <c:order val="1"/>
          <c:tx>
            <c:strRef>
              <c:f>[9]NU.A1R!$C$4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[9]NU.A1R!$BN$12:$BN$500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</c:numCache>
            </c:numRef>
          </c:xVal>
          <c:yVal>
            <c:numRef>
              <c:f>[9]NU.A1R!$BO$12:$BO$500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0.9276691480968644</c:v>
                </c:pt>
                <c:pt idx="3">
                  <c:v>0.88780851764883828</c:v>
                </c:pt>
                <c:pt idx="4">
                  <c:v>0.86057004833076223</c:v>
                </c:pt>
                <c:pt idx="5">
                  <c:v>0.8400190859537876</c:v>
                </c:pt>
                <c:pt idx="6">
                  <c:v>0.79760586576920245</c:v>
                </c:pt>
                <c:pt idx="7">
                  <c:v>0.77363460115820137</c:v>
                </c:pt>
                <c:pt idx="8">
                  <c:v>0.75699152683104343</c:v>
                </c:pt>
                <c:pt idx="9">
                  <c:v>0.74428674442346521</c:v>
                </c:pt>
                <c:pt idx="10">
                  <c:v>0.73403696074409164</c:v>
                </c:pt>
                <c:pt idx="11">
                  <c:v>0.72546158545160033</c:v>
                </c:pt>
                <c:pt idx="12">
                  <c:v>0.7180997727929197</c:v>
                </c:pt>
                <c:pt idx="13">
                  <c:v>0.71165701618419064</c:v>
                </c:pt>
                <c:pt idx="14">
                  <c:v>0.70593384111899149</c:v>
                </c:pt>
                <c:pt idx="15">
                  <c:v>0.70078897872968071</c:v>
                </c:pt>
                <c:pt idx="16">
                  <c:v>0.69611878377165559</c:v>
                </c:pt>
                <c:pt idx="17">
                  <c:v>0.69184499997668725</c:v>
                </c:pt>
                <c:pt idx="18">
                  <c:v>0.68790711775961022</c:v>
                </c:pt>
                <c:pt idx="19">
                  <c:v>0.68425740179864436</c:v>
                </c:pt>
                <c:pt idx="20">
                  <c:v>0.68085754328217996</c:v>
                </c:pt>
                <c:pt idx="21">
                  <c:v>0.67767633950052153</c:v>
                </c:pt>
                <c:pt idx="22">
                  <c:v>0.6746880447280923</c:v>
                </c:pt>
                <c:pt idx="23">
                  <c:v>0.67187117235362293</c:v>
                </c:pt>
                <c:pt idx="24">
                  <c:v>0.66920760794708845</c:v>
                </c:pt>
                <c:pt idx="25">
                  <c:v>0.66668194130632197</c:v>
                </c:pt>
                <c:pt idx="26">
                  <c:v>0.66428095573911483</c:v>
                </c:pt>
                <c:pt idx="27">
                  <c:v>0.6619932322194928</c:v>
                </c:pt>
                <c:pt idx="28">
                  <c:v>0.65980883878814944</c:v>
                </c:pt>
                <c:pt idx="29">
                  <c:v>0.65771908410802082</c:v>
                </c:pt>
                <c:pt idx="30">
                  <c:v>0.65571631992629853</c:v>
                </c:pt>
                <c:pt idx="31">
                  <c:v>0.65379378125755416</c:v>
                </c:pt>
                <c:pt idx="32">
                  <c:v>0.65194545597475539</c:v>
                </c:pt>
                <c:pt idx="33">
                  <c:v>0.6501659775546067</c:v>
                </c:pt>
                <c:pt idx="34">
                  <c:v>0.64845053622045312</c:v>
                </c:pt>
                <c:pt idx="35">
                  <c:v>0.64679480482716989</c:v>
                </c:pt>
                <c:pt idx="36">
                  <c:v>0.64519487665184383</c:v>
                </c:pt>
                <c:pt idx="37">
                  <c:v>0.64364721287020099</c:v>
                </c:pt>
                <c:pt idx="38">
                  <c:v>0.64214859796662904</c:v>
                </c:pt>
                <c:pt idx="39">
                  <c:v>0.64069610168421331</c:v>
                </c:pt>
                <c:pt idx="40">
                  <c:v>0.63928704639835932</c:v>
                </c:pt>
                <c:pt idx="41">
                  <c:v>0.63791897901352801</c:v>
                </c:pt>
                <c:pt idx="42">
                  <c:v>0.63658964665214013</c:v>
                </c:pt>
                <c:pt idx="43">
                  <c:v>0.63529697553874775</c:v>
                </c:pt>
                <c:pt idx="44">
                  <c:v>0.63403905258925586</c:v>
                </c:pt>
                <c:pt idx="45">
                  <c:v>0.63281410930043702</c:v>
                </c:pt>
                <c:pt idx="46">
                  <c:v>0.63162050760383703</c:v>
                </c:pt>
                <c:pt idx="47">
                  <c:v>0.63045672740396841</c:v>
                </c:pt>
                <c:pt idx="48">
                  <c:v>0.62932135556615187</c:v>
                </c:pt>
                <c:pt idx="49">
                  <c:v>0.62821307615659028</c:v>
                </c:pt>
                <c:pt idx="50">
                  <c:v>0.62713066176788912</c:v>
                </c:pt>
                <c:pt idx="51">
                  <c:v>0.62607296578856753</c:v>
                </c:pt>
                <c:pt idx="52">
                  <c:v>0.62503891549611901</c:v>
                </c:pt>
                <c:pt idx="53">
                  <c:v>0.62402750587072175</c:v>
                </c:pt>
                <c:pt idx="54">
                  <c:v>0.62303779404137039</c:v>
                </c:pt>
                <c:pt idx="55">
                  <c:v>0.62206889428853596</c:v>
                </c:pt>
                <c:pt idx="56">
                  <c:v>0.6211199735378653</c:v>
                </c:pt>
                <c:pt idx="57">
                  <c:v>0.62019024728824046</c:v>
                </c:pt>
                <c:pt idx="58">
                  <c:v>0.6192789759249917</c:v>
                </c:pt>
                <c:pt idx="59">
                  <c:v>0.61838546137543959</c:v>
                </c:pt>
                <c:pt idx="60">
                  <c:v>0.617509044069385</c:v>
                </c:pt>
                <c:pt idx="61">
                  <c:v>0.61664910017183638</c:v>
                </c:pt>
                <c:pt idx="62">
                  <c:v>0.61580503905928385</c:v>
                </c:pt>
                <c:pt idx="63">
                  <c:v>0.61497630101428835</c:v>
                </c:pt>
                <c:pt idx="64">
                  <c:v>0.61416235511614958</c:v>
                </c:pt>
                <c:pt idx="65">
                  <c:v>0.61336269730801063</c:v>
                </c:pt>
                <c:pt idx="66">
                  <c:v>0.6125768486230162</c:v>
                </c:pt>
                <c:pt idx="67">
                  <c:v>0.61180435355409568</c:v>
                </c:pt>
                <c:pt idx="68">
                  <c:v>0.61104477855366979</c:v>
                </c:pt>
                <c:pt idx="69">
                  <c:v>0.61029771065106797</c:v>
                </c:pt>
                <c:pt idx="70">
                  <c:v>0.60956275617676936</c:v>
                </c:pt>
                <c:pt idx="71">
                  <c:v>0.60883953958372916</c:v>
                </c:pt>
                <c:pt idx="72">
                  <c:v>0.60812770235707447</c:v>
                </c:pt>
                <c:pt idx="73">
                  <c:v>0.60742690200435223</c:v>
                </c:pt>
                <c:pt idx="74">
                  <c:v>0.60673681111930233</c:v>
                </c:pt>
                <c:pt idx="75">
                  <c:v>0.60605711651283867</c:v>
                </c:pt>
                <c:pt idx="76">
                  <c:v>0.60538751840553939</c:v>
                </c:pt>
                <c:pt idx="77">
                  <c:v>0.60472772967650323</c:v>
                </c:pt>
                <c:pt idx="78">
                  <c:v>0.60407747516392818</c:v>
                </c:pt>
                <c:pt idx="79">
                  <c:v>0.60343649101320029</c:v>
                </c:pt>
                <c:pt idx="80">
                  <c:v>0.60280452406868235</c:v>
                </c:pt>
                <c:pt idx="81">
                  <c:v>0.60218133130573859</c:v>
                </c:pt>
                <c:pt idx="82">
                  <c:v>0.60156667929984864</c:v>
                </c:pt>
                <c:pt idx="83">
                  <c:v>0.60096034372994855</c:v>
                </c:pt>
                <c:pt idx="84">
                  <c:v>0.60036210891338881</c:v>
                </c:pt>
                <c:pt idx="85">
                  <c:v>0.59977176737012838</c:v>
                </c:pt>
                <c:pt idx="86">
                  <c:v>0.59918911941399233</c:v>
                </c:pt>
                <c:pt idx="87">
                  <c:v>0.59861397276900219</c:v>
                </c:pt>
                <c:pt idx="88">
                  <c:v>0.59804614220896291</c:v>
                </c:pt>
                <c:pt idx="89">
                  <c:v>0.59748544921863356</c:v>
                </c:pt>
                <c:pt idx="90">
                  <c:v>0.59693172167495767</c:v>
                </c:pt>
                <c:pt idx="91">
                  <c:v>0.59638479354694063</c:v>
                </c:pt>
                <c:pt idx="92">
                  <c:v>0.59584450461288985</c:v>
                </c:pt>
                <c:pt idx="93">
                  <c:v>0.59531070019382304</c:v>
                </c:pt>
                <c:pt idx="94">
                  <c:v>0.59478323090195195</c:v>
                </c:pt>
                <c:pt idx="95">
                  <c:v>0.59426195240323287</c:v>
                </c:pt>
                <c:pt idx="96">
                  <c:v>0.59374672519304983</c:v>
                </c:pt>
                <c:pt idx="97">
                  <c:v>0.59323741438417177</c:v>
                </c:pt>
                <c:pt idx="98">
                  <c:v>0.59273388950618755</c:v>
                </c:pt>
                <c:pt idx="99">
                  <c:v>0.59223602431568256</c:v>
                </c:pt>
                <c:pt idx="100">
                  <c:v>0.59174369661647452</c:v>
                </c:pt>
                <c:pt idx="101">
                  <c:v>0.59125678808927939</c:v>
                </c:pt>
                <c:pt idx="102">
                  <c:v>0.59077518413021624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39-4C3A-87E0-77029B1C3A6F}"/>
            </c:ext>
          </c:extLst>
        </c:ser>
        <c:ser>
          <c:idx val="2"/>
          <c:order val="2"/>
          <c:tx>
            <c:strRef>
              <c:f>[9]NU.A1R!$D$4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[9]NU.A1R!$BP$12:$BP$500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</c:numCache>
            </c:numRef>
          </c:xVal>
          <c:yVal>
            <c:numRef>
              <c:f>[9]NU.A1R!$BQ$12:$BQ$500</c:f>
              <c:numCache>
                <c:formatCode>General</c:formatCode>
                <c:ptCount val="489"/>
                <c:pt idx="0">
                  <c:v>1</c:v>
                </c:pt>
                <c:pt idx="1">
                  <c:v>0.95198194807356051</c:v>
                </c:pt>
                <c:pt idx="2">
                  <c:v>0.92496928543316481</c:v>
                </c:pt>
                <c:pt idx="3">
                  <c:v>0.90626962945793132</c:v>
                </c:pt>
                <c:pt idx="4">
                  <c:v>0.8920257857319086</c:v>
                </c:pt>
                <c:pt idx="5">
                  <c:v>0.88055406225487343</c:v>
                </c:pt>
                <c:pt idx="6">
                  <c:v>0.84955463286457022</c:v>
                </c:pt>
                <c:pt idx="7">
                  <c:v>0.83186853699864471</c:v>
                </c:pt>
                <c:pt idx="8">
                  <c:v>0.81951616809679118</c:v>
                </c:pt>
                <c:pt idx="9">
                  <c:v>0.8100454871689915</c:v>
                </c:pt>
                <c:pt idx="10">
                  <c:v>0.80237833111085166</c:v>
                </c:pt>
                <c:pt idx="11">
                  <c:v>0.79594520548774228</c:v>
                </c:pt>
                <c:pt idx="12">
                  <c:v>0.79040887859657416</c:v>
                </c:pt>
                <c:pt idx="13">
                  <c:v>0.78555329211189096</c:v>
                </c:pt>
                <c:pt idx="14">
                  <c:v>0.78123178337347388</c:v>
                </c:pt>
                <c:pt idx="15">
                  <c:v>0.7773402829679078</c:v>
                </c:pt>
                <c:pt idx="16">
                  <c:v>0.7738023047781829</c:v>
                </c:pt>
                <c:pt idx="17">
                  <c:v>0.77056000752565013</c:v>
                </c:pt>
                <c:pt idx="18">
                  <c:v>0.76756860237858593</c:v>
                </c:pt>
                <c:pt idx="19">
                  <c:v>0.76479270892588713</c:v>
                </c:pt>
                <c:pt idx="20">
                  <c:v>0.76220389846196224</c:v>
                </c:pt>
                <c:pt idx="21">
                  <c:v>0.75977898904621544</c:v>
                </c:pt>
                <c:pt idx="22">
                  <c:v>0.75749883238765936</c:v>
                </c:pt>
                <c:pt idx="23">
                  <c:v>0.75534743171446728</c:v>
                </c:pt>
                <c:pt idx="24">
                  <c:v>0.75331128795423852</c:v>
                </c:pt>
                <c:pt idx="25">
                  <c:v>0.75137890686455022</c:v>
                </c:pt>
                <c:pt idx="26">
                  <c:v>0.74954042184071712</c:v>
                </c:pt>
                <c:pt idx="27">
                  <c:v>0.74778730131124049</c:v>
                </c:pt>
                <c:pt idx="28">
                  <c:v>0.74611211895606888</c:v>
                </c:pt>
                <c:pt idx="29">
                  <c:v>0.74450837124375102</c:v>
                </c:pt>
                <c:pt idx="30">
                  <c:v>0.74297033106827837</c:v>
                </c:pt>
                <c:pt idx="31">
                  <c:v>0.74149292924981947</c:v>
                </c:pt>
                <c:pt idx="32">
                  <c:v>0.74007165777384853</c:v>
                </c:pt>
                <c:pt idx="33">
                  <c:v>0.73870249015761613</c:v>
                </c:pt>
                <c:pt idx="34">
                  <c:v>0.73738181543423176</c:v>
                </c:pt>
                <c:pt idx="35">
                  <c:v>0.73610638305539511</c:v>
                </c:pt>
                <c:pt idx="36">
                  <c:v>0.73487325661748804</c:v>
                </c:pt>
                <c:pt idx="37">
                  <c:v>0.73367977476994539</c:v>
                </c:pt>
                <c:pt idx="38">
                  <c:v>0.73252351800995263</c:v>
                </c:pt>
                <c:pt idx="39">
                  <c:v>0.73140228033215615</c:v>
                </c:pt>
                <c:pt idx="40">
                  <c:v>0.73031404490673235</c:v>
                </c:pt>
                <c:pt idx="41">
                  <c:v>0.72925696311871491</c:v>
                </c:pt>
                <c:pt idx="42">
                  <c:v>0.7282293364267991</c:v>
                </c:pt>
                <c:pt idx="43">
                  <c:v>0.7272296005989759</c:v>
                </c:pt>
                <c:pt idx="44">
                  <c:v>0.72625631196129414</c:v>
                </c:pt>
                <c:pt idx="45">
                  <c:v>0.72530813535930505</c:v>
                </c:pt>
                <c:pt idx="46">
                  <c:v>0.72438383358275071</c:v>
                </c:pt>
                <c:pt idx="47">
                  <c:v>0.72348225804539501</c:v>
                </c:pt>
                <c:pt idx="48">
                  <c:v>0.72260234054559913</c:v>
                </c:pt>
                <c:pt idx="49">
                  <c:v>0.72174308596085213</c:v>
                </c:pt>
                <c:pt idx="50">
                  <c:v>0.72090356575218861</c:v>
                </c:pt>
                <c:pt idx="51">
                  <c:v>0.72008291217322484</c:v>
                </c:pt>
                <c:pt idx="52">
                  <c:v>0.71928031309415219</c:v>
                </c:pt>
                <c:pt idx="53">
                  <c:v>0.71849500736405192</c:v>
                </c:pt>
                <c:pt idx="54">
                  <c:v>0.71772628064580191</c:v>
                </c:pt>
                <c:pt idx="55">
                  <c:v>0.71697346166700981</c:v>
                </c:pt>
                <c:pt idx="56">
                  <c:v>0.71623591883814852</c:v>
                </c:pt>
                <c:pt idx="57">
                  <c:v>0.71551305719562075</c:v>
                </c:pt>
                <c:pt idx="58">
                  <c:v>0.71480431563304203</c:v>
                </c:pt>
                <c:pt idx="59">
                  <c:v>0.71410916438877847</c:v>
                </c:pt>
                <c:pt idx="60">
                  <c:v>0.71342710276183474</c:v>
                </c:pt>
                <c:pt idx="61">
                  <c:v>0.71275765703166072</c:v>
                </c:pt>
                <c:pt idx="62">
                  <c:v>0.71210037856044528</c:v>
                </c:pt>
                <c:pt idx="63">
                  <c:v>0.71145484205904053</c:v>
                </c:pt>
                <c:pt idx="64">
                  <c:v>0.71082064399989597</c:v>
                </c:pt>
                <c:pt idx="65">
                  <c:v>0.71019740116231478</c:v>
                </c:pt>
                <c:pt idx="66">
                  <c:v>0.70958474929702919</c:v>
                </c:pt>
                <c:pt idx="67">
                  <c:v>0.70898234189855447</c:v>
                </c:pt>
                <c:pt idx="68">
                  <c:v>0.70838984907506342</c:v>
                </c:pt>
                <c:pt idx="69">
                  <c:v>0.70780695650664416</c:v>
                </c:pt>
                <c:pt idx="70">
                  <c:v>0.70723336448378227</c:v>
                </c:pt>
                <c:pt idx="71">
                  <c:v>0.70666878701878011</c:v>
                </c:pt>
                <c:pt idx="72">
                  <c:v>0.70611295102357807</c:v>
                </c:pt>
                <c:pt idx="73">
                  <c:v>0.70556559554812071</c:v>
                </c:pt>
                <c:pt idx="74">
                  <c:v>0.70502647107400396</c:v>
                </c:pt>
                <c:pt idx="75">
                  <c:v>0.70449533885866</c:v>
                </c:pt>
                <c:pt idx="76">
                  <c:v>0.70397197032581071</c:v>
                </c:pt>
                <c:pt idx="77">
                  <c:v>0.7034561464983321</c:v>
                </c:pt>
                <c:pt idx="78">
                  <c:v>0.70294765747004062</c:v>
                </c:pt>
                <c:pt idx="79">
                  <c:v>0.70244630191324531</c:v>
                </c:pt>
                <c:pt idx="80">
                  <c:v>0.70195188661920038</c:v>
                </c:pt>
                <c:pt idx="81">
                  <c:v>0.70146422606886161</c:v>
                </c:pt>
                <c:pt idx="82">
                  <c:v>0.70098314203158085</c:v>
                </c:pt>
                <c:pt idx="83">
                  <c:v>0.70050846318958748</c:v>
                </c:pt>
                <c:pt idx="84">
                  <c:v>0.70004002478629923</c:v>
                </c:pt>
                <c:pt idx="85">
                  <c:v>0.69957766829666812</c:v>
                </c:pt>
                <c:pt idx="86">
                  <c:v>0.69912124111793306</c:v>
                </c:pt>
                <c:pt idx="87">
                  <c:v>0.69867059627927874</c:v>
                </c:pt>
                <c:pt idx="88">
                  <c:v>0.69822559216903635</c:v>
                </c:pt>
                <c:pt idx="89">
                  <c:v>0.69778609227816901</c:v>
                </c:pt>
                <c:pt idx="90">
                  <c:v>0.69735196495889096</c:v>
                </c:pt>
                <c:pt idx="91">
                  <c:v>0.69692308319736429</c:v>
                </c:pt>
                <c:pt idx="92">
                  <c:v>0.69649932439949924</c:v>
                </c:pt>
                <c:pt idx="93">
                  <c:v>0.6960805701889643</c:v>
                </c:pt>
                <c:pt idx="94">
                  <c:v>0.69566670621658044</c:v>
                </c:pt>
                <c:pt idx="95">
                  <c:v>0.69525762198033969</c:v>
                </c:pt>
                <c:pt idx="96">
                  <c:v>0.69485321065534722</c:v>
                </c:pt>
                <c:pt idx="97">
                  <c:v>0.69445336893303622</c:v>
                </c:pt>
                <c:pt idx="98">
                  <c:v>0.69405799686905845</c:v>
                </c:pt>
                <c:pt idx="99">
                  <c:v>0.69366699773929374</c:v>
                </c:pt>
                <c:pt idx="100">
                  <c:v>0.69328027790346614</c:v>
                </c:pt>
                <c:pt idx="101">
                  <c:v>0.69289774667588844</c:v>
                </c:pt>
                <c:pt idx="102">
                  <c:v>0.69251931620289586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39-4C3A-87E0-77029B1C3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158758979868894"/>
          <c:y val="0.7068859749175479"/>
          <c:w val="0.3902968499710483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[9]WT.A1R!$B$4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[9]WT.A1R!$AX$12:$AX$500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</c:numCache>
            </c:numRef>
          </c:xVal>
          <c:yVal>
            <c:numRef>
              <c:f>[9]WT.A1R!$AY$12:$AY$500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0.96593632892484549</c:v>
                </c:pt>
                <c:pt idx="4">
                  <c:v>0.94655082264015911</c:v>
                </c:pt>
                <c:pt idx="5">
                  <c:v>0.93303299153680741</c:v>
                </c:pt>
                <c:pt idx="6">
                  <c:v>0.92268083459058836</c:v>
                </c:pt>
                <c:pt idx="7">
                  <c:v>0.91430782676182798</c:v>
                </c:pt>
                <c:pt idx="8">
                  <c:v>0.90728785619176255</c:v>
                </c:pt>
                <c:pt idx="9">
                  <c:v>0.90125046261083019</c:v>
                </c:pt>
                <c:pt idx="10">
                  <c:v>0.89595845984076228</c:v>
                </c:pt>
                <c:pt idx="11">
                  <c:v>0.89125093813374545</c:v>
                </c:pt>
                <c:pt idx="12">
                  <c:v>0.88701377790695679</c:v>
                </c:pt>
                <c:pt idx="13">
                  <c:v>0.88316314568957377</c:v>
                </c:pt>
                <c:pt idx="14">
                  <c:v>0.8796356706393289</c:v>
                </c:pt>
                <c:pt idx="15">
                  <c:v>0.87638230108796422</c:v>
                </c:pt>
                <c:pt idx="16">
                  <c:v>0.87336430301603007</c:v>
                </c:pt>
                <c:pt idx="17">
                  <c:v>0.87055056329612412</c:v>
                </c:pt>
                <c:pt idx="18">
                  <c:v>0.86791571879131157</c:v>
                </c:pt>
                <c:pt idx="19">
                  <c:v>0.86543882556774443</c:v>
                </c:pt>
                <c:pt idx="20">
                  <c:v>0.86310239147924228</c:v>
                </c:pt>
                <c:pt idx="21">
                  <c:v>0.86089165933173484</c:v>
                </c:pt>
                <c:pt idx="22">
                  <c:v>0.85879406664973923</c:v>
                </c:pt>
                <c:pt idx="23">
                  <c:v>0.85679883233720422</c:v>
                </c:pt>
                <c:pt idx="24">
                  <c:v>0.85489663610633815</c:v>
                </c:pt>
                <c:pt idx="25">
                  <c:v>0.85307936678910545</c:v>
                </c:pt>
                <c:pt idx="26">
                  <c:v>0.85133992252078461</c:v>
                </c:pt>
                <c:pt idx="27">
                  <c:v>0.84967205048869776</c:v>
                </c:pt>
                <c:pt idx="28">
                  <c:v>0.84807021721368347</c:v>
                </c:pt>
                <c:pt idx="29">
                  <c:v>0.84652950264761684</c:v>
                </c:pt>
                <c:pt idx="30">
                  <c:v>0.84504551303182318</c:v>
                </c:pt>
                <c:pt idx="31">
                  <c:v>0.84361430866931042</c:v>
                </c:pt>
                <c:pt idx="32">
                  <c:v>0.8422323436529533</c:v>
                </c:pt>
                <c:pt idx="33">
                  <c:v>0.84089641525371461</c:v>
                </c:pt>
                <c:pt idx="34">
                  <c:v>0.83960362117098553</c:v>
                </c:pt>
                <c:pt idx="35">
                  <c:v>0.83835132322544803</c:v>
                </c:pt>
                <c:pt idx="36">
                  <c:v>0.83713711636492105</c:v>
                </c:pt>
                <c:pt idx="37">
                  <c:v>0.83595880207793694</c:v>
                </c:pt>
                <c:pt idx="38">
                  <c:v>0.83481436548461696</c:v>
                </c:pt>
                <c:pt idx="39">
                  <c:v>0.83370195551171411</c:v>
                </c:pt>
                <c:pt idx="40">
                  <c:v>0.83261986766728491</c:v>
                </c:pt>
                <c:pt idx="41">
                  <c:v>0.83156652901691464</c:v>
                </c:pt>
                <c:pt idx="42">
                  <c:v>0.83054048503270728</c:v>
                </c:pt>
                <c:pt idx="43">
                  <c:v>0.82954038804208818</c:v>
                </c:pt>
                <c:pt idx="44">
                  <c:v>0.8285649870487416</c:v>
                </c:pt>
                <c:pt idx="45">
                  <c:v>0.82761311873489329</c:v>
                </c:pt>
                <c:pt idx="46">
                  <c:v>0.82668369948437259</c:v>
                </c:pt>
                <c:pt idx="47">
                  <c:v>0.82577571829075591</c:v>
                </c:pt>
                <c:pt idx="48">
                  <c:v>0.82488823043546833</c:v>
                </c:pt>
                <c:pt idx="49">
                  <c:v>0.82402035183780031</c:v>
                </c:pt>
                <c:pt idx="50">
                  <c:v>0.82317125399304425</c:v>
                </c:pt>
                <c:pt idx="51">
                  <c:v>0.82234015942688909</c:v>
                </c:pt>
                <c:pt idx="52">
                  <c:v>0.82152633760424099</c:v>
                </c:pt>
                <c:pt idx="53">
                  <c:v>0.82072910123909881</c:v>
                </c:pt>
                <c:pt idx="54">
                  <c:v>0.81994780295928027</c:v>
                </c:pt>
                <c:pt idx="55">
                  <c:v>0.81918183228588182</c:v>
                </c:pt>
                <c:pt idx="56">
                  <c:v>0.81843061289254171</c:v>
                </c:pt>
                <c:pt idx="57">
                  <c:v>0.81769360011401426</c:v>
                </c:pt>
                <c:pt idx="58">
                  <c:v>0.81697027867736549</c:v>
                </c:pt>
                <c:pt idx="59">
                  <c:v>0.81626016063237194</c:v>
                </c:pt>
                <c:pt idx="60">
                  <c:v>0.81556278346052835</c:v>
                </c:pt>
                <c:pt idx="61">
                  <c:v>0.81487770834450524</c:v>
                </c:pt>
                <c:pt idx="62">
                  <c:v>0.81420451858201803</c:v>
                </c:pt>
                <c:pt idx="63">
                  <c:v>0.81354281812990259</c:v>
                </c:pt>
                <c:pt idx="64">
                  <c:v>0.81289223026579849</c:v>
                </c:pt>
                <c:pt idx="65">
                  <c:v>0.81225239635623547</c:v>
                </c:pt>
                <c:pt idx="66">
                  <c:v>0.81162297472114775</c:v>
                </c:pt>
                <c:pt idx="67">
                  <c:v>0.8110036395859086</c:v>
                </c:pt>
                <c:pt idx="68">
                  <c:v>0.81039408011292668</c:v>
                </c:pt>
                <c:pt idx="69">
                  <c:v>0.80979399950567599</c:v>
                </c:pt>
                <c:pt idx="70">
                  <c:v>0.80920311417875923</c:v>
                </c:pt>
                <c:pt idx="71">
                  <c:v>0.80862115298826309</c:v>
                </c:pt>
                <c:pt idx="72">
                  <c:v>0.80804785651722821</c:v>
                </c:pt>
                <c:pt idx="73">
                  <c:v>0.80748297641157385</c:v>
                </c:pt>
                <c:pt idx="74">
                  <c:v>0.80692627476226808</c:v>
                </c:pt>
                <c:pt idx="75">
                  <c:v>0.80637752352993508</c:v>
                </c:pt>
                <c:pt idx="76">
                  <c:v>0.80583650400845808</c:v>
                </c:pt>
                <c:pt idx="77">
                  <c:v>0.80530300632445007</c:v>
                </c:pt>
                <c:pt idx="78">
                  <c:v>0.80477682896975899</c:v>
                </c:pt>
                <c:pt idx="79">
                  <c:v>0.80425777836442791</c:v>
                </c:pt>
                <c:pt idx="80">
                  <c:v>0.80374566844776341</c:v>
                </c:pt>
                <c:pt idx="81">
                  <c:v>0.80324032029537462</c:v>
                </c:pt>
                <c:pt idx="82">
                  <c:v>0.80274156176023059</c:v>
                </c:pt>
                <c:pt idx="83">
                  <c:v>0.80224922713595392</c:v>
                </c:pt>
                <c:pt idx="84">
                  <c:v>0.8017631568407193</c:v>
                </c:pt>
                <c:pt idx="85">
                  <c:v>0.80128319712026663</c:v>
                </c:pt>
                <c:pt idx="86">
                  <c:v>0.80080919976865772</c:v>
                </c:pt>
                <c:pt idx="87">
                  <c:v>0.80034102186552369</c:v>
                </c:pt>
                <c:pt idx="88">
                  <c:v>0.79987852552864769</c:v>
                </c:pt>
                <c:pt idx="89">
                  <c:v>0.79942157768082511</c:v>
                </c:pt>
                <c:pt idx="90">
                  <c:v>0.79897004983002362</c:v>
                </c:pt>
                <c:pt idx="91">
                  <c:v>0.79852381786194515</c:v>
                </c:pt>
                <c:pt idx="92">
                  <c:v>0.79808276184415994</c:v>
                </c:pt>
                <c:pt idx="93">
                  <c:v>0.7976467658410501</c:v>
                </c:pt>
                <c:pt idx="94">
                  <c:v>0.79721571773885214</c:v>
                </c:pt>
                <c:pt idx="95">
                  <c:v>0.79678950908014823</c:v>
                </c:pt>
                <c:pt idx="96">
                  <c:v>0.79636803490719987</c:v>
                </c:pt>
                <c:pt idx="97">
                  <c:v>0.79595119361356448</c:v>
                </c:pt>
                <c:pt idx="98">
                  <c:v>0.79553888680347506</c:v>
                </c:pt>
                <c:pt idx="99">
                  <c:v>0.79513101915850282</c:v>
                </c:pt>
                <c:pt idx="100">
                  <c:v>0.79472749831105305</c:v>
                </c:pt>
                <c:pt idx="101">
                  <c:v>0.79432823472428149</c:v>
                </c:pt>
                <c:pt idx="102">
                  <c:v>0.79393314157804318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E0-47CC-ADEF-5EC22D273F20}"/>
            </c:ext>
          </c:extLst>
        </c:ser>
        <c:ser>
          <c:idx val="1"/>
          <c:order val="1"/>
          <c:tx>
            <c:strRef>
              <c:f>[9]WT.A1R!$C$4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[9]WT.A1R!$AZ$12:$AZ$500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</c:numCache>
            </c:numRef>
          </c:xVal>
          <c:yVal>
            <c:numRef>
              <c:f>[9]WT.A1R!$BA$12:$BA$500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0.96928981693506489</c:v>
                </c:pt>
                <c:pt idx="3">
                  <c:v>0.95176459113361478</c:v>
                </c:pt>
                <c:pt idx="4">
                  <c:v>0.93952274921401191</c:v>
                </c:pt>
                <c:pt idx="5">
                  <c:v>0.93013577761165644</c:v>
                </c:pt>
                <c:pt idx="6">
                  <c:v>0.92253572630517844</c:v>
                </c:pt>
                <c:pt idx="7">
                  <c:v>0.91615844286362791</c:v>
                </c:pt>
                <c:pt idx="8">
                  <c:v>0.91066983359197839</c:v>
                </c:pt>
                <c:pt idx="9">
                  <c:v>0.9058558369357369</c:v>
                </c:pt>
                <c:pt idx="10">
                  <c:v>0.90157113760595697</c:v>
                </c:pt>
                <c:pt idx="11">
                  <c:v>0.89771261721150752</c:v>
                </c:pt>
                <c:pt idx="12">
                  <c:v>0.89420448526640361</c:v>
                </c:pt>
                <c:pt idx="13">
                  <c:v>0.8909894242719375</c:v>
                </c:pt>
                <c:pt idx="14">
                  <c:v>0.88802304936680021</c:v>
                </c:pt>
                <c:pt idx="15">
                  <c:v>0.88527029807730517</c:v>
                </c:pt>
                <c:pt idx="16">
                  <c:v>0.88270299629065496</c:v>
                </c:pt>
                <c:pt idx="17">
                  <c:v>0.88029816900673119</c:v>
                </c:pt>
                <c:pt idx="18">
                  <c:v>0.87803683835300039</c:v>
                </c:pt>
                <c:pt idx="19">
                  <c:v>0.87590314952361636</c:v>
                </c:pt>
                <c:pt idx="20">
                  <c:v>0.87388372292401628</c:v>
                </c:pt>
                <c:pt idx="21">
                  <c:v>0.8719671657857101</c:v>
                </c:pt>
                <c:pt idx="22">
                  <c:v>0.87014369839724026</c:v>
                </c:pt>
                <c:pt idx="23">
                  <c:v>0.86840486414883877</c:v>
                </c:pt>
                <c:pt idx="24">
                  <c:v>0.86674330182638626</c:v>
                </c:pt>
                <c:pt idx="25">
                  <c:v>0.8651525647932411</c:v>
                </c:pt>
                <c:pt idx="26">
                  <c:v>0.86362697594362525</c:v>
                </c:pt>
                <c:pt idx="27">
                  <c:v>0.86216151026713994</c:v>
                </c:pt>
                <c:pt idx="28">
                  <c:v>0.86075169895486392</c:v>
                </c:pt>
                <c:pt idx="29">
                  <c:v>0.85939355047801769</c:v>
                </c:pt>
                <c:pt idx="30">
                  <c:v>0.85808348516140143</c:v>
                </c:pt>
                <c:pt idx="31">
                  <c:v>0.85681828057716281</c:v>
                </c:pt>
                <c:pt idx="32">
                  <c:v>0.85559502568260215</c:v>
                </c:pt>
                <c:pt idx="33">
                  <c:v>0.85441108207579775</c:v>
                </c:pt>
                <c:pt idx="34">
                  <c:v>0.85326405108480752</c:v>
                </c:pt>
                <c:pt idx="35">
                  <c:v>0.85215174566844509</c:v>
                </c:pt>
                <c:pt idx="36">
                  <c:v>0.85107216630942306</c:v>
                </c:pt>
                <c:pt idx="37">
                  <c:v>0.85002348023876784</c:v>
                </c:pt>
                <c:pt idx="38">
                  <c:v>0.84900400345459304</c:v>
                </c:pt>
                <c:pt idx="39">
                  <c:v>0.8480121850965554</c:v>
                </c:pt>
                <c:pt idx="40">
                  <c:v>0.84704659381555281</c:v>
                </c:pt>
                <c:pt idx="41">
                  <c:v>0.84610590584090628</c:v>
                </c:pt>
                <c:pt idx="42">
                  <c:v>0.84518889449781842</c:v>
                </c:pt>
                <c:pt idx="43">
                  <c:v>0.84429442096886176</c:v>
                </c:pt>
                <c:pt idx="44">
                  <c:v>0.84342142612666138</c:v>
                </c:pt>
                <c:pt idx="45">
                  <c:v>0.84256892329227961</c:v>
                </c:pt>
                <c:pt idx="46">
                  <c:v>0.84173599179634795</c:v>
                </c:pt>
                <c:pt idx="47">
                  <c:v>0.84092177123860679</c:v>
                </c:pt>
                <c:pt idx="48">
                  <c:v>0.84012545635699176</c:v>
                </c:pt>
                <c:pt idx="49">
                  <c:v>0.83934629243030745</c:v>
                </c:pt>
                <c:pt idx="50">
                  <c:v>0.83858357114934245</c:v>
                </c:pt>
                <c:pt idx="51">
                  <c:v>0.83783662690036131</c:v>
                </c:pt>
                <c:pt idx="52">
                  <c:v>0.83710483341258024</c:v>
                </c:pt>
                <c:pt idx="53">
                  <c:v>0.83638760072772667</c:v>
                </c:pt>
                <c:pt idx="54">
                  <c:v>0.83568437245529525</c:v>
                </c:pt>
                <c:pt idx="55">
                  <c:v>0.83499462328182084</c:v>
                </c:pt>
                <c:pt idx="56">
                  <c:v>0.83431785670650616</c:v>
                </c:pt>
                <c:pt idx="57">
                  <c:v>0.83365360297899016</c:v>
                </c:pt>
                <c:pt idx="58">
                  <c:v>0.83300141721801324</c:v>
                </c:pt>
                <c:pt idx="59">
                  <c:v>0.83236087769228728</c:v>
                </c:pt>
                <c:pt idx="60">
                  <c:v>0.83173158424709737</c:v>
                </c:pt>
                <c:pt idx="61">
                  <c:v>0.83111315686207532</c:v>
                </c:pt>
                <c:pt idx="62">
                  <c:v>0.8305052343272552</c:v>
                </c:pt>
                <c:pt idx="63">
                  <c:v>0.82990747302597323</c:v>
                </c:pt>
                <c:pt idx="64">
                  <c:v>0.82931954581444167</c:v>
                </c:pt>
                <c:pt idx="65">
                  <c:v>0.82874114098894081</c:v>
                </c:pt>
                <c:pt idx="66">
                  <c:v>0.82817196133254067</c:v>
                </c:pt>
                <c:pt idx="67">
                  <c:v>0.82761172323412857</c:v>
                </c:pt>
                <c:pt idx="68">
                  <c:v>0.82706015587326487</c:v>
                </c:pt>
                <c:pt idx="69">
                  <c:v>0.82651700046506182</c:v>
                </c:pt>
                <c:pt idx="70">
                  <c:v>0.82598200955986323</c:v>
                </c:pt>
                <c:pt idx="71">
                  <c:v>0.82545494639302919</c:v>
                </c:pt>
                <c:pt idx="72">
                  <c:v>0.82493558428058988</c:v>
                </c:pt>
                <c:pt idx="73">
                  <c:v>0.82442370605694337</c:v>
                </c:pt>
                <c:pt idx="74">
                  <c:v>0.82391910355114217</c:v>
                </c:pt>
                <c:pt idx="75">
                  <c:v>0.82342157709863728</c:v>
                </c:pt>
                <c:pt idx="76">
                  <c:v>0.82293093508563975</c:v>
                </c:pt>
                <c:pt idx="77">
                  <c:v>0.82244699352352679</c:v>
                </c:pt>
                <c:pt idx="78">
                  <c:v>0.82196957565094453</c:v>
                </c:pt>
                <c:pt idx="79">
                  <c:v>0.82149851156147879</c:v>
                </c:pt>
                <c:pt idx="80">
                  <c:v>0.82103363785494743</c:v>
                </c:pt>
                <c:pt idx="81">
                  <c:v>0.82057479731054428</c:v>
                </c:pt>
                <c:pt idx="82">
                  <c:v>0.82012183858020948</c:v>
                </c:pt>
                <c:pt idx="83">
                  <c:v>0.8196746159007483</c:v>
                </c:pt>
                <c:pt idx="84">
                  <c:v>0.81923298882334028</c:v>
                </c:pt>
                <c:pt idx="85">
                  <c:v>0.81879682195919345</c:v>
                </c:pt>
                <c:pt idx="86">
                  <c:v>0.81836598474020472</c:v>
                </c:pt>
                <c:pt idx="87">
                  <c:v>0.817940351193576</c:v>
                </c:pt>
                <c:pt idx="88">
                  <c:v>0.81751979972942301</c:v>
                </c:pt>
                <c:pt idx="89">
                  <c:v>0.8171042129404894</c:v>
                </c:pt>
                <c:pt idx="90">
                  <c:v>0.81669347741314846</c:v>
                </c:pt>
                <c:pt idx="91">
                  <c:v>0.81628748354893876</c:v>
                </c:pt>
                <c:pt idx="92">
                  <c:v>0.81588612539593741</c:v>
                </c:pt>
                <c:pt idx="93">
                  <c:v>0.8154893004893301</c:v>
                </c:pt>
                <c:pt idx="94">
                  <c:v>0.81509690970057991</c:v>
                </c:pt>
                <c:pt idx="95">
                  <c:v>0.81470885709464813</c:v>
                </c:pt>
                <c:pt idx="96">
                  <c:v>0.81432504979475651</c:v>
                </c:pt>
                <c:pt idx="97">
                  <c:v>0.81394539785421804</c:v>
                </c:pt>
                <c:pt idx="98">
                  <c:v>0.81356981413489837</c:v>
                </c:pt>
                <c:pt idx="99">
                  <c:v>0.81319821419190086</c:v>
                </c:pt>
                <c:pt idx="100">
                  <c:v>0.81283051616409918</c:v>
                </c:pt>
                <c:pt idx="101">
                  <c:v>0.8124666406701615</c:v>
                </c:pt>
                <c:pt idx="102">
                  <c:v>0.8121065107097436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E0-47CC-ADEF-5EC22D273F20}"/>
            </c:ext>
          </c:extLst>
        </c:ser>
        <c:ser>
          <c:idx val="2"/>
          <c:order val="2"/>
          <c:tx>
            <c:strRef>
              <c:f>[9]WT.A1R!$D$4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[9]WT.A1R!$BB$12:$BB$500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</c:numCache>
            </c:numRef>
          </c:xVal>
          <c:yVal>
            <c:numRef>
              <c:f>[9]WT.A1R!$BC$12:$BC$500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0.97535546152764185</c:v>
                </c:pt>
                <c:pt idx="2">
                  <c:v>0.96122185094629853</c:v>
                </c:pt>
                <c:pt idx="3">
                  <c:v>0.95131827633179922</c:v>
                </c:pt>
                <c:pt idx="4">
                  <c:v>0.943706790047113</c:v>
                </c:pt>
                <c:pt idx="5">
                  <c:v>0.9375329820601811</c:v>
                </c:pt>
                <c:pt idx="6">
                  <c:v>0.93234462310274802</c:v>
                </c:pt>
                <c:pt idx="7">
                  <c:v>0.9278734764712826</c:v>
                </c:pt>
                <c:pt idx="8">
                  <c:v>0.92394744673662821</c:v>
                </c:pt>
                <c:pt idx="9">
                  <c:v>0.92044957175317133</c:v>
                </c:pt>
                <c:pt idx="10">
                  <c:v>0.91729676803287297</c:v>
                </c:pt>
                <c:pt idx="11">
                  <c:v>0.9144279144146944</c:v>
                </c:pt>
                <c:pt idx="12">
                  <c:v>0.91179674883170225</c:v>
                </c:pt>
                <c:pt idx="13">
                  <c:v>0.90936742016919603</c:v>
                </c:pt>
                <c:pt idx="14">
                  <c:v>0.90711158747967591</c:v>
                </c:pt>
                <c:pt idx="15">
                  <c:v>0.90500646288290554</c:v>
                </c:pt>
                <c:pt idx="16">
                  <c:v>0.90303345241637401</c:v>
                </c:pt>
                <c:pt idx="17">
                  <c:v>0.90117718833909033</c:v>
                </c:pt>
                <c:pt idx="18">
                  <c:v>0.89942482503774834</c:v>
                </c:pt>
                <c:pt idx="19">
                  <c:v>0.89776551687023465</c:v>
                </c:pt>
                <c:pt idx="20">
                  <c:v>0.89619002433865258</c:v>
                </c:pt>
                <c:pt idx="21">
                  <c:v>0.89469041254251702</c:v>
                </c:pt>
                <c:pt idx="22">
                  <c:v>0.89325981714403835</c:v>
                </c:pt>
                <c:pt idx="23">
                  <c:v>0.8918922604977032</c:v>
                </c:pt>
                <c:pt idx="24">
                  <c:v>0.89058250558102592</c:v>
                </c:pt>
                <c:pt idx="25">
                  <c:v>0.88932593877614818</c:v>
                </c:pt>
                <c:pt idx="26">
                  <c:v>0.88811847492928853</c:v>
                </c:pt>
                <c:pt idx="27">
                  <c:v>0.88695647979732717</c:v>
                </c:pt>
                <c:pt idx="28">
                  <c:v>0.8858367061985648</c:v>
                </c:pt>
                <c:pt idx="29">
                  <c:v>0.88475624106331119</c:v>
                </c:pt>
                <c:pt idx="30">
                  <c:v>0.88371246122702363</c:v>
                </c:pt>
                <c:pt idx="31">
                  <c:v>0.88270299629065496</c:v>
                </c:pt>
                <c:pt idx="32">
                  <c:v>0.88172569723561567</c:v>
                </c:pt>
                <c:pt idx="33">
                  <c:v>0.88077860975647226</c:v>
                </c:pt>
                <c:pt idx="34">
                  <c:v>0.87985995148597973</c:v>
                </c:pt>
                <c:pt idx="35">
                  <c:v>0.87896809245065599</c:v>
                </c:pt>
                <c:pt idx="36">
                  <c:v>0.87810153822267722</c:v>
                </c:pt>
                <c:pt idx="37">
                  <c:v>0.8772589153341116</c:v>
                </c:pt>
                <c:pt idx="38">
                  <c:v>0.87643895859882615</c:v>
                </c:pt>
                <c:pt idx="39">
                  <c:v>0.87564050005056959</c:v>
                </c:pt>
                <c:pt idx="40">
                  <c:v>0.8748624592563794</c:v>
                </c:pt>
                <c:pt idx="41">
                  <c:v>0.87410383480529497</c:v>
                </c:pt>
                <c:pt idx="42">
                  <c:v>0.87336369680546833</c:v>
                </c:pt>
                <c:pt idx="43">
                  <c:v>0.87264118024976312</c:v>
                </c:pt>
                <c:pt idx="44">
                  <c:v>0.8719354791320495</c:v>
                </c:pt>
                <c:pt idx="45">
                  <c:v>0.87124584121462056</c:v>
                </c:pt>
                <c:pt idx="46">
                  <c:v>0.87057156336221697</c:v>
                </c:pt>
                <c:pt idx="47">
                  <c:v>0.86991198737066899</c:v>
                </c:pt>
                <c:pt idx="48">
                  <c:v>0.86926649622860519</c:v>
                </c:pt>
                <c:pt idx="49">
                  <c:v>0.8686345107594251</c:v>
                </c:pt>
                <c:pt idx="50">
                  <c:v>0.86801548659809324</c:v>
                </c:pt>
                <c:pt idx="51">
                  <c:v>0.8674089114635134</c:v>
                </c:pt>
                <c:pt idx="52">
                  <c:v>0.8668143026925067</c:v>
                </c:pt>
                <c:pt idx="53">
                  <c:v>0.86623120500588158</c:v>
                </c:pt>
                <c:pt idx="54">
                  <c:v>0.86565918848089385</c:v>
                </c:pt>
                <c:pt idx="55">
                  <c:v>0.86509784670765444</c:v>
                </c:pt>
                <c:pt idx="56">
                  <c:v>0.86454679510983523</c:v>
                </c:pt>
                <c:pt idx="57">
                  <c:v>0.8640056694124274</c:v>
                </c:pt>
                <c:pt idx="58">
                  <c:v>0.86347412424138403</c:v>
                </c:pt>
                <c:pt idx="59">
                  <c:v>0.86295183184176749</c:v>
                </c:pt>
                <c:pt idx="60">
                  <c:v>0.86243848090258035</c:v>
                </c:pt>
                <c:pt idx="61">
                  <c:v>0.86193377547781191</c:v>
                </c:pt>
                <c:pt idx="62">
                  <c:v>0.86143743399440809</c:v>
                </c:pt>
                <c:pt idx="63">
                  <c:v>0.86094918833890399</c:v>
                </c:pt>
                <c:pt idx="64">
                  <c:v>0.86046878301535956</c:v>
                </c:pt>
                <c:pt idx="65">
                  <c:v>0.85999597436802577</c:v>
                </c:pt>
                <c:pt idx="66">
                  <c:v>0.85953052986287071</c:v>
                </c:pt>
                <c:pt idx="67">
                  <c:v>0.85907222742269873</c:v>
                </c:pt>
                <c:pt idx="68">
                  <c:v>0.85862085481114481</c:v>
                </c:pt>
                <c:pt idx="69">
                  <c:v>0.85817620906129621</c:v>
                </c:pt>
                <c:pt idx="70">
                  <c:v>0.85773809594512462</c:v>
                </c:pt>
                <c:pt idx="71">
                  <c:v>0.85730632948028063</c:v>
                </c:pt>
                <c:pt idx="72">
                  <c:v>0.85688073147114352</c:v>
                </c:pt>
                <c:pt idx="73">
                  <c:v>0.8564611310813115</c:v>
                </c:pt>
                <c:pt idx="74">
                  <c:v>0.85604736443498597</c:v>
                </c:pt>
                <c:pt idx="75">
                  <c:v>0.8556392742449408</c:v>
                </c:pt>
                <c:pt idx="76">
                  <c:v>0.85523670946497787</c:v>
                </c:pt>
                <c:pt idx="77">
                  <c:v>0.85483952496496385</c:v>
                </c:pt>
                <c:pt idx="78">
                  <c:v>0.85444758122671083</c:v>
                </c:pt>
                <c:pt idx="79">
                  <c:v>0.85406074405911836</c:v>
                </c:pt>
                <c:pt idx="80">
                  <c:v>0.85367888433113448</c:v>
                </c:pt>
                <c:pt idx="81">
                  <c:v>0.8533018777212138</c:v>
                </c:pt>
                <c:pt idx="82">
                  <c:v>0.85292960448206734</c:v>
                </c:pt>
                <c:pt idx="83">
                  <c:v>0.85256194921960016</c:v>
                </c:pt>
                <c:pt idx="84">
                  <c:v>0.85219880068501874</c:v>
                </c:pt>
                <c:pt idx="85">
                  <c:v>0.85184005157918508</c:v>
                </c:pt>
                <c:pt idx="86">
                  <c:v>0.85148559836835691</c:v>
                </c:pt>
                <c:pt idx="87">
                  <c:v>0.85113534111053357</c:v>
                </c:pt>
                <c:pt idx="88">
                  <c:v>0.85078918329167996</c:v>
                </c:pt>
                <c:pt idx="89">
                  <c:v>0.85044703167116553</c:v>
                </c:pt>
                <c:pt idx="90">
                  <c:v>0.85010879613580437</c:v>
                </c:pt>
                <c:pt idx="91">
                  <c:v>0.84977438956192464</c:v>
                </c:pt>
                <c:pt idx="92">
                  <c:v>0.8494437276849488</c:v>
                </c:pt>
                <c:pt idx="93">
                  <c:v>0.84911672897599577</c:v>
                </c:pt>
                <c:pt idx="94">
                  <c:v>0.84879331452505979</c:v>
                </c:pt>
                <c:pt idx="95">
                  <c:v>0.84847340793034709</c:v>
                </c:pt>
                <c:pt idx="96">
                  <c:v>0.84815693519338831</c:v>
                </c:pt>
                <c:pt idx="97">
                  <c:v>0.84784382461956731</c:v>
                </c:pt>
                <c:pt idx="98">
                  <c:v>0.84753400672373425</c:v>
                </c:pt>
                <c:pt idx="99">
                  <c:v>0.84722741414059644</c:v>
                </c:pt>
                <c:pt idx="100">
                  <c:v>0.84692398153959825</c:v>
                </c:pt>
                <c:pt idx="101">
                  <c:v>0.84662364554402392</c:v>
                </c:pt>
                <c:pt idx="102">
                  <c:v>0.84632634465407375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9E0-47CC-ADEF-5EC22D273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6007806178495496"/>
          <c:y val="0.70634482443708335"/>
          <c:w val="0.40371606628881535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[6]BIO.CR!$B$4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[6]BIO.CR!$AU$12:$AU$500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</c:numCache>
            </c:numRef>
          </c:xVal>
          <c:yVal>
            <c:numRef>
              <c:f>[6]BIO.CR!$AV$12:$AV$500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0.87791456185017347</c:v>
                </c:pt>
                <c:pt idx="4">
                  <c:v>0.81353068976773468</c:v>
                </c:pt>
                <c:pt idx="5">
                  <c:v>0.77073397790858211</c:v>
                </c:pt>
                <c:pt idx="6">
                  <c:v>0.65294098201440465</c:v>
                </c:pt>
                <c:pt idx="7">
                  <c:v>0.59057809725071408</c:v>
                </c:pt>
                <c:pt idx="8">
                  <c:v>0.54902317600195283</c:v>
                </c:pt>
                <c:pt idx="9">
                  <c:v>0.51824675113569052</c:v>
                </c:pt>
                <c:pt idx="10">
                  <c:v>0.49400620226718084</c:v>
                </c:pt>
                <c:pt idx="11">
                  <c:v>0.4741254187550028</c:v>
                </c:pt>
                <c:pt idx="12">
                  <c:v>0.45734615968645775</c:v>
                </c:pt>
                <c:pt idx="13">
                  <c:v>0.44287835792845798</c:v>
                </c:pt>
                <c:pt idx="14">
                  <c:v>0.43019498210810447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A0-437C-8189-96758A223B4E}"/>
            </c:ext>
          </c:extLst>
        </c:ser>
        <c:ser>
          <c:idx val="1"/>
          <c:order val="1"/>
          <c:tx>
            <c:strRef>
              <c:f>[6]BIO.CR!$C$4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[6]BIO.CR!$AW$12:$AW$500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numCache>
            </c:numRef>
          </c:xVal>
          <c:yVal>
            <c:numRef>
              <c:f>[6]BIO.CR!$AX$12:$AX$500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0.93722872611834573</c:v>
                </c:pt>
                <c:pt idx="3">
                  <c:v>0.90235269125854989</c:v>
                </c:pt>
                <c:pt idx="4">
                  <c:v>0.87839768506141713</c:v>
                </c:pt>
                <c:pt idx="5">
                  <c:v>0.86025555835513523</c:v>
                </c:pt>
                <c:pt idx="6">
                  <c:v>0.79624216170903495</c:v>
                </c:pt>
                <c:pt idx="7">
                  <c:v>0.76071352616253574</c:v>
                </c:pt>
                <c:pt idx="8">
                  <c:v>0.73632648001310563</c:v>
                </c:pt>
                <c:pt idx="9">
                  <c:v>0.71786618395107027</c:v>
                </c:pt>
                <c:pt idx="10">
                  <c:v>0.70307215310613924</c:v>
                </c:pt>
                <c:pt idx="11">
                  <c:v>0.6907632561546766</c:v>
                </c:pt>
                <c:pt idx="12">
                  <c:v>0.68024620461489949</c:v>
                </c:pt>
                <c:pt idx="13">
                  <c:v>0.67108011014296853</c:v>
                </c:pt>
                <c:pt idx="14">
                  <c:v>0.6629676148068876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A0-437C-8189-96758A223B4E}"/>
            </c:ext>
          </c:extLst>
        </c:ser>
        <c:ser>
          <c:idx val="2"/>
          <c:order val="2"/>
          <c:tx>
            <c:strRef>
              <c:f>[6]BIO.CR!$D$4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[6]BIO.CR!$AY$12:$AY$500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[6]BIO.CR!$AZ$12:$AZ$500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0.96593632892484549</c:v>
                </c:pt>
                <c:pt idx="2">
                  <c:v>0.94655082264015911</c:v>
                </c:pt>
                <c:pt idx="3">
                  <c:v>0.93303299153680741</c:v>
                </c:pt>
                <c:pt idx="4">
                  <c:v>0.92268083459058836</c:v>
                </c:pt>
                <c:pt idx="5">
                  <c:v>0.91430782676182798</c:v>
                </c:pt>
                <c:pt idx="6">
                  <c:v>0.87025314435557022</c:v>
                </c:pt>
                <c:pt idx="7">
                  <c:v>0.84538808515970276</c:v>
                </c:pt>
                <c:pt idx="8">
                  <c:v>0.82813927699122858</c:v>
                </c:pt>
                <c:pt idx="9">
                  <c:v>0.81498042417759986</c:v>
                </c:pt>
                <c:pt idx="10">
                  <c:v>0.80436964008124789</c:v>
                </c:pt>
                <c:pt idx="11">
                  <c:v>0.79549593448882472</c:v>
                </c:pt>
                <c:pt idx="12">
                  <c:v>0.78788072267852227</c:v>
                </c:pt>
                <c:pt idx="13">
                  <c:v>0.78121827434008129</c:v>
                </c:pt>
                <c:pt idx="14">
                  <c:v>0.77530157894642859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EA0-437C-8189-96758A223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607704555873947"/>
          <c:y val="0.70791384278404423"/>
          <c:w val="0.37352282957383948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[9]PV.A1R!$B$4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[9]PV.A1R!$AX$12:$AX$500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</c:numCache>
            </c:numRef>
          </c:xVal>
          <c:yVal>
            <c:numRef>
              <c:f>[9]PV.A1R!$AY$12:$AY$500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0.9025420643195895</c:v>
                </c:pt>
                <c:pt idx="4">
                  <c:v>0.84999736880872179</c:v>
                </c:pt>
                <c:pt idx="5">
                  <c:v>0.81458217786626597</c:v>
                </c:pt>
                <c:pt idx="6">
                  <c:v>0.78813139098881957</c:v>
                </c:pt>
                <c:pt idx="7">
                  <c:v>0.76715837991084312</c:v>
                </c:pt>
                <c:pt idx="8">
                  <c:v>0.74986197635016683</c:v>
                </c:pt>
                <c:pt idx="9">
                  <c:v>0.73519468036936675</c:v>
                </c:pt>
                <c:pt idx="10">
                  <c:v>0.72249552698175012</c:v>
                </c:pt>
                <c:pt idx="11">
                  <c:v>0.71132173257811859</c:v>
                </c:pt>
                <c:pt idx="12">
                  <c:v>0.70136274833702428</c:v>
                </c:pt>
                <c:pt idx="13">
                  <c:v>0.69239270786480422</c:v>
                </c:pt>
                <c:pt idx="14">
                  <c:v>0.68424241303902644</c:v>
                </c:pt>
                <c:pt idx="15">
                  <c:v>0.6767819760898468</c:v>
                </c:pt>
                <c:pt idx="16">
                  <c:v>0.66990960861605453</c:v>
                </c:pt>
                <c:pt idx="17">
                  <c:v>0.66354412449734901</c:v>
                </c:pt>
                <c:pt idx="18">
                  <c:v>0.65761977587825438</c:v>
                </c:pt>
                <c:pt idx="19">
                  <c:v>0.65208260438377852</c:v>
                </c:pt>
                <c:pt idx="20">
                  <c:v>0.64688780513002608</c:v>
                </c:pt>
                <c:pt idx="21">
                  <c:v>0.64199778491644222</c:v>
                </c:pt>
                <c:pt idx="22">
                  <c:v>0.63738070686734971</c:v>
                </c:pt>
                <c:pt idx="23">
                  <c:v>0.63300938272095864</c:v>
                </c:pt>
                <c:pt idx="24">
                  <c:v>0.62886041797505754</c:v>
                </c:pt>
                <c:pt idx="25">
                  <c:v>0.62491354387613085</c:v>
                </c:pt>
                <c:pt idx="26">
                  <c:v>0.62115108946197151</c:v>
                </c:pt>
                <c:pt idx="27">
                  <c:v>0.61755755995926009</c:v>
                </c:pt>
                <c:pt idx="28">
                  <c:v>0.61411929691055855</c:v>
                </c:pt>
                <c:pt idx="29">
                  <c:v>0.61082420179442132</c:v>
                </c:pt>
                <c:pt idx="30">
                  <c:v>0.60766150946796016</c:v>
                </c:pt>
                <c:pt idx="31">
                  <c:v>0.604621601067862</c:v>
                </c:pt>
                <c:pt idx="32">
                  <c:v>0.60169584843058277</c:v>
                </c:pt>
                <c:pt idx="33">
                  <c:v>0.59887648389097203</c:v>
                </c:pt>
                <c:pt idx="34">
                  <c:v>0.59615649066692433</c:v>
                </c:pt>
                <c:pt idx="35">
                  <c:v>0.59352951005854537</c:v>
                </c:pt>
                <c:pt idx="36">
                  <c:v>0.59098976247048229</c:v>
                </c:pt>
                <c:pt idx="37">
                  <c:v>0.58853197986742956</c:v>
                </c:pt>
                <c:pt idx="38">
                  <c:v>0.58615134774014377</c:v>
                </c:pt>
                <c:pt idx="39">
                  <c:v>0.58384345502522217</c:v>
                </c:pt>
                <c:pt idx="40">
                  <c:v>0.58160425071050303</c:v>
                </c:pt>
                <c:pt idx="41">
                  <c:v>0.5794300060870895</c:v>
                </c:pt>
                <c:pt idx="42">
                  <c:v>0.57731728179210928</c:v>
                </c:pt>
                <c:pt idx="43">
                  <c:v>0.57526289893353699</c:v>
                </c:pt>
                <c:pt idx="44">
                  <c:v>0.57326391370742369</c:v>
                </c:pt>
                <c:pt idx="45">
                  <c:v>0.57131759501464308</c:v>
                </c:pt>
                <c:pt idx="46">
                  <c:v>0.56942140466332702</c:v>
                </c:pt>
                <c:pt idx="47">
                  <c:v>0.5675729798080883</c:v>
                </c:pt>
                <c:pt idx="48">
                  <c:v>0.5657701173306936</c:v>
                </c:pt>
                <c:pt idx="49">
                  <c:v>0.56401075991123351</c:v>
                </c:pt>
                <c:pt idx="50">
                  <c:v>0.56229298357577817</c:v>
                </c:pt>
                <c:pt idx="51">
                  <c:v>0.56061498653736974</c:v>
                </c:pt>
                <c:pt idx="52">
                  <c:v>0.55897507917309752</c:v>
                </c:pt>
                <c:pt idx="53">
                  <c:v>0.55737167500179918</c:v>
                </c:pt>
                <c:pt idx="54">
                  <c:v>0.55580328254535394</c:v>
                </c:pt>
                <c:pt idx="55">
                  <c:v>0.55426849797215039</c:v>
                </c:pt>
                <c:pt idx="56">
                  <c:v>0.55276599843460028</c:v>
                </c:pt>
                <c:pt idx="57">
                  <c:v>0.55129453602390244</c:v>
                </c:pt>
                <c:pt idx="58">
                  <c:v>0.54985293227497134</c:v>
                </c:pt>
                <c:pt idx="59">
                  <c:v>0.54844007316277055</c:v>
                </c:pt>
                <c:pt idx="60">
                  <c:v>0.54705490453846595</c:v>
                </c:pt>
                <c:pt idx="61">
                  <c:v>0.54569642796000351</c:v>
                </c:pt>
                <c:pt idx="62">
                  <c:v>0.5443636968770722</c:v>
                </c:pt>
                <c:pt idx="63">
                  <c:v>0.5430558131350649</c:v>
                </c:pt>
                <c:pt idx="64">
                  <c:v>0.54177192376669048</c:v>
                </c:pt>
                <c:pt idx="65">
                  <c:v>0.54051121804341529</c:v>
                </c:pt>
                <c:pt idx="66">
                  <c:v>0.53927292476199429</c:v>
                </c:pt>
                <c:pt idx="67">
                  <c:v>0.53805630974404794</c:v>
                </c:pt>
                <c:pt idx="68">
                  <c:v>0.53686067352900757</c:v>
                </c:pt>
                <c:pt idx="69">
                  <c:v>0.53568534924283417</c:v>
                </c:pt>
                <c:pt idx="70">
                  <c:v>0.53452970062675198</c:v>
                </c:pt>
                <c:pt idx="71">
                  <c:v>0.53339312021185292</c:v>
                </c:pt>
                <c:pt idx="72">
                  <c:v>0.53227502762686507</c:v>
                </c:pt>
                <c:pt idx="73">
                  <c:v>0.53117486802764502</c:v>
                </c:pt>
                <c:pt idx="74">
                  <c:v>0.53009211063808126</c:v>
                </c:pt>
                <c:pt idx="75">
                  <c:v>0.52902624739309878</c:v>
                </c:pt>
                <c:pt idx="76">
                  <c:v>0.52797679167534672</c:v>
                </c:pt>
                <c:pt idx="77">
                  <c:v>0.52694327713794531</c:v>
                </c:pt>
                <c:pt idx="78">
                  <c:v>0.52592525660638567</c:v>
                </c:pt>
                <c:pt idx="79">
                  <c:v>0.52492230105330551</c:v>
                </c:pt>
                <c:pt idx="80">
                  <c:v>0.52393399864043932</c:v>
                </c:pt>
                <c:pt idx="81">
                  <c:v>0.52295995382255411</c:v>
                </c:pt>
                <c:pt idx="82">
                  <c:v>0.52199978650863699</c:v>
                </c:pt>
                <c:pt idx="83">
                  <c:v>0.52105313127602448</c:v>
                </c:pt>
                <c:pt idx="84">
                  <c:v>0.52011963663352689</c:v>
                </c:pt>
                <c:pt idx="85">
                  <c:v>0.51919896432994583</c:v>
                </c:pt>
                <c:pt idx="86">
                  <c:v>0.51829078870468437</c:v>
                </c:pt>
                <c:pt idx="87">
                  <c:v>0.51739479607742511</c:v>
                </c:pt>
                <c:pt idx="88">
                  <c:v>0.51651068417410229</c:v>
                </c:pt>
                <c:pt idx="89">
                  <c:v>0.51563816158661913</c:v>
                </c:pt>
                <c:pt idx="90">
                  <c:v>0.51477694726396817</c:v>
                </c:pt>
                <c:pt idx="91">
                  <c:v>0.51392677003259946</c:v>
                </c:pt>
                <c:pt idx="92">
                  <c:v>0.51308736814405154</c:v>
                </c:pt>
                <c:pt idx="93">
                  <c:v>0.51225848884801262</c:v>
                </c:pt>
                <c:pt idx="94">
                  <c:v>0.51143988798912676</c:v>
                </c:pt>
                <c:pt idx="95">
                  <c:v>0.51063132962598057</c:v>
                </c:pt>
                <c:pt idx="96">
                  <c:v>0.50983258567083189</c:v>
                </c:pt>
                <c:pt idx="97">
                  <c:v>0.50904343554874509</c:v>
                </c:pt>
                <c:pt idx="98">
                  <c:v>0.50826366587489591</c:v>
                </c:pt>
                <c:pt idx="99">
                  <c:v>0.50749307014890377</c:v>
                </c:pt>
                <c:pt idx="100">
                  <c:v>0.50673144846512708</c:v>
                </c:pt>
                <c:pt idx="101">
                  <c:v>0.50597860723793653</c:v>
                </c:pt>
                <c:pt idx="102">
                  <c:v>0.50523435894105284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C-4348-B223-B03084036D37}"/>
            </c:ext>
          </c:extLst>
        </c:ser>
        <c:ser>
          <c:idx val="1"/>
          <c:order val="1"/>
          <c:tx>
            <c:strRef>
              <c:f>[9]PV.A1R!$C$4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[9]PV.A1R!$AZ$12:$AZ$500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</c:numCache>
            </c:numRef>
          </c:xVal>
          <c:yVal>
            <c:numRef>
              <c:f>[9]PV.A1R!$BA$12:$BA$500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0.91075363032145351</c:v>
                </c:pt>
                <c:pt idx="3">
                  <c:v>0.86228725373346893</c:v>
                </c:pt>
                <c:pt idx="4">
                  <c:v>0.82947217514370664</c:v>
                </c:pt>
                <c:pt idx="5">
                  <c:v>0.80488129496256122</c:v>
                </c:pt>
                <c:pt idx="6">
                  <c:v>0.78533124671767307</c:v>
                </c:pt>
                <c:pt idx="7">
                  <c:v>0.7691728527016809</c:v>
                </c:pt>
                <c:pt idx="8">
                  <c:v>0.75544479476276327</c:v>
                </c:pt>
                <c:pt idx="9">
                  <c:v>0.74353930795120771</c:v>
                </c:pt>
                <c:pt idx="10">
                  <c:v>0.73304856136498497</c:v>
                </c:pt>
                <c:pt idx="11">
                  <c:v>0.72368609476364243</c:v>
                </c:pt>
                <c:pt idx="12">
                  <c:v>0.71524328395299375</c:v>
                </c:pt>
                <c:pt idx="13">
                  <c:v>0.70756365831812085</c:v>
                </c:pt>
                <c:pt idx="14">
                  <c:v>0.70052696794276448</c:v>
                </c:pt>
                <c:pt idx="15">
                  <c:v>0.69403888141470504</c:v>
                </c:pt>
                <c:pt idx="16">
                  <c:v>0.68802408933763204</c:v>
                </c:pt>
                <c:pt idx="17">
                  <c:v>0.68242154946202194</c:v>
                </c:pt>
                <c:pt idx="18">
                  <c:v>0.67718112400326358</c:v>
                </c:pt>
                <c:pt idx="19">
                  <c:v>0.67226114831830208</c:v>
                </c:pt>
                <c:pt idx="20">
                  <c:v>0.66762663846507886</c:v>
                </c:pt>
                <c:pt idx="21">
                  <c:v>0.66324794680247046</c:v>
                </c:pt>
                <c:pt idx="22">
                  <c:v>0.65909973801914268</c:v>
                </c:pt>
                <c:pt idx="23">
                  <c:v>0.65516019838109951</c:v>
                </c:pt>
                <c:pt idx="24">
                  <c:v>0.65141041742322725</c:v>
                </c:pt>
                <c:pt idx="25">
                  <c:v>0.64783389898060939</c:v>
                </c:pt>
                <c:pt idx="26">
                  <c:v>0.64441617049675703</c:v>
                </c:pt>
                <c:pt idx="27">
                  <c:v>0.641144467896131</c:v>
                </c:pt>
                <c:pt idx="28">
                  <c:v>0.63800747919195322</c:v>
                </c:pt>
                <c:pt idx="29">
                  <c:v>0.63499513420692399</c:v>
                </c:pt>
                <c:pt idx="30">
                  <c:v>0.63209843083268324</c:v>
                </c:pt>
                <c:pt idx="31">
                  <c:v>0.62930929049019779</c:v>
                </c:pt>
                <c:pt idx="32">
                  <c:v>0.62662043711286031</c:v>
                </c:pt>
                <c:pt idx="33">
                  <c:v>0.62402529521884009</c:v>
                </c:pt>
                <c:pt idx="34">
                  <c:v>0.62151790358212777</c:v>
                </c:pt>
                <c:pt idx="35">
                  <c:v>0.61909284173257617</c:v>
                </c:pt>
                <c:pt idx="36">
                  <c:v>0.61674516707113458</c:v>
                </c:pt>
                <c:pt idx="37">
                  <c:v>0.6144703608186276</c:v>
                </c:pt>
                <c:pt idx="38">
                  <c:v>0.61226428135496258</c:v>
                </c:pt>
                <c:pt idx="39">
                  <c:v>0.61012312377273903</c:v>
                </c:pt>
                <c:pt idx="40">
                  <c:v>0.6080433846813792</c:v>
                </c:pt>
                <c:pt idx="41">
                  <c:v>0.60602183146749655</c:v>
                </c:pt>
                <c:pt idx="42">
                  <c:v>0.60405547535360016</c:v>
                </c:pt>
                <c:pt idx="43">
                  <c:v>0.60214154770754569</c:v>
                </c:pt>
                <c:pt idx="44">
                  <c:v>0.60027747914485308</c:v>
                </c:pt>
                <c:pt idx="45">
                  <c:v>0.59846088103933459</c:v>
                </c:pt>
                <c:pt idx="46">
                  <c:v>0.59668952911771</c:v>
                </c:pt>
                <c:pt idx="47">
                  <c:v>0.59496134886359042</c:v>
                </c:pt>
                <c:pt idx="48">
                  <c:v>0.59327440249741747</c:v>
                </c:pt>
                <c:pt idx="49">
                  <c:v>0.59162687733324171</c:v>
                </c:pt>
                <c:pt idx="50">
                  <c:v>0.59001707534189163</c:v>
                </c:pt>
                <c:pt idx="51">
                  <c:v>0.5884434037741455</c:v>
                </c:pt>
                <c:pt idx="52">
                  <c:v>0.58690436671777013</c:v>
                </c:pt>
                <c:pt idx="53">
                  <c:v>0.5853985574794216</c:v>
                </c:pt>
                <c:pt idx="54">
                  <c:v>0.58392465169691787</c:v>
                </c:pt>
                <c:pt idx="55">
                  <c:v>0.58248140109975921</c:v>
                </c:pt>
                <c:pt idx="56">
                  <c:v>0.5810676278463105</c:v>
                </c:pt>
                <c:pt idx="57">
                  <c:v>0.5796822193750969</c:v>
                </c:pt>
                <c:pt idx="58">
                  <c:v>0.57832412371541464</c:v>
                </c:pt>
                <c:pt idx="59">
                  <c:v>0.57699234520913711</c:v>
                </c:pt>
                <c:pt idx="60">
                  <c:v>0.57568594060136047</c:v>
                </c:pt>
                <c:pt idx="61">
                  <c:v>0.57440401546252307</c:v>
                </c:pt>
                <c:pt idx="62">
                  <c:v>0.57314572090896576</c:v>
                </c:pt>
                <c:pt idx="63">
                  <c:v>0.57191025059266409</c:v>
                </c:pt>
                <c:pt idx="64">
                  <c:v>0.5706968379341536</c:v>
                </c:pt>
                <c:pt idx="65">
                  <c:v>0.56950475357553632</c:v>
                </c:pt>
                <c:pt idx="66">
                  <c:v>0.56833330303297536</c:v>
                </c:pt>
                <c:pt idx="67">
                  <c:v>0.56718182453028942</c:v>
                </c:pt>
                <c:pt idx="68">
                  <c:v>0.56604968699720193</c:v>
                </c:pt>
                <c:pt idx="69">
                  <c:v>0.56493628821751296</c:v>
                </c:pt>
                <c:pt idx="70">
                  <c:v>0.56384105311396882</c:v>
                </c:pt>
                <c:pt idx="71">
                  <c:v>0.56276343215794578</c:v>
                </c:pt>
                <c:pt idx="72">
                  <c:v>0.56170289989324729</c:v>
                </c:pt>
                <c:pt idx="73">
                  <c:v>0.56065895356436579</c:v>
                </c:pt>
                <c:pt idx="74">
                  <c:v>0.55963111184049841</c:v>
                </c:pt>
                <c:pt idx="75">
                  <c:v>0.55861891362743521</c:v>
                </c:pt>
                <c:pt idx="76">
                  <c:v>0.55762191696018804</c:v>
                </c:pt>
                <c:pt idx="77">
                  <c:v>0.55663969796988977</c:v>
                </c:pt>
                <c:pt idx="78">
                  <c:v>0.55567184991908758</c:v>
                </c:pt>
                <c:pt idx="79">
                  <c:v>0.5547179823000904</c:v>
                </c:pt>
                <c:pt idx="80">
                  <c:v>0.55377771999151015</c:v>
                </c:pt>
                <c:pt idx="81">
                  <c:v>0.55285070246856094</c:v>
                </c:pt>
                <c:pt idx="82">
                  <c:v>0.55193658306307847</c:v>
                </c:pt>
                <c:pt idx="83">
                  <c:v>0.55103502826955875</c:v>
                </c:pt>
                <c:pt idx="84">
                  <c:v>0.55014571709384263</c:v>
                </c:pt>
                <c:pt idx="85">
                  <c:v>0.54926834044134953</c:v>
                </c:pt>
                <c:pt idx="86">
                  <c:v>0.54840260054202594</c:v>
                </c:pt>
                <c:pt idx="87">
                  <c:v>0.54754821040940405</c:v>
                </c:pt>
                <c:pt idx="88">
                  <c:v>0.5467048933313855</c:v>
                </c:pt>
                <c:pt idx="89">
                  <c:v>0.54587238239054703</c:v>
                </c:pt>
                <c:pt idx="90">
                  <c:v>0.54505042001194948</c:v>
                </c:pt>
                <c:pt idx="91">
                  <c:v>0.54423875753658646</c:v>
                </c:pt>
                <c:pt idx="92">
                  <c:v>0.54343715481875299</c:v>
                </c:pt>
                <c:pt idx="93">
                  <c:v>0.54264537984575045</c:v>
                </c:pt>
                <c:pt idx="94">
                  <c:v>0.54186320837846369</c:v>
                </c:pt>
                <c:pt idx="95">
                  <c:v>0.54109042361145332</c:v>
                </c:pt>
                <c:pt idx="96">
                  <c:v>0.54032681585131426</c:v>
                </c:pt>
                <c:pt idx="97">
                  <c:v>0.53957218221213643</c:v>
                </c:pt>
                <c:pt idx="98">
                  <c:v>0.53882632632699512</c:v>
                </c:pt>
                <c:pt idx="99">
                  <c:v>0.53808905807447083</c:v>
                </c:pt>
                <c:pt idx="100">
                  <c:v>0.5373601933192742</c:v>
                </c:pt>
                <c:pt idx="101">
                  <c:v>0.53663955366611538</c:v>
                </c:pt>
                <c:pt idx="102">
                  <c:v>0.53592696622601588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FC-4348-B223-B03084036D37}"/>
            </c:ext>
          </c:extLst>
        </c:ser>
        <c:ser>
          <c:idx val="2"/>
          <c:order val="2"/>
          <c:tx>
            <c:strRef>
              <c:f>[9]PV.A1R!$D$4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[9]PV.A1R!$BB$12:$BB$500</c:f>
              <c:numCache>
                <c:formatCode>General</c:formatCode>
                <c:ptCount val="4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</c:numCache>
            </c:numRef>
          </c:xVal>
          <c:yVal>
            <c:numRef>
              <c:f>[9]PV.A1R!$BC$12:$BC$500</c:f>
              <c:numCache>
                <c:formatCode>General</c:formatCode>
                <c:ptCount val="489"/>
                <c:pt idx="0">
                  <c:v>1</c:v>
                </c:pt>
                <c:pt idx="1">
                  <c:v>0.92816145616048362</c:v>
                </c:pt>
                <c:pt idx="2">
                  <c:v>0.8885553954215184</c:v>
                </c:pt>
                <c:pt idx="3">
                  <c:v>0.86148368870194936</c:v>
                </c:pt>
                <c:pt idx="4">
                  <c:v>0.84105454773854582</c:v>
                </c:pt>
                <c:pt idx="5">
                  <c:v>0.82472286969369102</c:v>
                </c:pt>
                <c:pt idx="6">
                  <c:v>0.81116229653810612</c:v>
                </c:pt>
                <c:pt idx="7">
                  <c:v>0.79959595496410629</c:v>
                </c:pt>
                <c:pt idx="8">
                  <c:v>0.78953069073269111</c:v>
                </c:pt>
                <c:pt idx="9">
                  <c:v>0.78063441373940556</c:v>
                </c:pt>
                <c:pt idx="10">
                  <c:v>0.77267313784325353</c:v>
                </c:pt>
                <c:pt idx="11">
                  <c:v>0.76547597966374903</c:v>
                </c:pt>
                <c:pt idx="12">
                  <c:v>0.75891445088288811</c:v>
                </c:pt>
                <c:pt idx="13">
                  <c:v>0.75288957833729064</c:v>
                </c:pt>
                <c:pt idx="14">
                  <c:v>0.74732355623688984</c:v>
                </c:pt>
                <c:pt idx="15">
                  <c:v>0.74215414589951734</c:v>
                </c:pt>
                <c:pt idx="16">
                  <c:v>0.73733080684783336</c:v>
                </c:pt>
                <c:pt idx="17">
                  <c:v>0.73281195559384715</c:v>
                </c:pt>
                <c:pt idx="18">
                  <c:v>0.7285629802037632</c:v>
                </c:pt>
                <c:pt idx="19">
                  <c:v>0.7245547741853523</c:v>
                </c:pt>
                <c:pt idx="20">
                  <c:v>0.72076263515144401</c:v>
                </c:pt>
                <c:pt idx="21">
                  <c:v>0.71716542475668432</c:v>
                </c:pt>
                <c:pt idx="22">
                  <c:v>0.71374491906893656</c:v>
                </c:pt>
                <c:pt idx="23">
                  <c:v>0.71048529994057807</c:v>
                </c:pt>
                <c:pt idx="24">
                  <c:v>0.70737275227168972</c:v>
                </c:pt>
                <c:pt idx="25">
                  <c:v>0.70439514183269525</c:v>
                </c:pt>
                <c:pt idx="26">
                  <c:v>0.70154175510141092</c:v>
                </c:pt>
                <c:pt idx="27">
                  <c:v>0.69880308735759233</c:v>
                </c:pt>
                <c:pt idx="28">
                  <c:v>0.69617066870533295</c:v>
                </c:pt>
                <c:pt idx="29">
                  <c:v>0.69363692017986278</c:v>
                </c:pt>
                <c:pt idx="30">
                  <c:v>0.69119503392121673</c:v>
                </c:pt>
                <c:pt idx="31">
                  <c:v>0.68883887275363609</c:v>
                </c:pt>
                <c:pt idx="32">
                  <c:v>0.68656288552789757</c:v>
                </c:pt>
                <c:pt idx="33">
                  <c:v>0.68436203535586926</c:v>
                </c:pt>
                <c:pt idx="34">
                  <c:v>0.68223173845741691</c:v>
                </c:pt>
                <c:pt idx="35">
                  <c:v>0.68016781179579677</c:v>
                </c:pt>
                <c:pt idx="36">
                  <c:v>0.67816642803248284</c:v>
                </c:pt>
                <c:pt idx="37">
                  <c:v>0.67622407661054651</c:v>
                </c:pt>
                <c:pt idx="38">
                  <c:v>0.67433752999534924</c:v>
                </c:pt>
                <c:pt idx="39">
                  <c:v>0.67250381427590689</c:v>
                </c:pt>
                <c:pt idx="40">
                  <c:v>0.67072018346996476</c:v>
                </c:pt>
                <c:pt idx="41">
                  <c:v>0.66898409698823169</c:v>
                </c:pt>
                <c:pt idx="42">
                  <c:v>0.66729319980421231</c:v>
                </c:pt>
                <c:pt idx="43">
                  <c:v>0.66564530495011598</c:v>
                </c:pt>
                <c:pt idx="44">
                  <c:v>0.66403837801988508</c:v>
                </c:pt>
                <c:pt idx="45">
                  <c:v>0.66247052341017076</c:v>
                </c:pt>
                <c:pt idx="46">
                  <c:v>0.66093997207118538</c:v>
                </c:pt>
                <c:pt idx="47">
                  <c:v>0.65944507057346502</c:v>
                </c:pt>
                <c:pt idx="48">
                  <c:v>0.6579842713249745</c:v>
                </c:pt>
                <c:pt idx="49">
                  <c:v>0.65655612379674055</c:v>
                </c:pt>
                <c:pt idx="50">
                  <c:v>0.65515926663514379</c:v>
                </c:pt>
                <c:pt idx="51">
                  <c:v>0.65379242055580489</c:v>
                </c:pt>
                <c:pt idx="52">
                  <c:v>0.65245438192821326</c:v>
                </c:pt>
                <c:pt idx="53">
                  <c:v>0.65114401697230695</c:v>
                </c:pt>
                <c:pt idx="54">
                  <c:v>0.64986025649848056</c:v>
                </c:pt>
                <c:pt idx="55">
                  <c:v>0.64860209113126455</c:v>
                </c:pt>
                <c:pt idx="56">
                  <c:v>0.64736856696443479</c:v>
                </c:pt>
                <c:pt idx="57">
                  <c:v>0.64615878160175955</c:v>
                </c:pt>
                <c:pt idx="58">
                  <c:v>0.64497188054315435</c:v>
                </c:pt>
                <c:pt idx="59">
                  <c:v>0.64380705388081472</c:v>
                </c:pt>
                <c:pt idx="60">
                  <c:v>0.64266353327405723</c:v>
                </c:pt>
                <c:pt idx="61">
                  <c:v>0.6415405891752114</c:v>
                </c:pt>
                <c:pt idx="62">
                  <c:v>0.64043752828204692</c:v>
                </c:pt>
                <c:pt idx="63">
                  <c:v>0.63935369119496099</c:v>
                </c:pt>
                <c:pt idx="64">
                  <c:v>0.63828845025955416</c:v>
                </c:pt>
                <c:pt idx="65">
                  <c:v>0.63724120757731695</c:v>
                </c:pt>
                <c:pt idx="66">
                  <c:v>0.636211393168999</c:v>
                </c:pt>
                <c:pt idx="67">
                  <c:v>0.63519846327685603</c:v>
                </c:pt>
                <c:pt idx="68">
                  <c:v>0.63420189879339872</c:v>
                </c:pt>
                <c:pt idx="69">
                  <c:v>0.63322120380553437</c:v>
                </c:pt>
                <c:pt idx="70">
                  <c:v>0.63225590424411293</c:v>
                </c:pt>
                <c:pt idx="71">
                  <c:v>0.63130554662987659</c:v>
                </c:pt>
                <c:pt idx="72">
                  <c:v>0.63036969690769917</c:v>
                </c:pt>
                <c:pt idx="73">
                  <c:v>0.629447939361783</c:v>
                </c:pt>
                <c:pt idx="74">
                  <c:v>0.6285398756051791</c:v>
                </c:pt>
                <c:pt idx="75">
                  <c:v>0.62764512363762326</c:v>
                </c:pt>
                <c:pt idx="76">
                  <c:v>0.62676331696623822</c:v>
                </c:pt>
                <c:pt idx="77">
                  <c:v>0.62589410378414712</c:v>
                </c:pt>
                <c:pt idx="78">
                  <c:v>0.62503714620249951</c:v>
                </c:pt>
                <c:pt idx="79">
                  <c:v>0.62419211953180531</c:v>
                </c:pt>
                <c:pt idx="80">
                  <c:v>0.62335871160884027</c:v>
                </c:pt>
                <c:pt idx="81">
                  <c:v>0.62253662216570926</c:v>
                </c:pt>
                <c:pt idx="82">
                  <c:v>0.62172556223794673</c:v>
                </c:pt>
                <c:pt idx="83">
                  <c:v>0.62092525360880335</c:v>
                </c:pt>
                <c:pt idx="84">
                  <c:v>0.62013542828710144</c:v>
                </c:pt>
                <c:pt idx="85">
                  <c:v>0.61935582801626632</c:v>
                </c:pt>
                <c:pt idx="86">
                  <c:v>0.61858620381233009</c:v>
                </c:pt>
                <c:pt idx="87">
                  <c:v>0.61782631552888889</c:v>
                </c:pt>
                <c:pt idx="88">
                  <c:v>0.61707593144715345</c:v>
                </c:pt>
                <c:pt idx="89">
                  <c:v>0.61633482788938221</c:v>
                </c:pt>
                <c:pt idx="90">
                  <c:v>0.61560278885411934</c:v>
                </c:pt>
                <c:pt idx="91">
                  <c:v>0.6148796056717819</c:v>
                </c:pt>
                <c:pt idx="92">
                  <c:v>0.61416507667925657</c:v>
                </c:pt>
                <c:pt idx="93">
                  <c:v>0.61345900691226085</c:v>
                </c:pt>
                <c:pt idx="94">
                  <c:v>0.61276120781432308</c:v>
                </c:pt>
                <c:pt idx="95">
                  <c:v>0.61207149696132024</c:v>
                </c:pt>
                <c:pt idx="96">
                  <c:v>0.61138969780058661</c:v>
                </c:pt>
                <c:pt idx="97">
                  <c:v>0.61071563940368312</c:v>
                </c:pt>
                <c:pt idx="98">
                  <c:v>0.61004915623197975</c:v>
                </c:pt>
                <c:pt idx="99">
                  <c:v>0.60939008791426541</c:v>
                </c:pt>
                <c:pt idx="100">
                  <c:v>0.60873827903565447</c:v>
                </c:pt>
                <c:pt idx="101">
                  <c:v>0.60809357893710969</c:v>
                </c:pt>
                <c:pt idx="102">
                  <c:v>0.60745584152495169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DFC-4348-B223-B03084036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330810913084761"/>
          <c:y val="0.7032865479645577"/>
          <c:w val="0.37573893102197486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0072267881276"/>
          <c:y val="4.1096720558185834E-2"/>
          <c:w val="0.79699602186822116"/>
          <c:h val="0.849292219137046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'[9]CIR.A1R'!$B$4</c:f>
              <c:strCache>
                <c:ptCount val="1"/>
                <c:pt idx="0">
                  <c:v>Sustainable United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'[9]CIR.A1R'!$AU$12:$AU$500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  <c:pt idx="24">
                  <c:v>22</c:v>
                </c:pt>
                <c:pt idx="25">
                  <c:v>23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30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35</c:v>
                </c:pt>
                <c:pt idx="38">
                  <c:v>36</c:v>
                </c:pt>
                <c:pt idx="39">
                  <c:v>37</c:v>
                </c:pt>
                <c:pt idx="40">
                  <c:v>38</c:v>
                </c:pt>
                <c:pt idx="41">
                  <c:v>39</c:v>
                </c:pt>
                <c:pt idx="42">
                  <c:v>40</c:v>
                </c:pt>
                <c:pt idx="43">
                  <c:v>41</c:v>
                </c:pt>
                <c:pt idx="44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45</c:v>
                </c:pt>
                <c:pt idx="48">
                  <c:v>46</c:v>
                </c:pt>
                <c:pt idx="49">
                  <c:v>47</c:v>
                </c:pt>
                <c:pt idx="50">
                  <c:v>48</c:v>
                </c:pt>
                <c:pt idx="51">
                  <c:v>49</c:v>
                </c:pt>
                <c:pt idx="52">
                  <c:v>50</c:v>
                </c:pt>
                <c:pt idx="53">
                  <c:v>51</c:v>
                </c:pt>
                <c:pt idx="54">
                  <c:v>52</c:v>
                </c:pt>
                <c:pt idx="55">
                  <c:v>53</c:v>
                </c:pt>
                <c:pt idx="56">
                  <c:v>54</c:v>
                </c:pt>
                <c:pt idx="57">
                  <c:v>55</c:v>
                </c:pt>
                <c:pt idx="58">
                  <c:v>56</c:v>
                </c:pt>
                <c:pt idx="59">
                  <c:v>57</c:v>
                </c:pt>
                <c:pt idx="60">
                  <c:v>58</c:v>
                </c:pt>
                <c:pt idx="61">
                  <c:v>59</c:v>
                </c:pt>
                <c:pt idx="62">
                  <c:v>60</c:v>
                </c:pt>
                <c:pt idx="63">
                  <c:v>61</c:v>
                </c:pt>
                <c:pt idx="64">
                  <c:v>62</c:v>
                </c:pt>
                <c:pt idx="65">
                  <c:v>63</c:v>
                </c:pt>
                <c:pt idx="66">
                  <c:v>64</c:v>
                </c:pt>
                <c:pt idx="67">
                  <c:v>65</c:v>
                </c:pt>
                <c:pt idx="68">
                  <c:v>66</c:v>
                </c:pt>
                <c:pt idx="69">
                  <c:v>67</c:v>
                </c:pt>
                <c:pt idx="70">
                  <c:v>68</c:v>
                </c:pt>
                <c:pt idx="71">
                  <c:v>69</c:v>
                </c:pt>
                <c:pt idx="72">
                  <c:v>70</c:v>
                </c:pt>
                <c:pt idx="73">
                  <c:v>71</c:v>
                </c:pt>
                <c:pt idx="74">
                  <c:v>72</c:v>
                </c:pt>
                <c:pt idx="75">
                  <c:v>73</c:v>
                </c:pt>
                <c:pt idx="76">
                  <c:v>74</c:v>
                </c:pt>
                <c:pt idx="77">
                  <c:v>75</c:v>
                </c:pt>
                <c:pt idx="78">
                  <c:v>76</c:v>
                </c:pt>
              </c:numCache>
            </c:numRef>
          </c:xVal>
          <c:yVal>
            <c:numRef>
              <c:f>'[9]CIR.A1R'!$AV$12:$AV$500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0.87791456185017347</c:v>
                </c:pt>
                <c:pt idx="5">
                  <c:v>0.81353068976773468</c:v>
                </c:pt>
                <c:pt idx="6">
                  <c:v>0.77073397790858211</c:v>
                </c:pt>
                <c:pt idx="7">
                  <c:v>0.70000317291461833</c:v>
                </c:pt>
                <c:pt idx="8">
                  <c:v>0.66097076504626728</c:v>
                </c:pt>
                <c:pt idx="9">
                  <c:v>0.63427521469574866</c:v>
                </c:pt>
                <c:pt idx="10">
                  <c:v>0.61412106664488453</c:v>
                </c:pt>
                <c:pt idx="11">
                  <c:v>0.59800360045677892</c:v>
                </c:pt>
                <c:pt idx="12">
                  <c:v>0.58461701560507839</c:v>
                </c:pt>
                <c:pt idx="13">
                  <c:v>0.57319624787230927</c:v>
                </c:pt>
                <c:pt idx="14">
                  <c:v>0.56325551508181027</c:v>
                </c:pt>
                <c:pt idx="15">
                  <c:v>0.55446761893705021</c:v>
                </c:pt>
                <c:pt idx="16">
                  <c:v>0.54660197485195539</c:v>
                </c:pt>
                <c:pt idx="17">
                  <c:v>0.53949015410689227</c:v>
                </c:pt>
                <c:pt idx="18">
                  <c:v>0.53300549393011809</c:v>
                </c:pt>
                <c:pt idx="19">
                  <c:v>0.5270504131778726</c:v>
                </c:pt>
                <c:pt idx="20">
                  <c:v>0.52154819009859366</c:v>
                </c:pt>
                <c:pt idx="21">
                  <c:v>0.51643744554049131</c:v>
                </c:pt>
                <c:pt idx="22">
                  <c:v>0.51166833123494504</c:v>
                </c:pt>
                <c:pt idx="23">
                  <c:v>0.50719982878249426</c:v>
                </c:pt>
                <c:pt idx="24">
                  <c:v>0.5029977931207853</c:v>
                </c:pt>
                <c:pt idx="25">
                  <c:v>0.49903350760625642</c:v>
                </c:pt>
                <c:pt idx="26">
                  <c:v>0.49528259849337053</c:v>
                </c:pt>
                <c:pt idx="27">
                  <c:v>0.49172420685909646</c:v>
                </c:pt>
                <c:pt idx="28">
                  <c:v>0.48834034818876371</c:v>
                </c:pt>
                <c:pt idx="29">
                  <c:v>0.4851154109203043</c:v>
                </c:pt>
                <c:pt idx="30">
                  <c:v>0.48203575935567766</c:v>
                </c:pt>
                <c:pt idx="31">
                  <c:v>0.47908941597794574</c:v>
                </c:pt>
                <c:pt idx="32">
                  <c:v>0.47626580489909642</c:v>
                </c:pt>
                <c:pt idx="33">
                  <c:v>0.47355554288111057</c:v>
                </c:pt>
                <c:pt idx="34">
                  <c:v>0.47095026774964155</c:v>
                </c:pt>
                <c:pt idx="35">
                  <c:v>0.46844249646948555</c:v>
                </c:pt>
                <c:pt idx="36">
                  <c:v>0.46602550695034461</c:v>
                </c:pt>
                <c:pt idx="37">
                  <c:v>0.46369323898809611</c:v>
                </c:pt>
                <c:pt idx="38">
                  <c:v>0.46144021075040209</c:v>
                </c:pt>
                <c:pt idx="39">
                  <c:v>0.45926144797648927</c:v>
                </c:pt>
                <c:pt idx="40">
                  <c:v>0.45715242364328834</c:v>
                </c:pt>
                <c:pt idx="41">
                  <c:v>0.45510900629961804</c:v>
                </c:pt>
                <c:pt idx="42">
                  <c:v>0.45312741561987024</c:v>
                </c:pt>
                <c:pt idx="43">
                  <c:v>0.4512041840028751</c:v>
                </c:pt>
                <c:pt idx="44">
                  <c:v>0.44933612325816685</c:v>
                </c:pt>
                <c:pt idx="45">
                  <c:v>0.44752029559401463</c:v>
                </c:pt>
                <c:pt idx="46">
                  <c:v>0.4457539882592968</c:v>
                </c:pt>
                <c:pt idx="47">
                  <c:v>0.44403469130214235</c:v>
                </c:pt>
                <c:pt idx="48">
                  <c:v>0.44236007799797938</c:v>
                </c:pt>
                <c:pt idx="49">
                  <c:v>0.44072798757264431</c:v>
                </c:pt>
                <c:pt idx="50">
                  <c:v>0.43913640990593028</c:v>
                </c:pt>
                <c:pt idx="51">
                  <c:v>0.4375834719500501</c:v>
                </c:pt>
                <c:pt idx="52">
                  <c:v>0.43606742563802436</c:v>
                </c:pt>
                <c:pt idx="53">
                  <c:v>0.43458663709064382</c:v>
                </c:pt>
                <c:pt idx="54">
                  <c:v>0.43313957695865857</c:v>
                </c:pt>
                <c:pt idx="55">
                  <c:v>0.43172481176028421</c:v>
                </c:pt>
                <c:pt idx="56">
                  <c:v>0.43034099609378185</c:v>
                </c:pt>
                <c:pt idx="57">
                  <c:v>0.42898686562144783</c:v>
                </c:pt>
                <c:pt idx="58">
                  <c:v>0.42766123073536855</c:v>
                </c:pt>
                <c:pt idx="59">
                  <c:v>0.42636297082719521</c:v>
                </c:pt>
                <c:pt idx="60">
                  <c:v>0.42509102909432006</c:v>
                </c:pt>
                <c:pt idx="61">
                  <c:v>0.4238444078234862</c:v>
                </c:pt>
                <c:pt idx="62">
                  <c:v>0.42262216410027753</c:v>
                </c:pt>
                <c:pt idx="63">
                  <c:v>0.42142340589929683</c:v>
                </c:pt>
                <c:pt idx="64">
                  <c:v>0.42024728851532966</c:v>
                </c:pt>
                <c:pt idx="65">
                  <c:v>0.4190930113005269</c:v>
                </c:pt>
                <c:pt idx="66">
                  <c:v>0.41795981467674337</c:v>
                </c:pt>
                <c:pt idx="67">
                  <c:v>0.41684697739573684</c:v>
                </c:pt>
                <c:pt idx="68">
                  <c:v>0.4157538140230258</c:v>
                </c:pt>
                <c:pt idx="69">
                  <c:v>0.4146796726239198</c:v>
                </c:pt>
                <c:pt idx="70">
                  <c:v>0.41362393263259312</c:v>
                </c:pt>
                <c:pt idx="71">
                  <c:v>0.41258600288715208</c:v>
                </c:pt>
                <c:pt idx="72">
                  <c:v>0.41156531981546551</c:v>
                </c:pt>
                <c:pt idx="73">
                  <c:v>0.41056134575812897</c:v>
                </c:pt>
                <c:pt idx="74">
                  <c:v>0.40957356741634698</c:v>
                </c:pt>
                <c:pt idx="75">
                  <c:v>0.40860149441376714</c:v>
                </c:pt>
                <c:pt idx="76">
                  <c:v>0.40764465796240124</c:v>
                </c:pt>
                <c:pt idx="77">
                  <c:v>0.40670260962375315</c:v>
                </c:pt>
                <c:pt idx="78">
                  <c:v>0.40577492015713756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EA-4EBE-8291-C5C15BED7052}"/>
            </c:ext>
          </c:extLst>
        </c:ser>
        <c:ser>
          <c:idx val="1"/>
          <c:order val="1"/>
          <c:tx>
            <c:strRef>
              <c:f>'[9]CIR.A1R'!$C$4</c:f>
              <c:strCache>
                <c:ptCount val="1"/>
                <c:pt idx="0">
                  <c:v>Green Authority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'[9]CIR.A1R'!$AW$12:$AW$500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</c:numCache>
            </c:numRef>
          </c:xVal>
          <c:yVal>
            <c:numRef>
              <c:f>'[9]CIR.A1R'!$AX$12:$AX$500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0.93722872611834573</c:v>
                </c:pt>
                <c:pt idx="4">
                  <c:v>0.90235269125854989</c:v>
                </c:pt>
                <c:pt idx="5">
                  <c:v>0.87839768506141713</c:v>
                </c:pt>
                <c:pt idx="6">
                  <c:v>0.86025555835513523</c:v>
                </c:pt>
                <c:pt idx="7">
                  <c:v>0.82233510307759017</c:v>
                </c:pt>
                <c:pt idx="8">
                  <c:v>0.80082320174160815</c:v>
                </c:pt>
                <c:pt idx="9">
                  <c:v>0.78585260872850138</c:v>
                </c:pt>
                <c:pt idx="10">
                  <c:v>0.77440480366760267</c:v>
                </c:pt>
                <c:pt idx="11">
                  <c:v>0.76515644848506537</c:v>
                </c:pt>
                <c:pt idx="12">
                  <c:v>0.75741010998902447</c:v>
                </c:pt>
                <c:pt idx="13">
                  <c:v>0.75075354717479059</c:v>
                </c:pt>
                <c:pt idx="14">
                  <c:v>0.74492305014071847</c:v>
                </c:pt>
                <c:pt idx="15">
                  <c:v>0.73973984809372972</c:v>
                </c:pt>
                <c:pt idx="16">
                  <c:v>0.73507723734804842</c:v>
                </c:pt>
                <c:pt idx="17">
                  <c:v>0.73084219475028278</c:v>
                </c:pt>
                <c:pt idx="18">
                  <c:v>0.72696444032116769</c:v>
                </c:pt>
                <c:pt idx="19">
                  <c:v>0.72338960093674554</c:v>
                </c:pt>
                <c:pt idx="20">
                  <c:v>0.72007475972220547</c:v>
                </c:pt>
                <c:pt idx="21">
                  <c:v>0.71698545801501101</c:v>
                </c:pt>
                <c:pt idx="22">
                  <c:v>0.71409361632591495</c:v>
                </c:pt>
                <c:pt idx="23">
                  <c:v>0.71137605608296539</c:v>
                </c:pt>
                <c:pt idx="24">
                  <c:v>0.70881342540874159</c:v>
                </c:pt>
                <c:pt idx="25">
                  <c:v>0.70638940341739387</c:v>
                </c:pt>
                <c:pt idx="26">
                  <c:v>0.70409010073887013</c:v>
                </c:pt>
                <c:pt idx="27">
                  <c:v>0.70190360099397076</c:v>
                </c:pt>
                <c:pt idx="28">
                  <c:v>0.6998196052825234</c:v>
                </c:pt>
                <c:pt idx="29">
                  <c:v>0.69782915313963223</c:v>
                </c:pt>
                <c:pt idx="30">
                  <c:v>0.69592440106048892</c:v>
                </c:pt>
                <c:pt idx="31">
                  <c:v>0.69409844492392381</c:v>
                </c:pt>
                <c:pt idx="32">
                  <c:v>0.6923451762845233</c:v>
                </c:pt>
                <c:pt idx="33">
                  <c:v>0.69065916507650305</c:v>
                </c:pt>
                <c:pt idx="34">
                  <c:v>0.68903556311846192</c:v>
                </c:pt>
                <c:pt idx="35">
                  <c:v>0.68747002414999092</c:v>
                </c:pt>
                <c:pt idx="36">
                  <c:v>0.68595863711855887</c:v>
                </c:pt>
                <c:pt idx="37">
                  <c:v>0.68449787017002317</c:v>
                </c:pt>
                <c:pt idx="38">
                  <c:v>0.68308452334889702</c:v>
                </c:pt>
                <c:pt idx="39">
                  <c:v>0.68171568843436792</c:v>
                </c:pt>
                <c:pt idx="40">
                  <c:v>0.68038871465990014</c:v>
                </c:pt>
                <c:pt idx="41">
                  <c:v>0.67910117931307534</c:v>
                </c:pt>
                <c:pt idx="42">
                  <c:v>0.67785086240623182</c:v>
                </c:pt>
                <c:pt idx="43">
                  <c:v>0.67663572476072631</c:v>
                </c:pt>
                <c:pt idx="44">
                  <c:v>0.67545388896805125</c:v>
                </c:pt>
                <c:pt idx="45">
                  <c:v>0.67430362278689326</c:v>
                </c:pt>
                <c:pt idx="46">
                  <c:v>0.67318332461201946</c:v>
                </c:pt>
                <c:pt idx="47">
                  <c:v>0.67209151071276008</c:v>
                </c:pt>
                <c:pt idx="48">
                  <c:v>0.67102680398902348</c:v>
                </c:pt>
                <c:pt idx="49">
                  <c:v>0.66998792403365137</c:v>
                </c:pt>
                <c:pt idx="50">
                  <c:v>0.6689736783233996</c:v>
                </c:pt>
                <c:pt idx="51">
                  <c:v>0.66798295438837874</c:v>
                </c:pt>
                <c:pt idx="52">
                  <c:v>0.66701471283257074</c:v>
                </c:pt>
                <c:pt idx="53">
                  <c:v>0.66606798109695409</c:v>
                </c:pt>
                <c:pt idx="54">
                  <c:v>0.66514184787254016</c:v>
                </c:pt>
                <c:pt idx="55">
                  <c:v>0.66423545808384277</c:v>
                </c:pt>
                <c:pt idx="56">
                  <c:v>0.66334800837439412</c:v>
                </c:pt>
                <c:pt idx="57">
                  <c:v>0.66247874303529286</c:v>
                </c:pt>
                <c:pt idx="58">
                  <c:v>0.66162695032569929</c:v>
                </c:pt>
                <c:pt idx="59">
                  <c:v>0.66079195914092237</c:v>
                </c:pt>
                <c:pt idx="60">
                  <c:v>0.65997313598949248</c:v>
                </c:pt>
                <c:pt idx="61">
                  <c:v>0.65916988224551321</c:v>
                </c:pt>
                <c:pt idx="62">
                  <c:v>0.65838163164679786</c:v>
                </c:pt>
                <c:pt idx="63">
                  <c:v>0.6576078480129105</c:v>
                </c:pt>
                <c:pt idx="64">
                  <c:v>0.65684802316035962</c:v>
                </c:pt>
                <c:pt idx="65">
                  <c:v>0.65610167499487881</c:v>
                </c:pt>
                <c:pt idx="66">
                  <c:v>0.65536834576307856</c:v>
                </c:pt>
                <c:pt idx="67">
                  <c:v>0.65464760044777925</c:v>
                </c:pt>
                <c:pt idx="68">
                  <c:v>0.65393902529310755</c:v>
                </c:pt>
                <c:pt idx="69">
                  <c:v>0.65324222644698637</c:v>
                </c:pt>
                <c:pt idx="70">
                  <c:v>0.65255682870999632</c:v>
                </c:pt>
                <c:pt idx="71">
                  <c:v>0.65188247438078251</c:v>
                </c:pt>
                <c:pt idx="72">
                  <c:v>0.65121882218921145</c:v>
                </c:pt>
                <c:pt idx="73">
                  <c:v>0.6505655463094121</c:v>
                </c:pt>
                <c:pt idx="74">
                  <c:v>0.64992233544563893</c:v>
                </c:pt>
                <c:pt idx="75">
                  <c:v>0.64928889198461348</c:v>
                </c:pt>
                <c:pt idx="76">
                  <c:v>0.64866493120863677</c:v>
                </c:pt>
                <c:pt idx="77">
                  <c:v>0.64805018056432606</c:v>
                </c:pt>
                <c:pt idx="78">
                  <c:v>0.64744437898233131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EA-4EBE-8291-C5C15BED7052}"/>
            </c:ext>
          </c:extLst>
        </c:ser>
        <c:ser>
          <c:idx val="2"/>
          <c:order val="2"/>
          <c:tx>
            <c:strRef>
              <c:f>'[9]CIR.A1R'!$D$4</c:f>
              <c:strCache>
                <c:ptCount val="1"/>
                <c:pt idx="0">
                  <c:v>Grassroots Green</c:v>
                </c:pt>
              </c:strCache>
            </c:strRef>
          </c:tx>
          <c:spPr>
            <a:ln w="19050" cap="rnd">
              <a:solidFill>
                <a:srgbClr val="0099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9CC"/>
              </a:solidFill>
              <a:ln w="9525">
                <a:solidFill>
                  <a:srgbClr val="0099CC"/>
                </a:solidFill>
              </a:ln>
              <a:effectLst/>
            </c:spPr>
          </c:marker>
          <c:xVal>
            <c:numRef>
              <c:f>'[9]CIR.A1R'!$AY$12:$AY$500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</c:numCache>
            </c:numRef>
          </c:xVal>
          <c:yVal>
            <c:numRef>
              <c:f>'[9]CIR.A1R'!$AZ$12:$AZ$500</c:f>
              <c:numCache>
                <c:formatCode>General</c:formatCode>
                <c:ptCount val="489"/>
                <c:pt idx="0">
                  <c:v>1</c:v>
                </c:pt>
                <c:pt idx="1">
                  <c:v>1</c:v>
                </c:pt>
                <c:pt idx="2">
                  <c:v>0.96425653718703908</c:v>
                </c:pt>
                <c:pt idx="3">
                  <c:v>0.94394317526108351</c:v>
                </c:pt>
                <c:pt idx="4">
                  <c:v>0.92979066950793987</c:v>
                </c:pt>
                <c:pt idx="5">
                  <c:v>0.91895942202849057</c:v>
                </c:pt>
                <c:pt idx="6">
                  <c:v>0.91020337747859092</c:v>
                </c:pt>
                <c:pt idx="7">
                  <c:v>0.88643851612160118</c:v>
                </c:pt>
                <c:pt idx="8">
                  <c:v>0.87279964230809015</c:v>
                </c:pt>
                <c:pt idx="9">
                  <c:v>0.86323842339992829</c:v>
                </c:pt>
                <c:pt idx="10">
                  <c:v>0.8558876154824423</c:v>
                </c:pt>
                <c:pt idx="11">
                  <c:v>0.84992367553166082</c:v>
                </c:pt>
                <c:pt idx="12">
                  <c:v>0.84491058900390881</c:v>
                </c:pt>
                <c:pt idx="13">
                  <c:v>0.84058967766525527</c:v>
                </c:pt>
                <c:pt idx="14">
                  <c:v>0.83679494654229447</c:v>
                </c:pt>
                <c:pt idx="15">
                  <c:v>0.83341356067879024</c:v>
                </c:pt>
                <c:pt idx="16">
                  <c:v>0.83036535645810583</c:v>
                </c:pt>
                <c:pt idx="17">
                  <c:v>0.82759135293408037</c:v>
                </c:pt>
                <c:pt idx="18">
                  <c:v>0.82504690258834312</c:v>
                </c:pt>
                <c:pt idx="19">
                  <c:v>0.82269740171263095</c:v>
                </c:pt>
                <c:pt idx="20">
                  <c:v>0.82051549268922952</c:v>
                </c:pt>
                <c:pt idx="21">
                  <c:v>0.81847917623287647</c:v>
                </c:pt>
                <c:pt idx="22">
                  <c:v>0.81657050027232314</c:v>
                </c:pt>
                <c:pt idx="23">
                  <c:v>0.81477462636893982</c:v>
                </c:pt>
                <c:pt idx="24">
                  <c:v>0.81307915038849543</c:v>
                </c:pt>
                <c:pt idx="25">
                  <c:v>0.81147359867167634</c:v>
                </c:pt>
                <c:pt idx="26">
                  <c:v>0.80994904800205847</c:v>
                </c:pt>
                <c:pt idx="27">
                  <c:v>0.80849783460168412</c:v>
                </c:pt>
                <c:pt idx="28">
                  <c:v>0.80711332826357263</c:v>
                </c:pt>
                <c:pt idx="29">
                  <c:v>0.80578975488681115</c:v>
                </c:pt>
                <c:pt idx="30">
                  <c:v>0.8045220554875161</c:v>
                </c:pt>
                <c:pt idx="31">
                  <c:v>0.80330577305077011</c:v>
                </c:pt>
                <c:pt idx="32">
                  <c:v>0.80213696088181685</c:v>
                </c:pt>
                <c:pt idx="33">
                  <c:v>0.80101210773762732</c:v>
                </c:pt>
                <c:pt idx="34">
                  <c:v>0.79992807618507999</c:v>
                </c:pt>
                <c:pt idx="35">
                  <c:v>0.79888205147966052</c:v>
                </c:pt>
                <c:pt idx="36">
                  <c:v>0.79787149888287456</c:v>
                </c:pt>
                <c:pt idx="37">
                  <c:v>0.79689412780157165</c:v>
                </c:pt>
                <c:pt idx="38">
                  <c:v>0.79594786148239205</c:v>
                </c:pt>
                <c:pt idx="39">
                  <c:v>0.79503081126059627</c:v>
                </c:pt>
                <c:pt idx="40">
                  <c:v>0.79414125456661588</c:v>
                </c:pt>
                <c:pt idx="41">
                  <c:v>0.79327761605154157</c:v>
                </c:pt>
                <c:pt idx="42">
                  <c:v>0.79243845131588708</c:v>
                </c:pt>
                <c:pt idx="43">
                  <c:v>0.79162243282270661</c:v>
                </c:pt>
                <c:pt idx="44">
                  <c:v>0.79082833765269056</c:v>
                </c:pt>
                <c:pt idx="45">
                  <c:v>0.79005503681983924</c:v>
                </c:pt>
                <c:pt idx="46">
                  <c:v>0.78930148591519311</c:v>
                </c:pt>
                <c:pt idx="47">
                  <c:v>0.78856671688551649</c:v>
                </c:pt>
                <c:pt idx="48">
                  <c:v>0.78784983078578563</c:v>
                </c:pt>
                <c:pt idx="49">
                  <c:v>0.78714999137040154</c:v>
                </c:pt>
                <c:pt idx="50">
                  <c:v>0.78646641940939244</c:v>
                </c:pt>
                <c:pt idx="51">
                  <c:v>0.78579838763346299</c:v>
                </c:pt>
                <c:pt idx="52">
                  <c:v>0.78514521622628242</c:v>
                </c:pt>
                <c:pt idx="53">
                  <c:v>0.78450626879449614</c:v>
                </c:pt>
                <c:pt idx="54">
                  <c:v>0.7838809487560261</c:v>
                </c:pt>
                <c:pt idx="55">
                  <c:v>0.78326869609566763</c:v>
                </c:pt>
                <c:pt idx="56">
                  <c:v>0.78266898444409749</c:v>
                </c:pt>
                <c:pt idx="57">
                  <c:v>0.7820813184424017</c:v>
                </c:pt>
                <c:pt idx="58">
                  <c:v>0.78150523135930383</c:v>
                </c:pt>
                <c:pt idx="59">
                  <c:v>0.7809402829325961</c:v>
                </c:pt>
                <c:pt idx="60">
                  <c:v>0.78038605740994926</c:v>
                </c:pt>
                <c:pt idx="61">
                  <c:v>0.77984216176742527</c:v>
                </c:pt>
                <c:pt idx="62">
                  <c:v>0.77930822408671219</c:v>
                </c:pt>
                <c:pt idx="63">
                  <c:v>0.77878389207443077</c:v>
                </c:pt>
                <c:pt idx="64">
                  <c:v>0.7782688317088523</c:v>
                </c:pt>
                <c:pt idx="65">
                  <c:v>0.77776272600111152</c:v>
                </c:pt>
                <c:pt idx="66">
                  <c:v>0.77726527385949373</c:v>
                </c:pt>
                <c:pt idx="67">
                  <c:v>0.77677618904668211</c:v>
                </c:pt>
                <c:pt idx="68">
                  <c:v>0.77629519922099399</c:v>
                </c:pt>
                <c:pt idx="69">
                  <c:v>0.77582204505362073</c:v>
                </c:pt>
                <c:pt idx="70">
                  <c:v>0.77535647941476438</c:v>
                </c:pt>
                <c:pt idx="71">
                  <c:v>0.7748982666223232</c:v>
                </c:pt>
                <c:pt idx="72">
                  <c:v>0.7744471817474512</c:v>
                </c:pt>
                <c:pt idx="73">
                  <c:v>0.77400300997190585</c:v>
                </c:pt>
                <c:pt idx="74">
                  <c:v>0.77356554599262428</c:v>
                </c:pt>
                <c:pt idx="75">
                  <c:v>0.77313459346942703</c:v>
                </c:pt>
                <c:pt idx="76">
                  <c:v>0.77270996451215679</c:v>
                </c:pt>
                <c:pt idx="77">
                  <c:v>0.77229147920392593</c:v>
                </c:pt>
                <c:pt idx="78">
                  <c:v>0.77187896515746746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DEA-4EBE-8291-C5C15BED7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79216"/>
        <c:axId val="1778186896"/>
      </c:scatterChart>
      <c:valAx>
        <c:axId val="17781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Deployment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86896"/>
        <c:crosses val="autoZero"/>
        <c:crossBetween val="midCat"/>
      </c:valAx>
      <c:valAx>
        <c:axId val="1778186896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Unit CAPEX relative to initial deployment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817921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4802121485545847"/>
          <c:y val="0.70688580208276286"/>
          <c:w val="0.3902968499710483"/>
          <c:h val="0.1772271998553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'7. CAPEX s-curves'!$B$13:$B$19</c:f>
              <c:numCache>
                <c:formatCode>General</c:formatCode>
                <c:ptCount val="7"/>
                <c:pt idx="0">
                  <c:v>2030</c:v>
                </c:pt>
                <c:pt idx="1">
                  <c:v>2031</c:v>
                </c:pt>
                <c:pt idx="2">
                  <c:v>2032</c:v>
                </c:pt>
                <c:pt idx="3">
                  <c:v>2033</c:v>
                </c:pt>
                <c:pt idx="4">
                  <c:v>2034</c:v>
                </c:pt>
                <c:pt idx="5">
                  <c:v>2035</c:v>
                </c:pt>
                <c:pt idx="6">
                  <c:v>2036</c:v>
                </c:pt>
              </c:numCache>
            </c:numRef>
          </c:xVal>
          <c:yVal>
            <c:numRef>
              <c:f>'7. CAPEX s-curves'!$A$13:$A$19</c:f>
              <c:numCache>
                <c:formatCode>General</c:formatCode>
                <c:ptCount val="7"/>
                <c:pt idx="0">
                  <c:v>5.2317781342251397</c:v>
                </c:pt>
                <c:pt idx="1">
                  <c:v>13.515635596447485</c:v>
                </c:pt>
                <c:pt idx="2">
                  <c:v>32.164970864384046</c:v>
                </c:pt>
                <c:pt idx="3">
                  <c:v>61.557220667245815</c:v>
                </c:pt>
                <c:pt idx="4">
                  <c:v>85.702157391085905</c:v>
                </c:pt>
                <c:pt idx="5">
                  <c:v>95.951917592654013</c:v>
                </c:pt>
                <c:pt idx="6">
                  <c:v>98.963511126819142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8C-4FD5-BB3E-0D7FC75F2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7571200"/>
        <c:axId val="577571680"/>
      </c:scatterChart>
      <c:valAx>
        <c:axId val="577571200"/>
        <c:scaling>
          <c:orientation val="minMax"/>
          <c:max val="2036"/>
          <c:min val="20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571680"/>
        <c:crosses val="autoZero"/>
        <c:crossBetween val="midCat"/>
      </c:valAx>
      <c:valAx>
        <c:axId val="57757168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571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'7. CAPEX s-curves'!$B$27:$B$31</c:f>
              <c:numCache>
                <c:formatCode>General</c:formatCode>
                <c:ptCount val="5"/>
                <c:pt idx="0">
                  <c:v>2030</c:v>
                </c:pt>
                <c:pt idx="1">
                  <c:v>2031</c:v>
                </c:pt>
                <c:pt idx="2">
                  <c:v>2032</c:v>
                </c:pt>
                <c:pt idx="3">
                  <c:v>2033</c:v>
                </c:pt>
                <c:pt idx="4">
                  <c:v>2034</c:v>
                </c:pt>
              </c:numCache>
            </c:numRef>
          </c:xVal>
          <c:yVal>
            <c:numRef>
              <c:f>'7. CAPEX s-curves'!$A$27:$A$31</c:f>
              <c:numCache>
                <c:formatCode>General</c:formatCode>
                <c:ptCount val="5"/>
                <c:pt idx="0">
                  <c:v>4.9586869451750006</c:v>
                </c:pt>
                <c:pt idx="1">
                  <c:v>21.281461580575218</c:v>
                </c:pt>
                <c:pt idx="2">
                  <c:v>65.975395538644719</c:v>
                </c:pt>
                <c:pt idx="3">
                  <c:v>95.376893766483406</c:v>
                </c:pt>
                <c:pt idx="4">
                  <c:v>99.597889727841164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56-408F-B448-31046D65B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7571200"/>
        <c:axId val="577571680"/>
      </c:scatterChart>
      <c:valAx>
        <c:axId val="577571200"/>
        <c:scaling>
          <c:orientation val="minMax"/>
          <c:max val="2036"/>
          <c:min val="20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571680"/>
        <c:crosses val="autoZero"/>
        <c:crossBetween val="midCat"/>
      </c:valAx>
      <c:valAx>
        <c:axId val="57757168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571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'7. CAPEX s-curves'!$B$40:$B$42</c:f>
              <c:numCache>
                <c:formatCode>General</c:formatCode>
                <c:ptCount val="3"/>
                <c:pt idx="0">
                  <c:v>2030</c:v>
                </c:pt>
                <c:pt idx="1">
                  <c:v>2031</c:v>
                </c:pt>
                <c:pt idx="2">
                  <c:v>2032</c:v>
                </c:pt>
              </c:numCache>
            </c:numRef>
          </c:xVal>
          <c:yVal>
            <c:numRef>
              <c:f>'7. CAPEX s-curves'!$A$40:$A$42</c:f>
              <c:numCache>
                <c:formatCode>General</c:formatCode>
                <c:ptCount val="3"/>
                <c:pt idx="0">
                  <c:v>4.972547794274857</c:v>
                </c:pt>
                <c:pt idx="1">
                  <c:v>70.710678118654741</c:v>
                </c:pt>
                <c:pt idx="2">
                  <c:v>99.876292324223044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76-449A-9158-500880984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7571200"/>
        <c:axId val="577571680"/>
      </c:scatterChart>
      <c:valAx>
        <c:axId val="577571200"/>
        <c:scaling>
          <c:orientation val="minMax"/>
          <c:max val="2036"/>
          <c:min val="20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571680"/>
        <c:crosses val="autoZero"/>
        <c:crossBetween val="midCat"/>
      </c:valAx>
      <c:valAx>
        <c:axId val="57757168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571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84" Type="http://schemas.openxmlformats.org/officeDocument/2006/relationships/chart" Target="../charts/chart84.xml"/><Relationship Id="rId89" Type="http://schemas.openxmlformats.org/officeDocument/2006/relationships/chart" Target="../charts/chart89.xml"/><Relationship Id="rId16" Type="http://schemas.openxmlformats.org/officeDocument/2006/relationships/chart" Target="../charts/chart16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5" Type="http://schemas.openxmlformats.org/officeDocument/2006/relationships/chart" Target="../charts/chart5.xml"/><Relationship Id="rId90" Type="http://schemas.openxmlformats.org/officeDocument/2006/relationships/chart" Target="../charts/chart90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77" Type="http://schemas.openxmlformats.org/officeDocument/2006/relationships/chart" Target="../charts/chart77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91" Type="http://schemas.openxmlformats.org/officeDocument/2006/relationships/chart" Target="../charts/chart9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5383</xdr:colOff>
      <xdr:row>6</xdr:row>
      <xdr:rowOff>8282</xdr:rowOff>
    </xdr:from>
    <xdr:to>
      <xdr:col>4</xdr:col>
      <xdr:colOff>3790999</xdr:colOff>
      <xdr:row>6</xdr:row>
      <xdr:rowOff>3793898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3B27180B-7E10-4EE1-A4F6-C4F64B7DC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8283</xdr:colOff>
      <xdr:row>19</xdr:row>
      <xdr:rowOff>9525</xdr:rowOff>
    </xdr:from>
    <xdr:to>
      <xdr:col>4</xdr:col>
      <xdr:colOff>3793899</xdr:colOff>
      <xdr:row>19</xdr:row>
      <xdr:rowOff>3795141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16CA90B0-51FB-429F-9CD2-AC5467278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9525</xdr:colOff>
      <xdr:row>20</xdr:row>
      <xdr:rowOff>9525</xdr:rowOff>
    </xdr:from>
    <xdr:to>
      <xdr:col>4</xdr:col>
      <xdr:colOff>3795141</xdr:colOff>
      <xdr:row>20</xdr:row>
      <xdr:rowOff>3795141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B7567EE3-E359-4F90-B1EF-2D526E9F2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23</xdr:row>
      <xdr:rowOff>9525</xdr:rowOff>
    </xdr:from>
    <xdr:to>
      <xdr:col>4</xdr:col>
      <xdr:colOff>3795141</xdr:colOff>
      <xdr:row>23</xdr:row>
      <xdr:rowOff>3795141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BEEFBDE-C31C-4452-8B13-EA8425891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4</xdr:col>
      <xdr:colOff>3795141</xdr:colOff>
      <xdr:row>22</xdr:row>
      <xdr:rowOff>3795141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254B1A-03CF-4B62-BEA1-0E34B469C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9525</xdr:colOff>
      <xdr:row>24</xdr:row>
      <xdr:rowOff>9525</xdr:rowOff>
    </xdr:from>
    <xdr:to>
      <xdr:col>4</xdr:col>
      <xdr:colOff>3795141</xdr:colOff>
      <xdr:row>24</xdr:row>
      <xdr:rowOff>3795141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8F54ED4A-2BA1-4EA3-A1E9-930D9A0D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9525</xdr:colOff>
      <xdr:row>21</xdr:row>
      <xdr:rowOff>9525</xdr:rowOff>
    </xdr:from>
    <xdr:to>
      <xdr:col>4</xdr:col>
      <xdr:colOff>3795141</xdr:colOff>
      <xdr:row>21</xdr:row>
      <xdr:rowOff>3795141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99E45815-6539-4377-8016-743912216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9525</xdr:colOff>
      <xdr:row>26</xdr:row>
      <xdr:rowOff>9525</xdr:rowOff>
    </xdr:from>
    <xdr:to>
      <xdr:col>4</xdr:col>
      <xdr:colOff>3795141</xdr:colOff>
      <xdr:row>26</xdr:row>
      <xdr:rowOff>3795141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8F060042-7E3E-49CC-B589-A2E2A5CEE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9525</xdr:colOff>
      <xdr:row>25</xdr:row>
      <xdr:rowOff>9525</xdr:rowOff>
    </xdr:from>
    <xdr:to>
      <xdr:col>4</xdr:col>
      <xdr:colOff>3795141</xdr:colOff>
      <xdr:row>25</xdr:row>
      <xdr:rowOff>3795141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DEF4B36D-BDE1-4DC0-BDB5-36F585A8C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11206</xdr:colOff>
      <xdr:row>7</xdr:row>
      <xdr:rowOff>11206</xdr:rowOff>
    </xdr:from>
    <xdr:to>
      <xdr:col>4</xdr:col>
      <xdr:colOff>3796822</xdr:colOff>
      <xdr:row>7</xdr:row>
      <xdr:rowOff>3796822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523D37E5-C016-4E4E-ADAC-402EDB7E1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11206</xdr:colOff>
      <xdr:row>8</xdr:row>
      <xdr:rowOff>11206</xdr:rowOff>
    </xdr:from>
    <xdr:to>
      <xdr:col>4</xdr:col>
      <xdr:colOff>3796822</xdr:colOff>
      <xdr:row>8</xdr:row>
      <xdr:rowOff>3796822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3D6F6D02-02E4-4264-A519-9E71FD46B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11206</xdr:colOff>
      <xdr:row>9</xdr:row>
      <xdr:rowOff>11206</xdr:rowOff>
    </xdr:from>
    <xdr:to>
      <xdr:col>4</xdr:col>
      <xdr:colOff>3796822</xdr:colOff>
      <xdr:row>9</xdr:row>
      <xdr:rowOff>3796822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7D77A0DA-027C-4478-9670-DB0BAD7C4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11206</xdr:colOff>
      <xdr:row>28</xdr:row>
      <xdr:rowOff>11206</xdr:rowOff>
    </xdr:from>
    <xdr:to>
      <xdr:col>4</xdr:col>
      <xdr:colOff>3796822</xdr:colOff>
      <xdr:row>28</xdr:row>
      <xdr:rowOff>3796822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15491247-71EB-4CBD-82D1-4691E586E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11206</xdr:colOff>
      <xdr:row>27</xdr:row>
      <xdr:rowOff>11206</xdr:rowOff>
    </xdr:from>
    <xdr:to>
      <xdr:col>4</xdr:col>
      <xdr:colOff>3796822</xdr:colOff>
      <xdr:row>27</xdr:row>
      <xdr:rowOff>3796822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445BD03A-F231-44F7-8AF7-05D33B51A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11206</xdr:colOff>
      <xdr:row>10</xdr:row>
      <xdr:rowOff>11206</xdr:rowOff>
    </xdr:from>
    <xdr:to>
      <xdr:col>4</xdr:col>
      <xdr:colOff>3796822</xdr:colOff>
      <xdr:row>10</xdr:row>
      <xdr:rowOff>3796822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A1A98D19-D154-4251-9DEB-E31A26413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11206</xdr:colOff>
      <xdr:row>12</xdr:row>
      <xdr:rowOff>11206</xdr:rowOff>
    </xdr:from>
    <xdr:to>
      <xdr:col>4</xdr:col>
      <xdr:colOff>3796822</xdr:colOff>
      <xdr:row>12</xdr:row>
      <xdr:rowOff>3796822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7CAB6B02-BCB1-44CE-92E4-7CD34A67A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11206</xdr:colOff>
      <xdr:row>11</xdr:row>
      <xdr:rowOff>11206</xdr:rowOff>
    </xdr:from>
    <xdr:to>
      <xdr:col>4</xdr:col>
      <xdr:colOff>3796822</xdr:colOff>
      <xdr:row>11</xdr:row>
      <xdr:rowOff>3796822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F434AF4B-BE46-4052-A616-40A850DE8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11206</xdr:colOff>
      <xdr:row>14</xdr:row>
      <xdr:rowOff>11206</xdr:rowOff>
    </xdr:from>
    <xdr:to>
      <xdr:col>4</xdr:col>
      <xdr:colOff>3796822</xdr:colOff>
      <xdr:row>14</xdr:row>
      <xdr:rowOff>3796822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EB081552-2D31-414A-A87E-F139B0F3F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11206</xdr:colOff>
      <xdr:row>13</xdr:row>
      <xdr:rowOff>11206</xdr:rowOff>
    </xdr:from>
    <xdr:to>
      <xdr:col>4</xdr:col>
      <xdr:colOff>3796822</xdr:colOff>
      <xdr:row>13</xdr:row>
      <xdr:rowOff>3796822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DC5E74A-77BA-4EB9-90FF-A215EE4A1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11206</xdr:colOff>
      <xdr:row>15</xdr:row>
      <xdr:rowOff>11206</xdr:rowOff>
    </xdr:from>
    <xdr:to>
      <xdr:col>4</xdr:col>
      <xdr:colOff>3796822</xdr:colOff>
      <xdr:row>15</xdr:row>
      <xdr:rowOff>3796822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6833590-45AE-4840-A8A0-0F69D800B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11206</xdr:colOff>
      <xdr:row>16</xdr:row>
      <xdr:rowOff>11206</xdr:rowOff>
    </xdr:from>
    <xdr:to>
      <xdr:col>4</xdr:col>
      <xdr:colOff>3796822</xdr:colOff>
      <xdr:row>16</xdr:row>
      <xdr:rowOff>3796822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4F8005F6-1337-4002-8F2C-EBF82D28E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11206</xdr:colOff>
      <xdr:row>17</xdr:row>
      <xdr:rowOff>11206</xdr:rowOff>
    </xdr:from>
    <xdr:to>
      <xdr:col>4</xdr:col>
      <xdr:colOff>3796822</xdr:colOff>
      <xdr:row>17</xdr:row>
      <xdr:rowOff>3796822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4DFF9592-13A0-426E-AB45-3AD4102D1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5383</xdr:colOff>
      <xdr:row>6</xdr:row>
      <xdr:rowOff>8282</xdr:rowOff>
    </xdr:from>
    <xdr:to>
      <xdr:col>3</xdr:col>
      <xdr:colOff>3790999</xdr:colOff>
      <xdr:row>6</xdr:row>
      <xdr:rowOff>3793898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7BFA9F5-2502-4B2F-B892-2F4E13801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8283</xdr:colOff>
      <xdr:row>18</xdr:row>
      <xdr:rowOff>9525</xdr:rowOff>
    </xdr:from>
    <xdr:to>
      <xdr:col>3</xdr:col>
      <xdr:colOff>3793899</xdr:colOff>
      <xdr:row>18</xdr:row>
      <xdr:rowOff>3795141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248391C7-B73F-4C60-96FB-35288D36B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8283</xdr:colOff>
      <xdr:row>19</xdr:row>
      <xdr:rowOff>9525</xdr:rowOff>
    </xdr:from>
    <xdr:to>
      <xdr:col>3</xdr:col>
      <xdr:colOff>3793899</xdr:colOff>
      <xdr:row>19</xdr:row>
      <xdr:rowOff>3795141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4CBC7EED-9A10-44CB-B73D-C48357ECC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9525</xdr:colOff>
      <xdr:row>20</xdr:row>
      <xdr:rowOff>9525</xdr:rowOff>
    </xdr:from>
    <xdr:to>
      <xdr:col>3</xdr:col>
      <xdr:colOff>3795141</xdr:colOff>
      <xdr:row>20</xdr:row>
      <xdr:rowOff>3795141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E833DE8C-36B2-497E-B21B-D71F677E4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9525</xdr:colOff>
      <xdr:row>23</xdr:row>
      <xdr:rowOff>9525</xdr:rowOff>
    </xdr:from>
    <xdr:to>
      <xdr:col>3</xdr:col>
      <xdr:colOff>3795141</xdr:colOff>
      <xdr:row>23</xdr:row>
      <xdr:rowOff>3795141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23BCC92F-CF29-4027-9FDB-31ADC7740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</xdr:col>
      <xdr:colOff>9525</xdr:colOff>
      <xdr:row>22</xdr:row>
      <xdr:rowOff>9525</xdr:rowOff>
    </xdr:from>
    <xdr:to>
      <xdr:col>3</xdr:col>
      <xdr:colOff>3795141</xdr:colOff>
      <xdr:row>22</xdr:row>
      <xdr:rowOff>3795141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C9C6630-1829-4EFE-A0E9-C5BAAE02F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9525</xdr:colOff>
      <xdr:row>24</xdr:row>
      <xdr:rowOff>9525</xdr:rowOff>
    </xdr:from>
    <xdr:to>
      <xdr:col>3</xdr:col>
      <xdr:colOff>3795141</xdr:colOff>
      <xdr:row>24</xdr:row>
      <xdr:rowOff>3795141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E309A62F-950A-4CB7-93DA-56B921F7D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</xdr:col>
      <xdr:colOff>9525</xdr:colOff>
      <xdr:row>21</xdr:row>
      <xdr:rowOff>9525</xdr:rowOff>
    </xdr:from>
    <xdr:to>
      <xdr:col>3</xdr:col>
      <xdr:colOff>3795141</xdr:colOff>
      <xdr:row>21</xdr:row>
      <xdr:rowOff>3795141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26FD6A83-F41F-4832-ACA2-8472A79F3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9525</xdr:colOff>
      <xdr:row>26</xdr:row>
      <xdr:rowOff>9525</xdr:rowOff>
    </xdr:from>
    <xdr:to>
      <xdr:col>3</xdr:col>
      <xdr:colOff>3795141</xdr:colOff>
      <xdr:row>26</xdr:row>
      <xdr:rowOff>3795141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0CA2C6DD-D9D9-4A8F-8EDA-316B483F8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9525</xdr:colOff>
      <xdr:row>25</xdr:row>
      <xdr:rowOff>9525</xdr:rowOff>
    </xdr:from>
    <xdr:to>
      <xdr:col>3</xdr:col>
      <xdr:colOff>3795141</xdr:colOff>
      <xdr:row>25</xdr:row>
      <xdr:rowOff>3795141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7DF438F3-F951-43A7-82C0-53FC99DB1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11206</xdr:colOff>
      <xdr:row>7</xdr:row>
      <xdr:rowOff>11206</xdr:rowOff>
    </xdr:from>
    <xdr:to>
      <xdr:col>3</xdr:col>
      <xdr:colOff>3796822</xdr:colOff>
      <xdr:row>7</xdr:row>
      <xdr:rowOff>3796822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7573F843-2C63-43E5-BABD-2ECDDF8BC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11206</xdr:colOff>
      <xdr:row>8</xdr:row>
      <xdr:rowOff>11206</xdr:rowOff>
    </xdr:from>
    <xdr:to>
      <xdr:col>3</xdr:col>
      <xdr:colOff>3796822</xdr:colOff>
      <xdr:row>8</xdr:row>
      <xdr:rowOff>3796822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3E3BE232-8242-417B-BAD5-126DED989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11206</xdr:colOff>
      <xdr:row>9</xdr:row>
      <xdr:rowOff>11206</xdr:rowOff>
    </xdr:from>
    <xdr:to>
      <xdr:col>3</xdr:col>
      <xdr:colOff>3796822</xdr:colOff>
      <xdr:row>9</xdr:row>
      <xdr:rowOff>3796822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5B6FADF0-5C3C-48A1-8E67-592A2B4A4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11206</xdr:colOff>
      <xdr:row>28</xdr:row>
      <xdr:rowOff>11206</xdr:rowOff>
    </xdr:from>
    <xdr:to>
      <xdr:col>3</xdr:col>
      <xdr:colOff>3796822</xdr:colOff>
      <xdr:row>28</xdr:row>
      <xdr:rowOff>3796822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71EF3EEA-8F43-4354-BAF9-A7D1692A4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11206</xdr:colOff>
      <xdr:row>27</xdr:row>
      <xdr:rowOff>11206</xdr:rowOff>
    </xdr:from>
    <xdr:to>
      <xdr:col>3</xdr:col>
      <xdr:colOff>3796822</xdr:colOff>
      <xdr:row>27</xdr:row>
      <xdr:rowOff>3796822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6D72590F-C1B7-42CD-BE7F-88BFA1F95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11206</xdr:colOff>
      <xdr:row>10</xdr:row>
      <xdr:rowOff>11206</xdr:rowOff>
    </xdr:from>
    <xdr:to>
      <xdr:col>3</xdr:col>
      <xdr:colOff>3796822</xdr:colOff>
      <xdr:row>10</xdr:row>
      <xdr:rowOff>3796822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33FD52DE-0842-4E0A-AAE7-84A942FAE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11206</xdr:colOff>
      <xdr:row>12</xdr:row>
      <xdr:rowOff>11206</xdr:rowOff>
    </xdr:from>
    <xdr:to>
      <xdr:col>3</xdr:col>
      <xdr:colOff>3796822</xdr:colOff>
      <xdr:row>12</xdr:row>
      <xdr:rowOff>3796822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1EA3CE92-05FF-48A6-9478-7B91E4F63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11206</xdr:colOff>
      <xdr:row>11</xdr:row>
      <xdr:rowOff>11206</xdr:rowOff>
    </xdr:from>
    <xdr:to>
      <xdr:col>3</xdr:col>
      <xdr:colOff>3796822</xdr:colOff>
      <xdr:row>11</xdr:row>
      <xdr:rowOff>3796822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3179ED87-0DEE-4D43-BFA6-E72DDD03F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11206</xdr:colOff>
      <xdr:row>14</xdr:row>
      <xdr:rowOff>11206</xdr:rowOff>
    </xdr:from>
    <xdr:to>
      <xdr:col>3</xdr:col>
      <xdr:colOff>3796822</xdr:colOff>
      <xdr:row>14</xdr:row>
      <xdr:rowOff>3796822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07AF4571-4C17-4A05-8A73-B1C4E3DBD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11206</xdr:colOff>
      <xdr:row>13</xdr:row>
      <xdr:rowOff>11206</xdr:rowOff>
    </xdr:from>
    <xdr:to>
      <xdr:col>3</xdr:col>
      <xdr:colOff>3796822</xdr:colOff>
      <xdr:row>13</xdr:row>
      <xdr:rowOff>3796822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0F6168C4-91B8-4D89-85E5-4BD491010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11206</xdr:colOff>
      <xdr:row>15</xdr:row>
      <xdr:rowOff>11206</xdr:rowOff>
    </xdr:from>
    <xdr:to>
      <xdr:col>3</xdr:col>
      <xdr:colOff>3796822</xdr:colOff>
      <xdr:row>15</xdr:row>
      <xdr:rowOff>3796822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159202CB-DA19-4453-B9F9-F01C3F8ED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</xdr:col>
      <xdr:colOff>11206</xdr:colOff>
      <xdr:row>16</xdr:row>
      <xdr:rowOff>11206</xdr:rowOff>
    </xdr:from>
    <xdr:to>
      <xdr:col>3</xdr:col>
      <xdr:colOff>3796822</xdr:colOff>
      <xdr:row>16</xdr:row>
      <xdr:rowOff>3796822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5D8395B3-F3D8-4F01-99DD-8D3A2FA19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</xdr:col>
      <xdr:colOff>11206</xdr:colOff>
      <xdr:row>17</xdr:row>
      <xdr:rowOff>11206</xdr:rowOff>
    </xdr:from>
    <xdr:to>
      <xdr:col>3</xdr:col>
      <xdr:colOff>3796822</xdr:colOff>
      <xdr:row>17</xdr:row>
      <xdr:rowOff>3796822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AB4B85C1-9F37-4D05-BEC3-0CF39093B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</xdr:col>
      <xdr:colOff>5383</xdr:colOff>
      <xdr:row>6</xdr:row>
      <xdr:rowOff>8282</xdr:rowOff>
    </xdr:from>
    <xdr:to>
      <xdr:col>5</xdr:col>
      <xdr:colOff>3790999</xdr:colOff>
      <xdr:row>6</xdr:row>
      <xdr:rowOff>3793898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3B5EB896-3EB7-48FE-9C5D-A47955D2B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</xdr:col>
      <xdr:colOff>8283</xdr:colOff>
      <xdr:row>19</xdr:row>
      <xdr:rowOff>9525</xdr:rowOff>
    </xdr:from>
    <xdr:to>
      <xdr:col>5</xdr:col>
      <xdr:colOff>3793899</xdr:colOff>
      <xdr:row>19</xdr:row>
      <xdr:rowOff>3795141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FF79834D-5A2D-4B5D-899C-3E2F36254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9525</xdr:colOff>
      <xdr:row>20</xdr:row>
      <xdr:rowOff>9525</xdr:rowOff>
    </xdr:from>
    <xdr:to>
      <xdr:col>5</xdr:col>
      <xdr:colOff>3795141</xdr:colOff>
      <xdr:row>20</xdr:row>
      <xdr:rowOff>3795141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B775BAD1-A4B0-4891-B60C-7C295B464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</xdr:col>
      <xdr:colOff>9525</xdr:colOff>
      <xdr:row>23</xdr:row>
      <xdr:rowOff>9525</xdr:rowOff>
    </xdr:from>
    <xdr:to>
      <xdr:col>5</xdr:col>
      <xdr:colOff>3795141</xdr:colOff>
      <xdr:row>23</xdr:row>
      <xdr:rowOff>3795141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042FB342-8040-4A8C-A73E-444DBB55C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5</xdr:col>
      <xdr:colOff>9525</xdr:colOff>
      <xdr:row>22</xdr:row>
      <xdr:rowOff>9525</xdr:rowOff>
    </xdr:from>
    <xdr:to>
      <xdr:col>5</xdr:col>
      <xdr:colOff>3795141</xdr:colOff>
      <xdr:row>22</xdr:row>
      <xdr:rowOff>3795141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C814AC68-3B6F-4A90-8107-B02E2174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5</xdr:col>
      <xdr:colOff>9525</xdr:colOff>
      <xdr:row>24</xdr:row>
      <xdr:rowOff>9525</xdr:rowOff>
    </xdr:from>
    <xdr:to>
      <xdr:col>5</xdr:col>
      <xdr:colOff>3795141</xdr:colOff>
      <xdr:row>24</xdr:row>
      <xdr:rowOff>3795141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80B80673-FF20-47DC-86DE-671172E3D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</xdr:col>
      <xdr:colOff>9525</xdr:colOff>
      <xdr:row>21</xdr:row>
      <xdr:rowOff>9525</xdr:rowOff>
    </xdr:from>
    <xdr:to>
      <xdr:col>5</xdr:col>
      <xdr:colOff>3795141</xdr:colOff>
      <xdr:row>21</xdr:row>
      <xdr:rowOff>3795141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F43648A7-1829-49A1-8D67-94C7B8AD9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</xdr:col>
      <xdr:colOff>9525</xdr:colOff>
      <xdr:row>26</xdr:row>
      <xdr:rowOff>9525</xdr:rowOff>
    </xdr:from>
    <xdr:to>
      <xdr:col>5</xdr:col>
      <xdr:colOff>3795141</xdr:colOff>
      <xdr:row>26</xdr:row>
      <xdr:rowOff>3795141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1C603321-4E44-4F2A-8238-A806DEA74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</xdr:col>
      <xdr:colOff>9525</xdr:colOff>
      <xdr:row>25</xdr:row>
      <xdr:rowOff>9525</xdr:rowOff>
    </xdr:from>
    <xdr:to>
      <xdr:col>5</xdr:col>
      <xdr:colOff>3795141</xdr:colOff>
      <xdr:row>25</xdr:row>
      <xdr:rowOff>3795141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7F5C2572-6E89-4692-BB75-2B29D37AD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5</xdr:col>
      <xdr:colOff>11206</xdr:colOff>
      <xdr:row>7</xdr:row>
      <xdr:rowOff>11206</xdr:rowOff>
    </xdr:from>
    <xdr:to>
      <xdr:col>5</xdr:col>
      <xdr:colOff>3796822</xdr:colOff>
      <xdr:row>7</xdr:row>
      <xdr:rowOff>3796822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F4394CC9-29E5-4F5B-8B55-44EC65B1C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</xdr:col>
      <xdr:colOff>11206</xdr:colOff>
      <xdr:row>8</xdr:row>
      <xdr:rowOff>11206</xdr:rowOff>
    </xdr:from>
    <xdr:to>
      <xdr:col>5</xdr:col>
      <xdr:colOff>3796822</xdr:colOff>
      <xdr:row>8</xdr:row>
      <xdr:rowOff>3796822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E90926F1-18E7-4730-B466-494827350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</xdr:col>
      <xdr:colOff>11206</xdr:colOff>
      <xdr:row>9</xdr:row>
      <xdr:rowOff>11206</xdr:rowOff>
    </xdr:from>
    <xdr:to>
      <xdr:col>5</xdr:col>
      <xdr:colOff>3796822</xdr:colOff>
      <xdr:row>9</xdr:row>
      <xdr:rowOff>3796822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8A07E54D-BDC5-466D-8C78-8A396C89E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5</xdr:col>
      <xdr:colOff>11206</xdr:colOff>
      <xdr:row>28</xdr:row>
      <xdr:rowOff>11206</xdr:rowOff>
    </xdr:from>
    <xdr:to>
      <xdr:col>5</xdr:col>
      <xdr:colOff>3796822</xdr:colOff>
      <xdr:row>28</xdr:row>
      <xdr:rowOff>3796822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4B2547B-A1AE-4368-B80D-683D51E7D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5</xdr:col>
      <xdr:colOff>11206</xdr:colOff>
      <xdr:row>27</xdr:row>
      <xdr:rowOff>11206</xdr:rowOff>
    </xdr:from>
    <xdr:to>
      <xdr:col>5</xdr:col>
      <xdr:colOff>3796822</xdr:colOff>
      <xdr:row>27</xdr:row>
      <xdr:rowOff>3796822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8765B071-8F28-4014-A0F4-FC522F3B9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5</xdr:col>
      <xdr:colOff>11206</xdr:colOff>
      <xdr:row>10</xdr:row>
      <xdr:rowOff>11206</xdr:rowOff>
    </xdr:from>
    <xdr:to>
      <xdr:col>5</xdr:col>
      <xdr:colOff>3796822</xdr:colOff>
      <xdr:row>10</xdr:row>
      <xdr:rowOff>3796822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8E20A0F3-5B27-4CCC-A7BA-128F23DB9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5</xdr:col>
      <xdr:colOff>11206</xdr:colOff>
      <xdr:row>12</xdr:row>
      <xdr:rowOff>11206</xdr:rowOff>
    </xdr:from>
    <xdr:to>
      <xdr:col>5</xdr:col>
      <xdr:colOff>3796822</xdr:colOff>
      <xdr:row>12</xdr:row>
      <xdr:rowOff>3796822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50BBAF37-1119-4824-8F58-FE7BF73E6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5</xdr:col>
      <xdr:colOff>11206</xdr:colOff>
      <xdr:row>11</xdr:row>
      <xdr:rowOff>11206</xdr:rowOff>
    </xdr:from>
    <xdr:to>
      <xdr:col>5</xdr:col>
      <xdr:colOff>3796822</xdr:colOff>
      <xdr:row>11</xdr:row>
      <xdr:rowOff>3796822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F0F5F86A-CF15-4EAC-8E1A-3F7D442BC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5</xdr:col>
      <xdr:colOff>11206</xdr:colOff>
      <xdr:row>14</xdr:row>
      <xdr:rowOff>11206</xdr:rowOff>
    </xdr:from>
    <xdr:to>
      <xdr:col>5</xdr:col>
      <xdr:colOff>3796822</xdr:colOff>
      <xdr:row>14</xdr:row>
      <xdr:rowOff>3796822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28DA465E-937D-43D9-9F25-CA6948157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5</xdr:col>
      <xdr:colOff>11206</xdr:colOff>
      <xdr:row>13</xdr:row>
      <xdr:rowOff>11206</xdr:rowOff>
    </xdr:from>
    <xdr:to>
      <xdr:col>5</xdr:col>
      <xdr:colOff>3796822</xdr:colOff>
      <xdr:row>13</xdr:row>
      <xdr:rowOff>3796822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692A9BD7-C5CF-4148-B539-72DA4124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5</xdr:col>
      <xdr:colOff>11206</xdr:colOff>
      <xdr:row>15</xdr:row>
      <xdr:rowOff>11206</xdr:rowOff>
    </xdr:from>
    <xdr:to>
      <xdr:col>5</xdr:col>
      <xdr:colOff>3796822</xdr:colOff>
      <xdr:row>15</xdr:row>
      <xdr:rowOff>3796822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1E5AB711-FBD0-48BC-9DE3-2BB03101C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5</xdr:col>
      <xdr:colOff>11206</xdr:colOff>
      <xdr:row>16</xdr:row>
      <xdr:rowOff>11206</xdr:rowOff>
    </xdr:from>
    <xdr:to>
      <xdr:col>5</xdr:col>
      <xdr:colOff>3796822</xdr:colOff>
      <xdr:row>16</xdr:row>
      <xdr:rowOff>3796822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01E2C0E9-FF68-4AB1-B874-170492133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5</xdr:col>
      <xdr:colOff>11206</xdr:colOff>
      <xdr:row>17</xdr:row>
      <xdr:rowOff>11206</xdr:rowOff>
    </xdr:from>
    <xdr:to>
      <xdr:col>5</xdr:col>
      <xdr:colOff>3796822</xdr:colOff>
      <xdr:row>17</xdr:row>
      <xdr:rowOff>3796822</xdr:rowOff>
    </xdr:to>
    <xdr:graphicFrame macro="">
      <xdr:nvGraphicFramePr>
        <xdr:cNvPr id="136" name="Chart 135">
          <a:extLst>
            <a:ext uri="{FF2B5EF4-FFF2-40B4-BE49-F238E27FC236}">
              <a16:creationId xmlns:a16="http://schemas.microsoft.com/office/drawing/2014/main" id="{C0719E86-5A87-4F3E-882E-CE4EF9EE6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5</xdr:col>
      <xdr:colOff>11206</xdr:colOff>
      <xdr:row>18</xdr:row>
      <xdr:rowOff>11206</xdr:rowOff>
    </xdr:from>
    <xdr:to>
      <xdr:col>5</xdr:col>
      <xdr:colOff>3796822</xdr:colOff>
      <xdr:row>18</xdr:row>
      <xdr:rowOff>3796822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86750FB3-D945-4A5A-A33E-C51193CC5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</xdr:col>
      <xdr:colOff>5383</xdr:colOff>
      <xdr:row>6</xdr:row>
      <xdr:rowOff>8282</xdr:rowOff>
    </xdr:from>
    <xdr:to>
      <xdr:col>6</xdr:col>
      <xdr:colOff>3790999</xdr:colOff>
      <xdr:row>6</xdr:row>
      <xdr:rowOff>3793898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FA8A16D0-5C83-451A-A735-1AB641267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6</xdr:col>
      <xdr:colOff>8283</xdr:colOff>
      <xdr:row>18</xdr:row>
      <xdr:rowOff>9525</xdr:rowOff>
    </xdr:from>
    <xdr:to>
      <xdr:col>6</xdr:col>
      <xdr:colOff>3793899</xdr:colOff>
      <xdr:row>18</xdr:row>
      <xdr:rowOff>3795141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B74EEDD8-8440-4320-A1EB-77BF55F83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6</xdr:col>
      <xdr:colOff>8283</xdr:colOff>
      <xdr:row>19</xdr:row>
      <xdr:rowOff>9525</xdr:rowOff>
    </xdr:from>
    <xdr:to>
      <xdr:col>6</xdr:col>
      <xdr:colOff>3793899</xdr:colOff>
      <xdr:row>19</xdr:row>
      <xdr:rowOff>3795141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B33D89D9-3B08-42A8-8294-8599B1313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6</xdr:col>
      <xdr:colOff>9525</xdr:colOff>
      <xdr:row>20</xdr:row>
      <xdr:rowOff>9525</xdr:rowOff>
    </xdr:from>
    <xdr:to>
      <xdr:col>6</xdr:col>
      <xdr:colOff>3795141</xdr:colOff>
      <xdr:row>20</xdr:row>
      <xdr:rowOff>3795141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4B822EDD-152D-40D4-A360-5336418F2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6</xdr:col>
      <xdr:colOff>9525</xdr:colOff>
      <xdr:row>23</xdr:row>
      <xdr:rowOff>9525</xdr:rowOff>
    </xdr:from>
    <xdr:to>
      <xdr:col>6</xdr:col>
      <xdr:colOff>3795141</xdr:colOff>
      <xdr:row>23</xdr:row>
      <xdr:rowOff>3795141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ED8D24CD-37CE-4E4E-B152-172212580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6</xdr:col>
      <xdr:colOff>9525</xdr:colOff>
      <xdr:row>22</xdr:row>
      <xdr:rowOff>9525</xdr:rowOff>
    </xdr:from>
    <xdr:to>
      <xdr:col>6</xdr:col>
      <xdr:colOff>3795141</xdr:colOff>
      <xdr:row>22</xdr:row>
      <xdr:rowOff>3795141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ECED247D-D951-4BE2-85D2-6824EECF0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6</xdr:col>
      <xdr:colOff>9525</xdr:colOff>
      <xdr:row>24</xdr:row>
      <xdr:rowOff>9525</xdr:rowOff>
    </xdr:from>
    <xdr:to>
      <xdr:col>6</xdr:col>
      <xdr:colOff>3795141</xdr:colOff>
      <xdr:row>24</xdr:row>
      <xdr:rowOff>3795141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695E0869-24EE-46FA-B25F-0290C648D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6</xdr:col>
      <xdr:colOff>9525</xdr:colOff>
      <xdr:row>21</xdr:row>
      <xdr:rowOff>9525</xdr:rowOff>
    </xdr:from>
    <xdr:to>
      <xdr:col>6</xdr:col>
      <xdr:colOff>3795141</xdr:colOff>
      <xdr:row>21</xdr:row>
      <xdr:rowOff>3795141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A460DBAC-D2DA-4BA6-A1F8-1AE2FC0EC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6</xdr:col>
      <xdr:colOff>9525</xdr:colOff>
      <xdr:row>26</xdr:row>
      <xdr:rowOff>9525</xdr:rowOff>
    </xdr:from>
    <xdr:to>
      <xdr:col>6</xdr:col>
      <xdr:colOff>3795141</xdr:colOff>
      <xdr:row>26</xdr:row>
      <xdr:rowOff>3795141</xdr:rowOff>
    </xdr:to>
    <xdr:graphicFrame macro="">
      <xdr:nvGraphicFramePr>
        <xdr:cNvPr id="146" name="Chart 145">
          <a:extLst>
            <a:ext uri="{FF2B5EF4-FFF2-40B4-BE49-F238E27FC236}">
              <a16:creationId xmlns:a16="http://schemas.microsoft.com/office/drawing/2014/main" id="{5AFC37A5-5BBD-4840-AF2A-416A61A5F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6</xdr:col>
      <xdr:colOff>9525</xdr:colOff>
      <xdr:row>25</xdr:row>
      <xdr:rowOff>9525</xdr:rowOff>
    </xdr:from>
    <xdr:to>
      <xdr:col>6</xdr:col>
      <xdr:colOff>3795141</xdr:colOff>
      <xdr:row>25</xdr:row>
      <xdr:rowOff>3795141</xdr:rowOff>
    </xdr:to>
    <xdr:graphicFrame macro="">
      <xdr:nvGraphicFramePr>
        <xdr:cNvPr id="147" name="Chart 146">
          <a:extLst>
            <a:ext uri="{FF2B5EF4-FFF2-40B4-BE49-F238E27FC236}">
              <a16:creationId xmlns:a16="http://schemas.microsoft.com/office/drawing/2014/main" id="{C5BE44ED-B78C-4E23-BBA8-FC9B60BA7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6</xdr:col>
      <xdr:colOff>11206</xdr:colOff>
      <xdr:row>7</xdr:row>
      <xdr:rowOff>11206</xdr:rowOff>
    </xdr:from>
    <xdr:to>
      <xdr:col>6</xdr:col>
      <xdr:colOff>3796822</xdr:colOff>
      <xdr:row>7</xdr:row>
      <xdr:rowOff>3796822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7C0B00C7-F00E-468C-A3D4-0F9E39387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6</xdr:col>
      <xdr:colOff>11206</xdr:colOff>
      <xdr:row>8</xdr:row>
      <xdr:rowOff>11206</xdr:rowOff>
    </xdr:from>
    <xdr:to>
      <xdr:col>6</xdr:col>
      <xdr:colOff>3796822</xdr:colOff>
      <xdr:row>8</xdr:row>
      <xdr:rowOff>3796822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E1E3BD45-15DE-4323-90C3-A363A192F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6</xdr:col>
      <xdr:colOff>11206</xdr:colOff>
      <xdr:row>9</xdr:row>
      <xdr:rowOff>11206</xdr:rowOff>
    </xdr:from>
    <xdr:to>
      <xdr:col>6</xdr:col>
      <xdr:colOff>3796822</xdr:colOff>
      <xdr:row>9</xdr:row>
      <xdr:rowOff>3796822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09ADF16A-671A-4559-9535-EFB4CEF05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6</xdr:col>
      <xdr:colOff>11206</xdr:colOff>
      <xdr:row>28</xdr:row>
      <xdr:rowOff>11206</xdr:rowOff>
    </xdr:from>
    <xdr:to>
      <xdr:col>6</xdr:col>
      <xdr:colOff>3796822</xdr:colOff>
      <xdr:row>28</xdr:row>
      <xdr:rowOff>3796822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93EE099A-6357-4DEE-86BD-8F67AC96F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6</xdr:col>
      <xdr:colOff>11206</xdr:colOff>
      <xdr:row>27</xdr:row>
      <xdr:rowOff>11206</xdr:rowOff>
    </xdr:from>
    <xdr:to>
      <xdr:col>6</xdr:col>
      <xdr:colOff>3796822</xdr:colOff>
      <xdr:row>27</xdr:row>
      <xdr:rowOff>3796822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0B6060B3-E59C-4A76-95FB-A8B52DAC4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6</xdr:col>
      <xdr:colOff>11206</xdr:colOff>
      <xdr:row>10</xdr:row>
      <xdr:rowOff>11206</xdr:rowOff>
    </xdr:from>
    <xdr:to>
      <xdr:col>6</xdr:col>
      <xdr:colOff>3796822</xdr:colOff>
      <xdr:row>10</xdr:row>
      <xdr:rowOff>3796822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F57873B1-DC66-451B-9741-564E2D5FF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6</xdr:col>
      <xdr:colOff>11206</xdr:colOff>
      <xdr:row>12</xdr:row>
      <xdr:rowOff>11206</xdr:rowOff>
    </xdr:from>
    <xdr:to>
      <xdr:col>6</xdr:col>
      <xdr:colOff>3796822</xdr:colOff>
      <xdr:row>12</xdr:row>
      <xdr:rowOff>3796822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A136A4CE-81D8-4DDA-9F03-255744BE6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6</xdr:col>
      <xdr:colOff>11206</xdr:colOff>
      <xdr:row>11</xdr:row>
      <xdr:rowOff>11206</xdr:rowOff>
    </xdr:from>
    <xdr:to>
      <xdr:col>6</xdr:col>
      <xdr:colOff>3796822</xdr:colOff>
      <xdr:row>11</xdr:row>
      <xdr:rowOff>3796822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20560956-8F06-488D-8174-545934E6F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6</xdr:col>
      <xdr:colOff>11206</xdr:colOff>
      <xdr:row>14</xdr:row>
      <xdr:rowOff>11206</xdr:rowOff>
    </xdr:from>
    <xdr:to>
      <xdr:col>6</xdr:col>
      <xdr:colOff>3796822</xdr:colOff>
      <xdr:row>14</xdr:row>
      <xdr:rowOff>3796822</xdr:rowOff>
    </xdr:to>
    <xdr:graphicFrame macro="">
      <xdr:nvGraphicFramePr>
        <xdr:cNvPr id="156" name="Chart 155">
          <a:extLst>
            <a:ext uri="{FF2B5EF4-FFF2-40B4-BE49-F238E27FC236}">
              <a16:creationId xmlns:a16="http://schemas.microsoft.com/office/drawing/2014/main" id="{4175BDDF-9368-4ED7-86B4-BD15C9AC4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6</xdr:col>
      <xdr:colOff>11206</xdr:colOff>
      <xdr:row>13</xdr:row>
      <xdr:rowOff>11206</xdr:rowOff>
    </xdr:from>
    <xdr:to>
      <xdr:col>6</xdr:col>
      <xdr:colOff>3796822</xdr:colOff>
      <xdr:row>13</xdr:row>
      <xdr:rowOff>3796822</xdr:rowOff>
    </xdr:to>
    <xdr:graphicFrame macro="">
      <xdr:nvGraphicFramePr>
        <xdr:cNvPr id="157" name="Chart 156">
          <a:extLst>
            <a:ext uri="{FF2B5EF4-FFF2-40B4-BE49-F238E27FC236}">
              <a16:creationId xmlns:a16="http://schemas.microsoft.com/office/drawing/2014/main" id="{BE11A8DE-E4CE-4D6F-B1ED-CB3FFE7E5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6</xdr:col>
      <xdr:colOff>11206</xdr:colOff>
      <xdr:row>15</xdr:row>
      <xdr:rowOff>11206</xdr:rowOff>
    </xdr:from>
    <xdr:to>
      <xdr:col>6</xdr:col>
      <xdr:colOff>3796822</xdr:colOff>
      <xdr:row>15</xdr:row>
      <xdr:rowOff>3796822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F49FB064-7658-4528-98D4-DCC6DFB84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6</xdr:col>
      <xdr:colOff>11206</xdr:colOff>
      <xdr:row>16</xdr:row>
      <xdr:rowOff>11206</xdr:rowOff>
    </xdr:from>
    <xdr:to>
      <xdr:col>6</xdr:col>
      <xdr:colOff>3796822</xdr:colOff>
      <xdr:row>16</xdr:row>
      <xdr:rowOff>3796822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0175A7EC-9170-449A-B810-9B815380B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6</xdr:col>
      <xdr:colOff>11206</xdr:colOff>
      <xdr:row>17</xdr:row>
      <xdr:rowOff>11206</xdr:rowOff>
    </xdr:from>
    <xdr:to>
      <xdr:col>6</xdr:col>
      <xdr:colOff>3796822</xdr:colOff>
      <xdr:row>17</xdr:row>
      <xdr:rowOff>3796822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E4F15C35-B75B-4590-A0DF-882B9B620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196453</xdr:colOff>
      <xdr:row>7</xdr:row>
      <xdr:rowOff>59531</xdr:rowOff>
    </xdr:from>
    <xdr:to>
      <xdr:col>13</xdr:col>
      <xdr:colOff>517922</xdr:colOff>
      <xdr:row>18</xdr:row>
      <xdr:rowOff>113109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05C2C9-0814-435D-BF95-3397E688E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226219</xdr:colOff>
      <xdr:row>21</xdr:row>
      <xdr:rowOff>53578</xdr:rowOff>
    </xdr:from>
    <xdr:to>
      <xdr:col>13</xdr:col>
      <xdr:colOff>547688</xdr:colOff>
      <xdr:row>32</xdr:row>
      <xdr:rowOff>107156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656A5C3-71BA-434D-93B1-0D5551544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226219</xdr:colOff>
      <xdr:row>34</xdr:row>
      <xdr:rowOff>53579</xdr:rowOff>
    </xdr:from>
    <xdr:to>
      <xdr:col>13</xdr:col>
      <xdr:colOff>547688</xdr:colOff>
      <xdr:row>45</xdr:row>
      <xdr:rowOff>107157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71CE51-78EC-4235-BC4E-0B24C79A2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39806</xdr:colOff>
      <xdr:row>2</xdr:row>
      <xdr:rowOff>150368</xdr:rowOff>
    </xdr:from>
    <xdr:ext cx="8677055" cy="2677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A70755EE-EA52-641F-03E9-6C3703141464}"/>
                </a:ext>
              </a:extLst>
            </xdr:cNvPr>
            <xdr:cNvSpPr txBox="1"/>
          </xdr:nvSpPr>
          <xdr:spPr>
            <a:xfrm>
              <a:off x="39806" y="531368"/>
              <a:ext cx="8677055" cy="2677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600" b="1" i="1">
                        <a:latin typeface="Cambria Math" panose="02040503050406030204" pitchFamily="18" charset="0"/>
                      </a:rPr>
                      <m:t>𝑺𝒑𝒆𝒄𝒊𝒇𝒊𝒄</m:t>
                    </m:r>
                    <m:r>
                      <a:rPr lang="en-US" sz="1600" b="1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US" sz="1600" b="1" i="1">
                        <a:latin typeface="Cambria Math" panose="02040503050406030204" pitchFamily="18" charset="0"/>
                      </a:rPr>
                      <m:t>𝑪𝑨𝑷𝑬𝑿</m:t>
                    </m:r>
                    <m:r>
                      <a:rPr lang="en-US" sz="1600" b="1" i="1">
                        <a:latin typeface="Cambria Math" panose="02040503050406030204" pitchFamily="18" charset="0"/>
                      </a:rPr>
                      <m:t> ($/</m:t>
                    </m:r>
                    <m:r>
                      <a:rPr lang="en-US" sz="1600" b="1" i="1">
                        <a:latin typeface="Cambria Math" panose="02040503050406030204" pitchFamily="18" charset="0"/>
                      </a:rPr>
                      <m:t>𝒕𝒐𝒏𝒏𝒆𝑪𝑶</m:t>
                    </m:r>
                    <m:r>
                      <a:rPr lang="en-US" sz="1600" b="1" i="1">
                        <a:latin typeface="Cambria Math" panose="02040503050406030204" pitchFamily="18" charset="0"/>
                      </a:rPr>
                      <m:t>₂/</m:t>
                    </m:r>
                    <m:r>
                      <a:rPr lang="en-US" sz="1600" b="1" i="1">
                        <a:latin typeface="Cambria Math" panose="02040503050406030204" pitchFamily="18" charset="0"/>
                      </a:rPr>
                      <m:t>𝒚</m:t>
                    </m:r>
                    <m:r>
                      <a:rPr lang="en-US" sz="1600" b="1" i="1">
                        <a:latin typeface="Cambria Math" panose="02040503050406030204" pitchFamily="18" charset="0"/>
                      </a:rPr>
                      <m:t>) = </m:t>
                    </m:r>
                    <m:sSup>
                      <m:sSupPr>
                        <m:ctrlPr>
                          <a:rPr lang="en-US" sz="16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sSub>
                          <m:sSubPr>
                            <m:ctrlPr>
                              <a:rPr lang="en-US" sz="16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1600" b="1" i="1">
                                <a:latin typeface="Cambria Math" panose="02040503050406030204" pitchFamily="18" charset="0"/>
                              </a:rPr>
                              <m:t>𝑪</m:t>
                            </m:r>
                          </m:e>
                          <m:sub>
                            <m:r>
                              <a:rPr lang="en-US" sz="1600" b="1" i="1">
                                <a:latin typeface="Cambria Math" panose="02040503050406030204" pitchFamily="18" charset="0"/>
                              </a:rPr>
                              <m:t>𝟎</m:t>
                            </m:r>
                          </m:sub>
                        </m:sSub>
                        <m:r>
                          <a:rPr lang="en-US" sz="16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 </m:t>
                        </m:r>
                        <m:r>
                          <a:rPr lang="en-US" sz="16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𝑪𝒂𝒑𝒕𝒖𝒓𝒆</m:t>
                        </m:r>
                        <m:r>
                          <a:rPr lang="en-US" sz="16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n-US" sz="16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𝑪𝒂𝒑𝒂𝒄𝒊𝒕𝒚</m:t>
                        </m:r>
                        <m:r>
                          <a:rPr lang="en-US" sz="16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(</m:t>
                        </m:r>
                        <m:r>
                          <a:rPr lang="en-US" sz="16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𝒎𝒊𝒍𝒍𝒊𝒐𝒏</m:t>
                        </m:r>
                        <m:r>
                          <a:rPr lang="en-US" sz="16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n-US" sz="16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𝒕𝒐𝒏𝒏𝒆𝒔</m:t>
                        </m:r>
                        <m:r>
                          <a:rPr lang="en-US" sz="16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n-US" sz="16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𝒐𝒇</m:t>
                        </m:r>
                        <m:r>
                          <a:rPr lang="en-US" sz="16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n-US" sz="16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𝑪𝑶</m:t>
                        </m:r>
                        <m:r>
                          <a:rPr lang="en-US" sz="16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₂/</m:t>
                        </m:r>
                        <m:r>
                          <a:rPr lang="en-US" sz="16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𝒚</m:t>
                        </m:r>
                        <m:r>
                          <a:rPr lang="en-US" sz="16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e>
                      <m:sup>
                        <m:r>
                          <a:rPr lang="en-US" sz="1600" b="1" i="1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lang="en-US" sz="1600" b="1" i="1">
                            <a:latin typeface="Cambria Math" panose="02040503050406030204" pitchFamily="18" charset="0"/>
                          </a:rPr>
                          <m:t>𝒃</m:t>
                        </m:r>
                      </m:sup>
                    </m:sSup>
                  </m:oMath>
                </m:oMathPara>
              </a14:m>
              <a:endParaRPr lang="en-US" sz="1600" b="1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A70755EE-EA52-641F-03E9-6C3703141464}"/>
                </a:ext>
              </a:extLst>
            </xdr:cNvPr>
            <xdr:cNvSpPr txBox="1"/>
          </xdr:nvSpPr>
          <xdr:spPr>
            <a:xfrm>
              <a:off x="39806" y="531368"/>
              <a:ext cx="8677055" cy="2677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600" b="1" i="0">
                  <a:latin typeface="Cambria Math" panose="02040503050406030204" pitchFamily="18" charset="0"/>
                </a:rPr>
                <a:t>𝑺𝒑𝒆𝒄𝒊𝒇𝒊𝒄 𝑪𝑨𝑷𝑬𝑿 ($/𝒕𝒐𝒏𝒏𝒆𝑪𝑶₂/𝒚) = 〖𝑪_𝟎</a:t>
              </a:r>
              <a:r>
                <a:rPr lang="en-US" sz="16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 × 𝑪𝒂𝒑𝒕𝒖𝒓𝒆 𝑪𝒂𝒑𝒂𝒄𝒊𝒕𝒚 (𝒎𝒊𝒍𝒍𝒊𝒐𝒏 𝒕𝒐𝒏𝒏𝒆𝒔 𝒐𝒇 𝑪𝑶₂/𝒚)</a:t>
              </a:r>
              <a:r>
                <a:rPr lang="en-US" sz="16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〗^(</a:t>
              </a:r>
              <a:r>
                <a:rPr lang="en-US" sz="1600" b="1" i="0">
                  <a:latin typeface="Cambria Math" panose="02040503050406030204" pitchFamily="18" charset="0"/>
                </a:rPr>
                <a:t>−𝒃)</a:t>
              </a:r>
              <a:endParaRPr lang="en-US" sz="1600" b="1"/>
            </a:p>
          </xdr:txBody>
        </xdr:sp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227136</xdr:colOff>
      <xdr:row>54</xdr:row>
      <xdr:rowOff>29307</xdr:rowOff>
    </xdr:from>
    <xdr:ext cx="3171825" cy="4685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10D1712F-6F7A-4499-B3C1-485B61D00DAF}"/>
                </a:ext>
              </a:extLst>
            </xdr:cNvPr>
            <xdr:cNvSpPr txBox="1"/>
          </xdr:nvSpPr>
          <xdr:spPr>
            <a:xfrm>
              <a:off x="227136" y="12249882"/>
              <a:ext cx="3171825" cy="4685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400" b="0" i="1">
                        <a:latin typeface="Cambria Math" panose="02040503050406030204" pitchFamily="18" charset="0"/>
                      </a:rPr>
                      <m:t>𝐶𝐴𝑃𝐸𝑋</m:t>
                    </m:r>
                    <m:r>
                      <a:rPr lang="en-US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n-US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400" b="0" i="1">
                            <a:latin typeface="Cambria Math" panose="02040503050406030204" pitchFamily="18" charset="0"/>
                          </a:rPr>
                          <m:t>𝐶𝐴𝑃𝐸𝑋</m:t>
                        </m:r>
                      </m:e>
                      <m:sub>
                        <m:r>
                          <a:rPr lang="en-US" sz="1400" b="0" i="1">
                            <a:latin typeface="Cambria Math" panose="02040503050406030204" pitchFamily="18" charset="0"/>
                          </a:rPr>
                          <m:t>𝑟𝑒𝑓</m:t>
                        </m:r>
                      </m:sub>
                    </m:sSub>
                    <m:r>
                      <a:rPr lang="en-US" sz="14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×</m:t>
                    </m:r>
                    <m:sSup>
                      <m:sSupPr>
                        <m:ctrlPr>
                          <a:rPr lang="en-US" sz="14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[</m:t>
                        </m:r>
                        <m:f>
                          <m:fPr>
                            <m:ctrlPr>
                              <a:rPr lang="en-US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US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𝐶𝑎𝑝𝑎𝑐𝑖𝑡𝑦</m:t>
                            </m:r>
                          </m:num>
                          <m:den>
                            <m:sSub>
                              <m:sSubPr>
                                <m:ctrlPr>
                                  <a:rPr lang="en-US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𝐶𝑎𝑝𝑎𝑐𝑖𝑡𝑦</m:t>
                                </m:r>
                              </m:e>
                              <m:sub>
                                <m:r>
                                  <a:rPr lang="en-US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𝑟𝑒𝑓</m:t>
                                </m:r>
                              </m:sub>
                            </m:sSub>
                          </m:den>
                        </m:f>
                        <m:r>
                          <a:rPr lang="en-US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]</m:t>
                        </m:r>
                      </m:e>
                      <m:sup>
                        <m:r>
                          <a:rPr lang="en-US" sz="1400" b="0" i="1">
                            <a:latin typeface="Cambria Math" panose="02040503050406030204" pitchFamily="18" charset="0"/>
                          </a:rPr>
                          <m:t>𝐾</m:t>
                        </m:r>
                      </m:sup>
                    </m:sSup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10D1712F-6F7A-4499-B3C1-485B61D00DAF}"/>
                </a:ext>
              </a:extLst>
            </xdr:cNvPr>
            <xdr:cNvSpPr txBox="1"/>
          </xdr:nvSpPr>
          <xdr:spPr>
            <a:xfrm>
              <a:off x="227136" y="12249882"/>
              <a:ext cx="3171825" cy="4685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n-US" sz="1400" b="0" i="0">
                  <a:latin typeface="Cambria Math" panose="02040503050406030204" pitchFamily="18" charset="0"/>
                </a:rPr>
                <a:t>𝐶𝐴𝑃𝐸𝑋=〖𝐶𝐴𝑃𝐸𝑋〗_𝑟𝑒𝑓</a:t>
              </a:r>
              <a:r>
                <a:rPr lang="en-US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×</a:t>
              </a:r>
              <a:r>
                <a:rPr lang="en-US" sz="1400" b="0" i="0">
                  <a:latin typeface="Cambria Math" panose="02040503050406030204" pitchFamily="18" charset="0"/>
                </a:rPr>
                <a:t>〖</a:t>
              </a:r>
              <a:r>
                <a:rPr lang="en-US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[𝐶𝑎𝑝𝑎𝑐𝑖𝑡𝑦/〖𝐶𝑎𝑝𝑎𝑐𝑖𝑡𝑦〗_𝑟𝑒𝑓 ]〗^</a:t>
              </a:r>
              <a:r>
                <a:rPr lang="en-US" sz="1400" b="0" i="0">
                  <a:latin typeface="Cambria Math" panose="02040503050406030204" pitchFamily="18" charset="0"/>
                </a:rPr>
                <a:t>𝐾</a:t>
              </a:r>
              <a:endParaRPr lang="en-US" sz="1400"/>
            </a:p>
          </xdr:txBody>
        </xdr:sp>
      </mc:Fallback>
    </mc:AlternateContent>
    <xdr:clientData/>
  </xdr:oneCellAnchor>
  <xdr:twoCellAnchor editAs="oneCell">
    <xdr:from>
      <xdr:col>9</xdr:col>
      <xdr:colOff>0</xdr:colOff>
      <xdr:row>7</xdr:row>
      <xdr:rowOff>101204</xdr:rowOff>
    </xdr:from>
    <xdr:to>
      <xdr:col>11</xdr:col>
      <xdr:colOff>471722</xdr:colOff>
      <xdr:row>9</xdr:row>
      <xdr:rowOff>15518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596683-1725-4744-9A55-AE4A7DBA3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34704"/>
          <a:ext cx="1690922" cy="27626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12</xdr:col>
      <xdr:colOff>178873</xdr:colOff>
      <xdr:row>30</xdr:row>
      <xdr:rowOff>123868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F62D606-9BD0-4AC4-A591-A15D16248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524500"/>
          <a:ext cx="2007673" cy="30484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13</xdr:col>
      <xdr:colOff>291992</xdr:colOff>
      <xdr:row>20</xdr:row>
      <xdr:rowOff>133395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7722F87-C524-4594-AFE7-45CE1E681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51981" y="3626827"/>
          <a:ext cx="2724530" cy="3238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227136</xdr:colOff>
      <xdr:row>59</xdr:row>
      <xdr:rowOff>29307</xdr:rowOff>
    </xdr:from>
    <xdr:ext cx="3171825" cy="4685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BA8E63D1-9900-47F3-BDEA-A01F482C4B17}"/>
                </a:ext>
              </a:extLst>
            </xdr:cNvPr>
            <xdr:cNvSpPr txBox="1"/>
          </xdr:nvSpPr>
          <xdr:spPr>
            <a:xfrm>
              <a:off x="227136" y="11945082"/>
              <a:ext cx="3171825" cy="4685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400" b="0" i="1">
                        <a:latin typeface="Cambria Math" panose="02040503050406030204" pitchFamily="18" charset="0"/>
                      </a:rPr>
                      <m:t>𝐶𝐴𝑃𝐸𝑋</m:t>
                    </m:r>
                    <m:r>
                      <a:rPr lang="en-US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n-US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400" b="0" i="1">
                            <a:latin typeface="Cambria Math" panose="02040503050406030204" pitchFamily="18" charset="0"/>
                          </a:rPr>
                          <m:t>𝐶𝐴𝑃𝐸𝑋</m:t>
                        </m:r>
                      </m:e>
                      <m:sub>
                        <m:r>
                          <a:rPr lang="en-US" sz="1400" b="0" i="1">
                            <a:latin typeface="Cambria Math" panose="02040503050406030204" pitchFamily="18" charset="0"/>
                          </a:rPr>
                          <m:t>𝑟𝑒𝑓</m:t>
                        </m:r>
                      </m:sub>
                    </m:sSub>
                    <m:r>
                      <a:rPr lang="en-US" sz="14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×</m:t>
                    </m:r>
                    <m:sSup>
                      <m:sSupPr>
                        <m:ctrlPr>
                          <a:rPr lang="en-US" sz="14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[</m:t>
                        </m:r>
                        <m:f>
                          <m:fPr>
                            <m:ctrlPr>
                              <a:rPr lang="en-US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US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𝐶𝑎𝑝𝑎𝑐𝑖𝑡𝑦</m:t>
                            </m:r>
                          </m:num>
                          <m:den>
                            <m:sSub>
                              <m:sSubPr>
                                <m:ctrlPr>
                                  <a:rPr lang="en-US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𝐶𝑎𝑝𝑎𝑐𝑖𝑡𝑦</m:t>
                                </m:r>
                              </m:e>
                              <m:sub>
                                <m:r>
                                  <a:rPr lang="en-US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𝑟𝑒𝑓</m:t>
                                </m:r>
                              </m:sub>
                            </m:sSub>
                          </m:den>
                        </m:f>
                        <m:r>
                          <a:rPr lang="en-US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]</m:t>
                        </m:r>
                      </m:e>
                      <m:sup>
                        <m:r>
                          <a:rPr lang="en-US" sz="1400" b="0" i="1">
                            <a:latin typeface="Cambria Math" panose="02040503050406030204" pitchFamily="18" charset="0"/>
                          </a:rPr>
                          <m:t>𝐾</m:t>
                        </m:r>
                      </m:sup>
                    </m:sSup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BA8E63D1-9900-47F3-BDEA-A01F482C4B17}"/>
                </a:ext>
              </a:extLst>
            </xdr:cNvPr>
            <xdr:cNvSpPr txBox="1"/>
          </xdr:nvSpPr>
          <xdr:spPr>
            <a:xfrm>
              <a:off x="227136" y="11945082"/>
              <a:ext cx="3171825" cy="4685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n-US" sz="1400" b="0" i="0">
                  <a:latin typeface="Cambria Math" panose="02040503050406030204" pitchFamily="18" charset="0"/>
                </a:rPr>
                <a:t>𝐶𝐴𝑃𝐸𝑋=〖𝐶𝐴𝑃𝐸𝑋〗_𝑟𝑒𝑓</a:t>
              </a:r>
              <a:r>
                <a:rPr lang="en-US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×</a:t>
              </a:r>
              <a:r>
                <a:rPr lang="en-US" sz="1400" b="0" i="0">
                  <a:latin typeface="Cambria Math" panose="02040503050406030204" pitchFamily="18" charset="0"/>
                </a:rPr>
                <a:t>〖</a:t>
              </a:r>
              <a:r>
                <a:rPr lang="en-US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[𝐶𝑎𝑝𝑎𝑐𝑖𝑡𝑦/〖𝐶𝑎𝑝𝑎𝑐𝑖𝑡𝑦〗_𝑟𝑒𝑓 ]〗^</a:t>
              </a:r>
              <a:r>
                <a:rPr lang="en-US" sz="1400" b="0" i="0">
                  <a:latin typeface="Cambria Math" panose="02040503050406030204" pitchFamily="18" charset="0"/>
                </a:rPr>
                <a:t>𝐾</a:t>
              </a:r>
              <a:endParaRPr lang="en-US" sz="1400"/>
            </a:p>
          </xdr:txBody>
        </xdr:sp>
      </mc:Fallback>
    </mc:AlternateContent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227136</xdr:colOff>
      <xdr:row>60</xdr:row>
      <xdr:rowOff>29307</xdr:rowOff>
    </xdr:from>
    <xdr:ext cx="3171825" cy="4685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EAAFC2E3-60E7-49DB-8E8D-924552006BA3}"/>
                </a:ext>
              </a:extLst>
            </xdr:cNvPr>
            <xdr:cNvSpPr txBox="1"/>
          </xdr:nvSpPr>
          <xdr:spPr>
            <a:xfrm>
              <a:off x="227136" y="12249882"/>
              <a:ext cx="3171825" cy="4685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400" b="0" i="1">
                        <a:latin typeface="Cambria Math" panose="02040503050406030204" pitchFamily="18" charset="0"/>
                      </a:rPr>
                      <m:t>𝐶𝐴𝑃𝐸𝑋</m:t>
                    </m:r>
                    <m:r>
                      <a:rPr lang="en-US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n-US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400" b="0" i="1">
                            <a:latin typeface="Cambria Math" panose="02040503050406030204" pitchFamily="18" charset="0"/>
                          </a:rPr>
                          <m:t>𝐶𝐴𝑃𝐸𝑋</m:t>
                        </m:r>
                      </m:e>
                      <m:sub>
                        <m:r>
                          <a:rPr lang="en-US" sz="1400" b="0" i="1">
                            <a:latin typeface="Cambria Math" panose="02040503050406030204" pitchFamily="18" charset="0"/>
                          </a:rPr>
                          <m:t>𝑟𝑒𝑓</m:t>
                        </m:r>
                      </m:sub>
                    </m:sSub>
                    <m:r>
                      <a:rPr lang="en-US" sz="14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×</m:t>
                    </m:r>
                    <m:sSup>
                      <m:sSupPr>
                        <m:ctrlPr>
                          <a:rPr lang="en-US" sz="14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[</m:t>
                        </m:r>
                        <m:f>
                          <m:fPr>
                            <m:ctrlPr>
                              <a:rPr lang="en-US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US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𝐶𝑎𝑝𝑎𝑐𝑖𝑡𝑦</m:t>
                            </m:r>
                          </m:num>
                          <m:den>
                            <m:sSub>
                              <m:sSubPr>
                                <m:ctrlPr>
                                  <a:rPr lang="en-US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𝐶𝑎𝑝𝑎𝑐𝑖𝑡𝑦</m:t>
                                </m:r>
                              </m:e>
                              <m:sub>
                                <m:r>
                                  <a:rPr lang="en-US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𝑟𝑒𝑓</m:t>
                                </m:r>
                              </m:sub>
                            </m:sSub>
                          </m:den>
                        </m:f>
                        <m:r>
                          <a:rPr lang="en-US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]</m:t>
                        </m:r>
                      </m:e>
                      <m:sup>
                        <m:r>
                          <a:rPr lang="en-US" sz="1400" b="0" i="1">
                            <a:latin typeface="Cambria Math" panose="02040503050406030204" pitchFamily="18" charset="0"/>
                          </a:rPr>
                          <m:t>𝐾</m:t>
                        </m:r>
                      </m:sup>
                    </m:sSup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EAAFC2E3-60E7-49DB-8E8D-924552006BA3}"/>
                </a:ext>
              </a:extLst>
            </xdr:cNvPr>
            <xdr:cNvSpPr txBox="1"/>
          </xdr:nvSpPr>
          <xdr:spPr>
            <a:xfrm>
              <a:off x="227136" y="12249882"/>
              <a:ext cx="3171825" cy="4685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n-US" sz="1400" b="0" i="0">
                  <a:latin typeface="Cambria Math" panose="02040503050406030204" pitchFamily="18" charset="0"/>
                </a:rPr>
                <a:t>𝐶𝐴𝑃𝐸𝑋=〖𝐶𝐴𝑃𝐸𝑋〗_𝑟𝑒𝑓</a:t>
              </a:r>
              <a:r>
                <a:rPr lang="en-US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×</a:t>
              </a:r>
              <a:r>
                <a:rPr lang="en-US" sz="1400" b="0" i="0">
                  <a:latin typeface="Cambria Math" panose="02040503050406030204" pitchFamily="18" charset="0"/>
                </a:rPr>
                <a:t>〖</a:t>
              </a:r>
              <a:r>
                <a:rPr lang="en-US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[𝐶𝑎𝑝𝑎𝑐𝑖𝑡𝑦/〖𝐶𝑎𝑝𝑎𝑐𝑖𝑡𝑦〗_𝑟𝑒𝑓 ]〗^</a:t>
              </a:r>
              <a:r>
                <a:rPr lang="en-US" sz="1400" b="0" i="0">
                  <a:latin typeface="Cambria Math" panose="02040503050406030204" pitchFamily="18" charset="0"/>
                </a:rPr>
                <a:t>𝐾</a:t>
              </a:r>
              <a:endParaRPr lang="en-US" sz="1400"/>
            </a:p>
          </xdr:txBody>
        </xdr:sp>
      </mc:Fallback>
    </mc:AlternateContent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227136</xdr:colOff>
      <xdr:row>73</xdr:row>
      <xdr:rowOff>29307</xdr:rowOff>
    </xdr:from>
    <xdr:ext cx="3171825" cy="4685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1ED55F44-C42D-40DA-977A-1D034D11AF58}"/>
                </a:ext>
              </a:extLst>
            </xdr:cNvPr>
            <xdr:cNvSpPr txBox="1"/>
          </xdr:nvSpPr>
          <xdr:spPr>
            <a:xfrm>
              <a:off x="227136" y="13964382"/>
              <a:ext cx="3171825" cy="4685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400" b="0" i="1">
                        <a:latin typeface="Cambria Math" panose="02040503050406030204" pitchFamily="18" charset="0"/>
                      </a:rPr>
                      <m:t>𝐶𝐴𝑃𝐸𝑋</m:t>
                    </m:r>
                    <m:r>
                      <a:rPr lang="en-US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n-US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400" b="0" i="1">
                            <a:latin typeface="Cambria Math" panose="02040503050406030204" pitchFamily="18" charset="0"/>
                          </a:rPr>
                          <m:t>𝐶𝐴𝑃𝐸𝑋</m:t>
                        </m:r>
                      </m:e>
                      <m:sub>
                        <m:r>
                          <a:rPr lang="en-US" sz="1400" b="0" i="1">
                            <a:latin typeface="Cambria Math" panose="02040503050406030204" pitchFamily="18" charset="0"/>
                          </a:rPr>
                          <m:t>𝑟𝑒𝑓</m:t>
                        </m:r>
                      </m:sub>
                    </m:sSub>
                    <m:r>
                      <a:rPr lang="en-US" sz="14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×</m:t>
                    </m:r>
                    <m:sSup>
                      <m:sSupPr>
                        <m:ctrlPr>
                          <a:rPr lang="en-US" sz="14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[</m:t>
                        </m:r>
                        <m:f>
                          <m:fPr>
                            <m:ctrlPr>
                              <a:rPr lang="en-US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US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𝐶𝑎𝑝𝑎𝑐𝑖𝑡𝑦</m:t>
                            </m:r>
                          </m:num>
                          <m:den>
                            <m:sSub>
                              <m:sSubPr>
                                <m:ctrlPr>
                                  <a:rPr lang="en-US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𝐶𝑎𝑝𝑎𝑐𝑖𝑡𝑦</m:t>
                                </m:r>
                              </m:e>
                              <m:sub>
                                <m:r>
                                  <a:rPr lang="en-US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𝑟𝑒𝑓</m:t>
                                </m:r>
                              </m:sub>
                            </m:sSub>
                          </m:den>
                        </m:f>
                        <m:r>
                          <a:rPr lang="en-US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]</m:t>
                        </m:r>
                      </m:e>
                      <m:sup>
                        <m:r>
                          <a:rPr lang="en-US" sz="1400" b="0" i="1">
                            <a:latin typeface="Cambria Math" panose="02040503050406030204" pitchFamily="18" charset="0"/>
                          </a:rPr>
                          <m:t>𝐾</m:t>
                        </m:r>
                      </m:sup>
                    </m:sSup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1ED55F44-C42D-40DA-977A-1D034D11AF58}"/>
                </a:ext>
              </a:extLst>
            </xdr:cNvPr>
            <xdr:cNvSpPr txBox="1"/>
          </xdr:nvSpPr>
          <xdr:spPr>
            <a:xfrm>
              <a:off x="227136" y="13964382"/>
              <a:ext cx="3171825" cy="4685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n-US" sz="1400" b="0" i="0">
                  <a:latin typeface="Cambria Math" panose="02040503050406030204" pitchFamily="18" charset="0"/>
                </a:rPr>
                <a:t>𝐶𝐴𝑃𝐸𝑋=〖𝐶𝐴𝑃𝐸𝑋〗_𝑟𝑒𝑓</a:t>
              </a:r>
              <a:r>
                <a:rPr lang="en-US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×</a:t>
              </a:r>
              <a:r>
                <a:rPr lang="en-US" sz="1400" b="0" i="0">
                  <a:latin typeface="Cambria Math" panose="02040503050406030204" pitchFamily="18" charset="0"/>
                </a:rPr>
                <a:t>〖</a:t>
              </a:r>
              <a:r>
                <a:rPr lang="en-US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[𝐶𝑎𝑝𝑎𝑐𝑖𝑡𝑦/〖𝐶𝑎𝑝𝑎𝑐𝑖𝑡𝑦〗_𝑟𝑒𝑓 ]〗^</a:t>
              </a:r>
              <a:r>
                <a:rPr lang="en-US" sz="1400" b="0" i="0">
                  <a:latin typeface="Cambria Math" panose="02040503050406030204" pitchFamily="18" charset="0"/>
                </a:rPr>
                <a:t>𝐾</a:t>
              </a:r>
              <a:endParaRPr lang="en-US" sz="1400"/>
            </a:p>
          </xdr:txBody>
        </xdr:sp>
      </mc:Fallback>
    </mc:AlternateContent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227136</xdr:colOff>
      <xdr:row>46</xdr:row>
      <xdr:rowOff>29307</xdr:rowOff>
    </xdr:from>
    <xdr:ext cx="3171825" cy="4685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592E7F8C-8EDD-4545-9F11-4C98DCCBFF8D}"/>
                </a:ext>
              </a:extLst>
            </xdr:cNvPr>
            <xdr:cNvSpPr txBox="1"/>
          </xdr:nvSpPr>
          <xdr:spPr>
            <a:xfrm>
              <a:off x="227136" y="10154382"/>
              <a:ext cx="3171825" cy="4685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400" b="0" i="1">
                        <a:latin typeface="Cambria Math" panose="02040503050406030204" pitchFamily="18" charset="0"/>
                      </a:rPr>
                      <m:t>𝐶𝐴𝑃𝐸𝑋</m:t>
                    </m:r>
                    <m:r>
                      <a:rPr lang="en-US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n-US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400" b="0" i="1">
                            <a:latin typeface="Cambria Math" panose="02040503050406030204" pitchFamily="18" charset="0"/>
                          </a:rPr>
                          <m:t>𝐶𝐴𝑃𝐸𝑋</m:t>
                        </m:r>
                      </m:e>
                      <m:sub>
                        <m:r>
                          <a:rPr lang="en-US" sz="1400" b="0" i="1">
                            <a:latin typeface="Cambria Math" panose="02040503050406030204" pitchFamily="18" charset="0"/>
                          </a:rPr>
                          <m:t>𝑟𝑒𝑓</m:t>
                        </m:r>
                      </m:sub>
                    </m:sSub>
                    <m:r>
                      <a:rPr lang="en-US" sz="14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×</m:t>
                    </m:r>
                    <m:sSup>
                      <m:sSupPr>
                        <m:ctrlPr>
                          <a:rPr lang="en-US" sz="14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[</m:t>
                        </m:r>
                        <m:f>
                          <m:fPr>
                            <m:ctrlPr>
                              <a:rPr lang="en-US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US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𝐶𝑎𝑝𝑎𝑐𝑖𝑡𝑦</m:t>
                            </m:r>
                          </m:num>
                          <m:den>
                            <m:sSub>
                              <m:sSubPr>
                                <m:ctrlPr>
                                  <a:rPr lang="en-US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𝐶𝑎𝑝𝑎𝑐𝑖𝑡𝑦</m:t>
                                </m:r>
                              </m:e>
                              <m:sub>
                                <m:r>
                                  <a:rPr lang="en-US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𝑟𝑒𝑓</m:t>
                                </m:r>
                              </m:sub>
                            </m:sSub>
                          </m:den>
                        </m:f>
                        <m:r>
                          <a:rPr lang="en-US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]</m:t>
                        </m:r>
                      </m:e>
                      <m:sup>
                        <m:r>
                          <a:rPr lang="en-US" sz="1400" b="0" i="1">
                            <a:latin typeface="Cambria Math" panose="02040503050406030204" pitchFamily="18" charset="0"/>
                          </a:rPr>
                          <m:t>𝐾</m:t>
                        </m:r>
                      </m:sup>
                    </m:sSup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592E7F8C-8EDD-4545-9F11-4C98DCCBFF8D}"/>
                </a:ext>
              </a:extLst>
            </xdr:cNvPr>
            <xdr:cNvSpPr txBox="1"/>
          </xdr:nvSpPr>
          <xdr:spPr>
            <a:xfrm>
              <a:off x="227136" y="10154382"/>
              <a:ext cx="3171825" cy="4685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n-US" sz="1400" b="0" i="0">
                  <a:latin typeface="Cambria Math" panose="02040503050406030204" pitchFamily="18" charset="0"/>
                </a:rPr>
                <a:t>𝐶𝐴𝑃𝐸𝑋=〖𝐶𝐴𝑃𝐸𝑋〗_𝑟𝑒𝑓</a:t>
              </a:r>
              <a:r>
                <a:rPr lang="en-US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×</a:t>
              </a:r>
              <a:r>
                <a:rPr lang="en-US" sz="1400" b="0" i="0">
                  <a:latin typeface="Cambria Math" panose="02040503050406030204" pitchFamily="18" charset="0"/>
                </a:rPr>
                <a:t>〖</a:t>
              </a:r>
              <a:r>
                <a:rPr lang="en-US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[𝐶𝑎𝑝𝑎𝑐𝑖𝑡𝑦/〖𝐶𝑎𝑝𝑎𝑐𝑖𝑡𝑦〗_𝑟𝑒𝑓 ]〗^</a:t>
              </a:r>
              <a:r>
                <a:rPr lang="en-US" sz="1400" b="0" i="0">
                  <a:latin typeface="Cambria Math" panose="02040503050406030204" pitchFamily="18" charset="0"/>
                </a:rPr>
                <a:t>𝐾</a:t>
              </a:r>
              <a:endParaRPr lang="en-US" sz="1400"/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!!%20Net%20Zero%20Chemical\Data\Stylized%20Emissions%20and%20Abatement%20Cost%20TrajectoriesV1_EL_TAG.xlsx" TargetMode="External"/><Relationship Id="rId1" Type="http://schemas.openxmlformats.org/officeDocument/2006/relationships/externalLinkPath" Target="/!!%20Net%20Zero%20Chemical/Data/Stylized%20Emissions%20and%20Abatement%20Cost%20TrajectoriesV1_EL_TAG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!!%20Net%20Zero%20Chemical\Data\To%20Deloitte\NZCM\NZC%20Model%20v.4.06%2006.12.25%20NA.xlsx" TargetMode="External"/><Relationship Id="rId1" Type="http://schemas.openxmlformats.org/officeDocument/2006/relationships/externalLinkPath" Target="/!!%20Net%20Zero%20Chemical/Data/To%20Deloitte/NZCM/NZC%20Model%20v.4.06%2006.12.25%20NA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Aspen%20NH3\CO2%20capture%20costs\CAPCOST_2017_rev2.xlsm" TargetMode="External"/><Relationship Id="rId1" Type="http://schemas.openxmlformats.org/officeDocument/2006/relationships/externalLinkPath" Target="/Aspen%20NH3/CO2%20capture%20costs/CAPCOST_2017_rev2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ncetonu-my.sharepoint.com/Users/ryanedwards/Documents/Ryan/Uni/Princeton/Research/CCS/CO2-EOR/Technical/Pipeline%20cost%20model_v2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larson\Princeton%20Dropbox\Eric%20Larson\Net-Zero%20Chemicals\Report\Emissions%20Results%20-%20TAG%2007.29.2025.xlsx" TargetMode="External"/><Relationship Id="rId1" Type="http://schemas.openxmlformats.org/officeDocument/2006/relationships/externalLinkPath" Target="file:///C:\Users\elarson\Princeton%20Dropbox\Eric%20Larson\Net-Zero%20Chemicals\Report\Emissions%20Results%20-%20TAG%2007.29.2025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larson\Princeton%20Dropbox\Eric%20Larson\Net-Zero%20Chemicals\Report\APPENDICES%20(as%20of%207-20-25)\Appendix%20D.%20Supplementary%20Exhibits%2007.29.2025%20v.11_EL.xlsx" TargetMode="External"/><Relationship Id="rId1" Type="http://schemas.openxmlformats.org/officeDocument/2006/relationships/externalLinkPath" Target="file:///C:\Users\elarson\Princeton%20Dropbox\Eric%20Larson\Net-Zero%20Chemicals\Report\APPENDICES%20(as%20of%207-20-25)\Appendix%20D.%20Supplementary%20Exhibits%2007.29.2025%20v.11_EL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g0051\OneDrive%20-%20Princeton%20University\Documents\NZCM\NZC%20Model%20v.5.02%2006.24.25%20EU.xlsx" TargetMode="External"/><Relationship Id="rId1" Type="http://schemas.openxmlformats.org/officeDocument/2006/relationships/externalLinkPath" Target="file:///C:\Users\tg0051\OneDrive%20-%20Princeton%20University\Documents\NZCM\NZC%20Model%20v.5.02%2006.24.25%20EU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g0051\OneDrive%20-%20Princeton%20University\Documents\NZCM\NZC%20Model%20v.5.02%2006.24.25%20NA.xlsx" TargetMode="External"/><Relationship Id="rId1" Type="http://schemas.openxmlformats.org/officeDocument/2006/relationships/externalLinkPath" Target="file:///C:\Users\tg0051\OneDrive%20-%20Princeton%20University\Documents\NZCM\NZC%20Model%20v.5.02%2006.24.25%20NA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g0051\OneDrive%20-%20Princeton%20University\Documents\NZCM\NZC%20Model%20v.5.02%2006.24.25%20ME.xlsx" TargetMode="External"/><Relationship Id="rId1" Type="http://schemas.openxmlformats.org/officeDocument/2006/relationships/externalLinkPath" Target="file:///C:\Users\tg0051\OneDrive%20-%20Princeton%20University\Documents\NZCM\NZC%20Model%20v.5.02%2006.24.25%20ME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g0051\OneDrive%20-%20Princeton%20University\Documents\NZCM\NZC%20Model%20v.5.02%2006.24.25%20CH.xlsx" TargetMode="External"/><Relationship Id="rId1" Type="http://schemas.openxmlformats.org/officeDocument/2006/relationships/externalLinkPath" Target="file:///C:\Users\tg0051\OneDrive%20-%20Princeton%20University\Documents\NZCM\NZC%20Model%20v.5.02%2006.24.25%20C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missions"/>
      <sheetName val="Tech Cost Learning"/>
      <sheetName val="Cost Learning &amp; time (CCS)"/>
      <sheetName val="Deployment"/>
      <sheetName val="Cost Learning &amp; time (ELEC)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UICK-GUIDE"/>
      <sheetName val="CONTENTS"/>
      <sheetName val="CTRL"/>
      <sheetName val="EMISSIONS"/>
      <sheetName val="INTENSITY"/>
      <sheetName val="CAPEX"/>
      <sheetName val="COSTS"/>
      <sheetName val="COM"/>
      <sheetName val="SUM"/>
      <sheetName val="BAU.A1"/>
      <sheetName val="BAU.A1.F"/>
      <sheetName val="BAU.A2A"/>
      <sheetName val="BAU.A2B"/>
      <sheetName val="BAU.A3"/>
      <sheetName val="BAU.B"/>
      <sheetName val="BAU.B1"/>
      <sheetName val="BAU.B2"/>
      <sheetName val="BAU.B3"/>
      <sheetName val="BAU.C"/>
      <sheetName val="BAU.D"/>
      <sheetName val="BAU.E"/>
      <sheetName val="BAU.F"/>
      <sheetName val="H₂"/>
      <sheetName val="EI.EP"/>
      <sheetName val="CCS.A1"/>
      <sheetName val="CAP.A1"/>
      <sheetName val="CCS.A1R"/>
      <sheetName val="EE.A1"/>
      <sheetName val="EE.A1R"/>
      <sheetName val="EE"/>
      <sheetName val="CCS.A2B"/>
      <sheetName val="CAP.A2B"/>
      <sheetName val="CCS.A2BR"/>
      <sheetName val="CCS.B"/>
      <sheetName val="CAP.B"/>
      <sheetName val="CCS.BR"/>
      <sheetName val="CCU.C"/>
      <sheetName val="CAP.C"/>
      <sheetName val="CCU.CR"/>
      <sheetName val="CCS.C"/>
      <sheetName val="CCS.C.HP"/>
      <sheetName val="CAP.C.HP"/>
      <sheetName val="CCS.C.LP"/>
      <sheetName val="CAP.C.LP"/>
      <sheetName val="CCS.CR"/>
      <sheetName val="CCS.D"/>
      <sheetName val="CAP.D.HP"/>
      <sheetName val="CCS.D.HP"/>
      <sheetName val="CAP.D.LP"/>
      <sheetName val="CCS.D.LP"/>
      <sheetName val="CCS.DR"/>
      <sheetName val="BIO.C"/>
      <sheetName val="BIO.CR"/>
      <sheetName val="BH.A1"/>
      <sheetName val="BH.A1R"/>
      <sheetName val="GH.D"/>
      <sheetName val="GH.DR"/>
      <sheetName val="GH.A1"/>
      <sheetName val="GH.A1R"/>
      <sheetName val="NU.A1"/>
      <sheetName val="NU.A1R"/>
      <sheetName val="WT.A1"/>
      <sheetName val="WT.A1R"/>
      <sheetName val="PV.A1"/>
      <sheetName val="PV.A1R"/>
      <sheetName val="CIR.A1.1"/>
      <sheetName val="CIR.A1.2"/>
      <sheetName val="CIR.A1R"/>
      <sheetName val="AS"/>
      <sheetName val="EI.ALL"/>
      <sheetName val="DATA"/>
      <sheetName val="BP"/>
      <sheetName val="GA"/>
      <sheetName val="SYN"/>
      <sheetName val="PRO"/>
      <sheetName val="FD"/>
      <sheetName val="CY"/>
      <sheetName val="S2"/>
      <sheetName val="S3"/>
      <sheetName val="ME"/>
      <sheetName val="FP"/>
      <sheetName val="TS"/>
      <sheetName val="H2"/>
      <sheetName val="PO"/>
      <sheetName val="CF.NA"/>
      <sheetName val="CF.CH"/>
      <sheetName val="CF.WO"/>
      <sheetName val="CO2"/>
      <sheetName val="SC"/>
      <sheetName val="A.NA"/>
      <sheetName val="A.CH"/>
      <sheetName val="A.EU"/>
      <sheetName val="GLO"/>
      <sheetName val="CP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14">
          <cell r="I14">
            <v>-2.8233333333333333</v>
          </cell>
        </row>
      </sheetData>
      <sheetData sheetId="79"/>
      <sheetData sheetId="80">
        <row r="20">
          <cell r="S20">
            <v>51.50299401197605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50">
          <cell r="R50">
            <v>168.50466012800001</v>
          </cell>
          <cell r="S50">
            <v>711.46412041600001</v>
          </cell>
          <cell r="T50">
            <v>992.30522048</v>
          </cell>
          <cell r="U50">
            <v>56.168220024</v>
          </cell>
          <cell r="V50">
            <v>59.124442137599999</v>
          </cell>
        </row>
      </sheetData>
      <sheetData sheetId="90"/>
      <sheetData sheetId="91"/>
      <sheetData sheetId="92"/>
      <sheetData sheetId="9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quipment Summary"/>
      <sheetName val="Utilities Summary"/>
      <sheetName val="COM Summary"/>
      <sheetName val="Cash Flow Analysis"/>
      <sheetName val="Monte Carlo Simulation"/>
      <sheetName val="User Options"/>
      <sheetName val="Equipment Cost Data"/>
      <sheetName val="Cooling Water"/>
      <sheetName val="Cost of Refrigerated Water"/>
      <sheetName val="Cost of Steam"/>
    </sheetNames>
    <sheetDataSet>
      <sheetData sheetId="0">
        <row r="2">
          <cell r="E2">
            <v>100</v>
          </cell>
        </row>
        <row r="4">
          <cell r="E4">
            <v>542</v>
          </cell>
        </row>
        <row r="73">
          <cell r="H73">
            <v>475090</v>
          </cell>
          <cell r="I73">
            <v>1056400</v>
          </cell>
          <cell r="K73">
            <v>816400</v>
          </cell>
        </row>
        <row r="75">
          <cell r="H75">
            <v>1250000</v>
          </cell>
        </row>
        <row r="79">
          <cell r="H79">
            <v>4.74</v>
          </cell>
        </row>
      </sheetData>
      <sheetData sheetId="1">
        <row r="5">
          <cell r="B5" t="str">
            <v xml:space="preserve"> </v>
          </cell>
        </row>
        <row r="16">
          <cell r="B16" t="str">
            <v>Totals</v>
          </cell>
        </row>
      </sheetData>
      <sheetData sheetId="2">
        <row r="9">
          <cell r="C9"/>
          <cell r="F9"/>
        </row>
        <row r="10">
          <cell r="F10">
            <v>-499320000</v>
          </cell>
        </row>
        <row r="11">
          <cell r="F11">
            <v>3286191.36</v>
          </cell>
        </row>
        <row r="15">
          <cell r="C15">
            <v>10000000</v>
          </cell>
        </row>
        <row r="16">
          <cell r="C16">
            <v>0.45</v>
          </cell>
        </row>
        <row r="17">
          <cell r="C17">
            <v>0.10000000149011612</v>
          </cell>
        </row>
        <row r="18">
          <cell r="C18">
            <v>15000000</v>
          </cell>
        </row>
        <row r="19">
          <cell r="C19">
            <v>30000000</v>
          </cell>
        </row>
        <row r="20">
          <cell r="C20">
            <v>150000000</v>
          </cell>
        </row>
        <row r="21">
          <cell r="C21">
            <v>1.18</v>
          </cell>
        </row>
        <row r="22">
          <cell r="C22">
            <v>0.5</v>
          </cell>
        </row>
        <row r="25">
          <cell r="C25">
            <v>499320000</v>
          </cell>
        </row>
        <row r="26">
          <cell r="C26">
            <v>3286191.36</v>
          </cell>
        </row>
        <row r="27">
          <cell r="C27">
            <v>500</v>
          </cell>
        </row>
        <row r="28">
          <cell r="C28">
            <v>0</v>
          </cell>
        </row>
        <row r="29">
          <cell r="C29">
            <v>0</v>
          </cell>
        </row>
        <row r="37">
          <cell r="C37">
            <v>31042630.3728</v>
          </cell>
        </row>
        <row r="45">
          <cell r="C45">
            <v>10</v>
          </cell>
        </row>
      </sheetData>
      <sheetData sheetId="3"/>
      <sheetData sheetId="4"/>
      <sheetData sheetId="5">
        <row r="2">
          <cell r="C2">
            <v>8322</v>
          </cell>
        </row>
        <row r="5">
          <cell r="G5">
            <v>1</v>
          </cell>
        </row>
        <row r="6">
          <cell r="C6">
            <v>18.72</v>
          </cell>
        </row>
        <row r="7">
          <cell r="C7">
            <v>0.378</v>
          </cell>
        </row>
        <row r="8">
          <cell r="G8">
            <v>1</v>
          </cell>
        </row>
        <row r="14">
          <cell r="G14">
            <v>1</v>
          </cell>
        </row>
        <row r="17">
          <cell r="C17">
            <v>3.16</v>
          </cell>
          <cell r="G17">
            <v>1</v>
          </cell>
        </row>
        <row r="26">
          <cell r="G26">
            <v>1</v>
          </cell>
        </row>
        <row r="29">
          <cell r="G29">
            <v>1</v>
          </cell>
        </row>
        <row r="41">
          <cell r="C41">
            <v>0.86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g Mod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raph Data"/>
      <sheetName val="Sheet2"/>
      <sheetName val="Data"/>
      <sheetName val="Breakdown-Olefins"/>
    </sheetNames>
    <sheetDataSet>
      <sheetData sheetId="0"/>
      <sheetData sheetId="1"/>
      <sheetData sheetId="2"/>
      <sheetData sheetId="3">
        <row r="2">
          <cell r="F2">
            <v>0.64049255098594715</v>
          </cell>
          <cell r="G2">
            <v>0.68597706568856942</v>
          </cell>
          <cell r="H2">
            <v>0.72356166399286104</v>
          </cell>
          <cell r="I2">
            <v>0.76114626229715254</v>
          </cell>
          <cell r="J2">
            <v>0.76928690995041338</v>
          </cell>
          <cell r="K2">
            <v>0.77742755760367466</v>
          </cell>
          <cell r="L2">
            <v>0.82308119859711515</v>
          </cell>
          <cell r="M2">
            <v>0.86873483959055608</v>
          </cell>
          <cell r="N2">
            <v>0.90310483959055632</v>
          </cell>
          <cell r="O2">
            <v>0.93747483959055611</v>
          </cell>
          <cell r="P2">
            <v>0.97177483959055599</v>
          </cell>
          <cell r="Q2">
            <v>1.0060748395905559</v>
          </cell>
        </row>
        <row r="3">
          <cell r="F3">
            <v>58.445607494000825</v>
          </cell>
          <cell r="G3">
            <v>58.611910353562237</v>
          </cell>
          <cell r="H3">
            <v>51.908639639580059</v>
          </cell>
          <cell r="I3">
            <v>45.205368925597838</v>
          </cell>
          <cell r="J3">
            <v>24.23165718814564</v>
          </cell>
          <cell r="K3">
            <v>3.2579454506934553</v>
          </cell>
          <cell r="L3">
            <v>1.6438174672272083</v>
          </cell>
          <cell r="M3">
            <v>2.9689483761075053E-2</v>
          </cell>
          <cell r="N3">
            <v>2.9689483761075053E-2</v>
          </cell>
          <cell r="O3">
            <v>2.9689483761075053E-2</v>
          </cell>
          <cell r="P3">
            <v>2.9689483761075053E-2</v>
          </cell>
          <cell r="Q3">
            <v>2.9689483761089264E-2</v>
          </cell>
        </row>
        <row r="4">
          <cell r="F4">
            <v>1.6465222809066558</v>
          </cell>
          <cell r="G4">
            <v>0.7796008229130218</v>
          </cell>
          <cell r="H4">
            <v>0.8593114246111957</v>
          </cell>
          <cell r="I4">
            <v>0.93902202630936937</v>
          </cell>
          <cell r="J4">
            <v>0.74040667281544836</v>
          </cell>
          <cell r="K4">
            <v>0.54179131932152702</v>
          </cell>
          <cell r="L4">
            <v>0.54555283342618466</v>
          </cell>
          <cell r="M4">
            <v>0.54931434753084207</v>
          </cell>
          <cell r="N4">
            <v>0.55160489500582133</v>
          </cell>
          <cell r="O4">
            <v>0.55389544248080069</v>
          </cell>
          <cell r="P4">
            <v>0.55618132488963956</v>
          </cell>
          <cell r="Q4">
            <v>0.55846720729847832</v>
          </cell>
        </row>
        <row r="5">
          <cell r="F5">
            <v>11.144310625601081</v>
          </cell>
          <cell r="G5">
            <v>5.6339880646280651</v>
          </cell>
          <cell r="H5">
            <v>3.6554035235820233</v>
          </cell>
          <cell r="I5">
            <v>1.6768189825359803</v>
          </cell>
          <cell r="J5">
            <v>1.606352043484105</v>
          </cell>
          <cell r="K5">
            <v>1.5358851044322304</v>
          </cell>
          <cell r="L5">
            <v>1.6174935881118957</v>
          </cell>
          <cell r="M5">
            <v>1.6991020717915606</v>
          </cell>
          <cell r="N5">
            <v>1.7545025409907344</v>
          </cell>
          <cell r="O5">
            <v>1.8099030101899083</v>
          </cell>
          <cell r="P5">
            <v>1.8651906474762532</v>
          </cell>
          <cell r="Q5">
            <v>1.9204782847625972</v>
          </cell>
        </row>
        <row r="6">
          <cell r="F6">
            <v>19.059911880220749</v>
          </cell>
          <cell r="G6">
            <v>8.0726910297694054</v>
          </cell>
          <cell r="H6">
            <v>4.9538132577469929</v>
          </cell>
          <cell r="I6">
            <v>1.8349354857245799</v>
          </cell>
          <cell r="J6">
            <v>1.8420794895644916</v>
          </cell>
          <cell r="K6">
            <v>1.849223493404403</v>
          </cell>
          <cell r="L6">
            <v>1.9225727526577965</v>
          </cell>
          <cell r="M6">
            <v>1.9959220119111905</v>
          </cell>
          <cell r="N6">
            <v>2.0511424496611914</v>
          </cell>
          <cell r="O6">
            <v>2.1063628874111906</v>
          </cell>
          <cell r="P6">
            <v>2.1614708599111898</v>
          </cell>
          <cell r="Q6">
            <v>2.2165788324111908</v>
          </cell>
        </row>
        <row r="9">
          <cell r="F9">
            <v>1.4441529499999999</v>
          </cell>
          <cell r="G9">
            <v>0.99951494999999979</v>
          </cell>
          <cell r="H9">
            <v>1.0148240005</v>
          </cell>
          <cell r="I9">
            <v>1.030133051</v>
          </cell>
          <cell r="J9">
            <v>1.1162126555000009</v>
          </cell>
          <cell r="K9">
            <v>1.2815851879999998</v>
          </cell>
          <cell r="L9">
            <v>1.2815851879999998</v>
          </cell>
          <cell r="M9">
            <v>1.2815851879999998</v>
          </cell>
          <cell r="N9">
            <v>0.14172046799999949</v>
          </cell>
          <cell r="O9">
            <v>0.14172046799999949</v>
          </cell>
          <cell r="P9">
            <v>0.14172046799999949</v>
          </cell>
          <cell r="Q9">
            <v>0.14172046799999949</v>
          </cell>
        </row>
        <row r="10">
          <cell r="F10">
            <v>3.4508013503211163</v>
          </cell>
          <cell r="G10">
            <v>2.2413278489869861</v>
          </cell>
          <cell r="H10">
            <v>2.0126529572539851</v>
          </cell>
          <cell r="I10">
            <v>1.7839780655209836</v>
          </cell>
          <cell r="J10">
            <v>1.8985260770574008</v>
          </cell>
          <cell r="K10">
            <v>2.0130740885938136</v>
          </cell>
          <cell r="L10">
            <v>2.0082487197409216</v>
          </cell>
          <cell r="M10">
            <v>2.0034233508880286</v>
          </cell>
          <cell r="N10">
            <v>1.1621198127873891</v>
          </cell>
          <cell r="O10">
            <v>0.32081627468674956</v>
          </cell>
          <cell r="P10">
            <v>0.3296779793195439</v>
          </cell>
          <cell r="Q10">
            <v>0.33853968395233824</v>
          </cell>
        </row>
        <row r="11">
          <cell r="F11">
            <v>0.1592896558411114</v>
          </cell>
          <cell r="G11">
            <v>6.7850981081010758E-2</v>
          </cell>
          <cell r="H11">
            <v>6.9590386462694165E-2</v>
          </cell>
          <cell r="I11">
            <v>7.1329791844377585E-2</v>
          </cell>
          <cell r="J11">
            <v>3.7268707907194942E-2</v>
          </cell>
          <cell r="K11">
            <v>3.2076239700122794E-3</v>
          </cell>
          <cell r="L11">
            <v>3.3353794067474802E-3</v>
          </cell>
          <cell r="M11">
            <v>3.4631348434826809E-3</v>
          </cell>
          <cell r="N11">
            <v>3.6264334022022824E-3</v>
          </cell>
          <cell r="O11">
            <v>3.7897319609218822E-3</v>
          </cell>
          <cell r="P11">
            <v>3.9530305196414789E-3</v>
          </cell>
          <cell r="Q11">
            <v>4.1163290783610756E-3</v>
          </cell>
        </row>
        <row r="12">
          <cell r="F12">
            <v>0.31363318095085341</v>
          </cell>
          <cell r="G12">
            <v>0.18990456070573622</v>
          </cell>
          <cell r="H12">
            <v>0.16442634091792785</v>
          </cell>
          <cell r="I12">
            <v>0.13894812113011945</v>
          </cell>
          <cell r="J12">
            <v>0.13477471462181495</v>
          </cell>
          <cell r="K12">
            <v>0.13060130811351037</v>
          </cell>
          <cell r="L12">
            <v>0.12417386125601368</v>
          </cell>
          <cell r="M12">
            <v>0.11774641439851691</v>
          </cell>
          <cell r="N12">
            <v>0.11551000711970588</v>
          </cell>
          <cell r="O12">
            <v>0.11327359984089493</v>
          </cell>
          <cell r="P12">
            <v>0.10499737728212817</v>
          </cell>
          <cell r="Q12">
            <v>9.672115472336143E-2</v>
          </cell>
        </row>
        <row r="13">
          <cell r="F13">
            <v>4.4905773212406146</v>
          </cell>
          <cell r="G13">
            <v>3.1410786956003518</v>
          </cell>
          <cell r="H13">
            <v>2.8347673261011637</v>
          </cell>
          <cell r="I13">
            <v>2.5284559566019769</v>
          </cell>
          <cell r="J13">
            <v>2.5644687609862147</v>
          </cell>
          <cell r="K13">
            <v>2.6004815653704521</v>
          </cell>
          <cell r="L13">
            <v>2.928961649651594</v>
          </cell>
          <cell r="M13">
            <v>3.2574417339327368</v>
          </cell>
          <cell r="N13">
            <v>3.6773089873505618</v>
          </cell>
          <cell r="O13">
            <v>4.0971762407683876</v>
          </cell>
          <cell r="P13">
            <v>4.5170434941862014</v>
          </cell>
          <cell r="Q13">
            <v>4.9369107476040188</v>
          </cell>
        </row>
        <row r="16">
          <cell r="F16">
            <v>0.64049255098594715</v>
          </cell>
          <cell r="G16">
            <v>0.68597706568856942</v>
          </cell>
          <cell r="H16">
            <v>0.72356166399286104</v>
          </cell>
          <cell r="I16">
            <v>0.76114626229715254</v>
          </cell>
          <cell r="J16">
            <v>0.76928690995041338</v>
          </cell>
          <cell r="K16">
            <v>0.77742755760367466</v>
          </cell>
          <cell r="L16">
            <v>0.82308119859711515</v>
          </cell>
          <cell r="M16">
            <v>0.86873483959055608</v>
          </cell>
          <cell r="N16">
            <v>0.90310483959055632</v>
          </cell>
          <cell r="O16">
            <v>0.93747483959055611</v>
          </cell>
          <cell r="P16">
            <v>0.97177483959055599</v>
          </cell>
          <cell r="Q16">
            <v>1.0060748395905559</v>
          </cell>
        </row>
        <row r="17">
          <cell r="F17">
            <v>58.445607494000825</v>
          </cell>
          <cell r="G17">
            <v>58.611910353562237</v>
          </cell>
          <cell r="H17">
            <v>55.982773617963602</v>
          </cell>
          <cell r="I17">
            <v>53.353636882364924</v>
          </cell>
          <cell r="J17">
            <v>47.555930388834454</v>
          </cell>
          <cell r="K17">
            <v>41.758223895304035</v>
          </cell>
          <cell r="L17">
            <v>28.03307501132619</v>
          </cell>
          <cell r="M17">
            <v>14.307926127348381</v>
          </cell>
          <cell r="N17">
            <v>7.1688078055547493</v>
          </cell>
          <cell r="O17">
            <v>2.9689483761089264E-2</v>
          </cell>
          <cell r="P17">
            <v>2.9689483761089264E-2</v>
          </cell>
          <cell r="Q17">
            <v>2.9689483761103475E-2</v>
          </cell>
        </row>
        <row r="18">
          <cell r="F18">
            <v>1.9740637578301921</v>
          </cell>
          <cell r="G18">
            <v>1.5387706358970679</v>
          </cell>
          <cell r="H18">
            <v>1.3569042574696377</v>
          </cell>
          <cell r="I18">
            <v>1.1750378790422067</v>
          </cell>
          <cell r="J18">
            <v>1.1765440352537666</v>
          </cell>
          <cell r="K18">
            <v>1.1780501914653265</v>
          </cell>
          <cell r="L18">
            <v>0.95741283920493114</v>
          </cell>
          <cell r="M18">
            <v>0.73677548694453598</v>
          </cell>
          <cell r="N18">
            <v>0.74224601572257332</v>
          </cell>
          <cell r="O18">
            <v>0.74771654450061042</v>
          </cell>
          <cell r="P18">
            <v>0.75000242690944929</v>
          </cell>
          <cell r="Q18">
            <v>0.75228830931828805</v>
          </cell>
        </row>
        <row r="19">
          <cell r="F19">
            <v>12.736355000686951</v>
          </cell>
          <cell r="G19">
            <v>9.5644571233472107</v>
          </cell>
          <cell r="H19">
            <v>7.6809721840482466</v>
          </cell>
          <cell r="I19">
            <v>5.7974872447492816</v>
          </cell>
          <cell r="J19">
            <v>3.9616682049711502</v>
          </cell>
          <cell r="K19">
            <v>2.1258491651930198</v>
          </cell>
          <cell r="L19">
            <v>2.0752261939849834</v>
          </cell>
          <cell r="M19">
            <v>2.024603222776947</v>
          </cell>
          <cell r="N19">
            <v>2.1154757013513796</v>
          </cell>
          <cell r="O19">
            <v>2.2063481799258122</v>
          </cell>
          <cell r="P19">
            <v>2.2616358172121567</v>
          </cell>
          <cell r="Q19">
            <v>2.3169234544985011</v>
          </cell>
        </row>
        <row r="20">
          <cell r="F20">
            <v>22.842253088338829</v>
          </cell>
          <cell r="G20">
            <v>16.014147543038078</v>
          </cell>
          <cell r="H20">
            <v>12.374664152120809</v>
          </cell>
          <cell r="I20">
            <v>8.7351807612035373</v>
          </cell>
          <cell r="J20">
            <v>5.2922021273039679</v>
          </cell>
          <cell r="K20">
            <v>1.849223493404403</v>
          </cell>
          <cell r="L20">
            <v>1.9225727526577965</v>
          </cell>
          <cell r="M20">
            <v>1.9959220119111905</v>
          </cell>
          <cell r="N20">
            <v>2.0511424496611914</v>
          </cell>
          <cell r="O20">
            <v>2.1063628874111906</v>
          </cell>
          <cell r="P20">
            <v>2.1614708599111898</v>
          </cell>
          <cell r="Q20">
            <v>2.2165788324111908</v>
          </cell>
        </row>
        <row r="23">
          <cell r="F23">
            <v>1.4441529499999999</v>
          </cell>
          <cell r="G23">
            <v>0.99951494999999979</v>
          </cell>
          <cell r="H23">
            <v>1.1027101724999997</v>
          </cell>
          <cell r="I23">
            <v>1.205905395</v>
          </cell>
          <cell r="J23">
            <v>1.195505583500001</v>
          </cell>
          <cell r="K23">
            <v>1.2815851879999998</v>
          </cell>
          <cell r="L23">
            <v>1.2815851879999998</v>
          </cell>
          <cell r="M23">
            <v>1.2815851879999998</v>
          </cell>
          <cell r="N23">
            <v>0.14172046799999949</v>
          </cell>
          <cell r="O23">
            <v>0.14172046799999949</v>
          </cell>
          <cell r="P23">
            <v>0.14172046799999949</v>
          </cell>
          <cell r="Q23">
            <v>0.14172046799999949</v>
          </cell>
        </row>
        <row r="24">
          <cell r="F24">
            <v>3.4508013503211163</v>
          </cell>
          <cell r="G24">
            <v>2.2413278489869861</v>
          </cell>
          <cell r="H24">
            <v>2.0833545238050188</v>
          </cell>
          <cell r="I24">
            <v>1.9253811986230507</v>
          </cell>
          <cell r="J24">
            <v>2.2290977005071833</v>
          </cell>
          <cell r="K24">
            <v>2.5328142023913127</v>
          </cell>
          <cell r="L24">
            <v>2.2959635093956678</v>
          </cell>
          <cell r="M24">
            <v>2.0591128164000212</v>
          </cell>
          <cell r="N24">
            <v>1.1899645455433845</v>
          </cell>
          <cell r="O24">
            <v>0.32081627468674956</v>
          </cell>
          <cell r="P24">
            <v>0.3296779793195439</v>
          </cell>
          <cell r="Q24">
            <v>0.33853968395233824</v>
          </cell>
        </row>
        <row r="25">
          <cell r="F25">
            <v>0.19097703094551019</v>
          </cell>
          <cell r="G25">
            <v>0.13392379052929171</v>
          </cell>
          <cell r="H25">
            <v>0.11334645231527093</v>
          </cell>
          <cell r="I25">
            <v>9.276911410125023E-2</v>
          </cell>
          <cell r="J25">
            <v>8.9316645192650257E-2</v>
          </cell>
          <cell r="K25">
            <v>8.5864176284050228E-2</v>
          </cell>
          <cell r="L25">
            <v>4.4663655563766474E-2</v>
          </cell>
          <cell r="M25">
            <v>3.4631348434826809E-3</v>
          </cell>
          <cell r="N25">
            <v>3.6264334022022824E-3</v>
          </cell>
          <cell r="O25">
            <v>3.7897319609218822E-3</v>
          </cell>
          <cell r="P25">
            <v>3.9530305196414789E-3</v>
          </cell>
          <cell r="Q25">
            <v>4.1163290783610756E-3</v>
          </cell>
        </row>
        <row r="26">
          <cell r="F26">
            <v>0.35843792108668926</v>
          </cell>
          <cell r="G26">
            <v>0.33295925761723855</v>
          </cell>
          <cell r="H26">
            <v>0.35647024360246371</v>
          </cell>
          <cell r="I26">
            <v>0.37998122958768876</v>
          </cell>
          <cell r="J26">
            <v>0.30291311908851176</v>
          </cell>
          <cell r="K26">
            <v>0.22584500858933471</v>
          </cell>
          <cell r="L26">
            <v>0.21130752379072376</v>
          </cell>
          <cell r="M26">
            <v>0.19677003899211279</v>
          </cell>
          <cell r="N26">
            <v>0.19464944459056435</v>
          </cell>
          <cell r="O26">
            <v>0.19252885018901605</v>
          </cell>
          <cell r="P26">
            <v>0.18425262763024927</v>
          </cell>
          <cell r="Q26">
            <v>0.17597640507148254</v>
          </cell>
        </row>
        <row r="27">
          <cell r="F27">
            <v>4.8327176649906143</v>
          </cell>
          <cell r="G27">
            <v>3.8253593831003521</v>
          </cell>
          <cell r="H27">
            <v>3.5740110293511642</v>
          </cell>
          <cell r="I27">
            <v>3.3226626756019773</v>
          </cell>
          <cell r="J27">
            <v>2.9615721204862155</v>
          </cell>
          <cell r="K27">
            <v>2.6004815653704521</v>
          </cell>
          <cell r="L27">
            <v>2.928961649651594</v>
          </cell>
          <cell r="M27">
            <v>3.2574417339327368</v>
          </cell>
          <cell r="N27">
            <v>3.6773089873505618</v>
          </cell>
          <cell r="O27">
            <v>4.0971762407683876</v>
          </cell>
          <cell r="P27">
            <v>4.5170434941862014</v>
          </cell>
          <cell r="Q27">
            <v>4.9369107476040188</v>
          </cell>
        </row>
        <row r="30">
          <cell r="F30">
            <v>0.64049255098594715</v>
          </cell>
          <cell r="G30">
            <v>0.68597706568856942</v>
          </cell>
          <cell r="H30">
            <v>0.72356166399286104</v>
          </cell>
          <cell r="I30">
            <v>0.76114626229715254</v>
          </cell>
          <cell r="J30">
            <v>0.76928690995041338</v>
          </cell>
          <cell r="K30">
            <v>0.77742755760367466</v>
          </cell>
          <cell r="L30">
            <v>0.82308119859711515</v>
          </cell>
          <cell r="M30">
            <v>0.86873483959055608</v>
          </cell>
          <cell r="N30">
            <v>0.90310483959055632</v>
          </cell>
          <cell r="O30">
            <v>0.93747483959055611</v>
          </cell>
          <cell r="P30">
            <v>0.97177483959055599</v>
          </cell>
          <cell r="Q30">
            <v>1.0060748395905559</v>
          </cell>
        </row>
        <row r="31">
          <cell r="F31">
            <v>58.445607494000825</v>
          </cell>
          <cell r="G31">
            <v>58.611910353562237</v>
          </cell>
          <cell r="H31">
            <v>58.0993052376528</v>
          </cell>
          <cell r="I31">
            <v>57.586700121743334</v>
          </cell>
          <cell r="J31">
            <v>54.93151769001642</v>
          </cell>
          <cell r="K31">
            <v>52.276335258289535</v>
          </cell>
          <cell r="L31">
            <v>46.015525032117928</v>
          </cell>
          <cell r="M31">
            <v>39.754714805946371</v>
          </cell>
          <cell r="N31">
            <v>28.748191631923149</v>
          </cell>
          <cell r="O31">
            <v>17.741668457899934</v>
          </cell>
          <cell r="P31">
            <v>8.8856789708305115</v>
          </cell>
          <cell r="Q31">
            <v>2.9689483761089264E-2</v>
          </cell>
        </row>
        <row r="32">
          <cell r="F32">
            <v>2.1050803485996057</v>
          </cell>
          <cell r="G32">
            <v>1.842438561090687</v>
          </cell>
          <cell r="H32">
            <v>1.8985114890015535</v>
          </cell>
          <cell r="I32">
            <v>1.9545844169124202</v>
          </cell>
          <cell r="J32">
            <v>1.6503393271113551</v>
          </cell>
          <cell r="K32">
            <v>1.3460942373102904</v>
          </cell>
          <cell r="L32">
            <v>1.4214884826644194</v>
          </cell>
          <cell r="M32">
            <v>1.496882728018549</v>
          </cell>
          <cell r="N32">
            <v>1.231459148831229</v>
          </cell>
          <cell r="O32">
            <v>0.96603556964390913</v>
          </cell>
          <cell r="P32">
            <v>0.97226618019977806</v>
          </cell>
          <cell r="Q32">
            <v>0.97849679075564711</v>
          </cell>
        </row>
        <row r="33">
          <cell r="F33">
            <v>14.328399375772815</v>
          </cell>
          <cell r="G33">
            <v>13.494926182066331</v>
          </cell>
          <cell r="H33">
            <v>12.049542083045656</v>
          </cell>
          <cell r="I33">
            <v>10.60415798402498</v>
          </cell>
          <cell r="J33">
            <v>8.4235525480871924</v>
          </cell>
          <cell r="K33">
            <v>6.2429471121493982</v>
          </cell>
          <cell r="L33">
            <v>4.4689771328269732</v>
          </cell>
          <cell r="M33">
            <v>2.6950071535045463</v>
          </cell>
          <cell r="N33">
            <v>2.5911217633558019</v>
          </cell>
          <cell r="O33">
            <v>2.4872363732070557</v>
          </cell>
          <cell r="P33">
            <v>2.5865266068859469</v>
          </cell>
          <cell r="Q33">
            <v>2.6858168405648382</v>
          </cell>
        </row>
        <row r="34">
          <cell r="F34">
            <v>26.624594296456927</v>
          </cell>
          <cell r="G34">
            <v>23.955604056306743</v>
          </cell>
          <cell r="H34">
            <v>20.658045705929496</v>
          </cell>
          <cell r="I34">
            <v>17.360487355552241</v>
          </cell>
          <cell r="J34">
            <v>13.130547990358743</v>
          </cell>
          <cell r="K34">
            <v>8.9006086251652423</v>
          </cell>
          <cell r="L34">
            <v>5.4482653185382155</v>
          </cell>
          <cell r="M34">
            <v>1.9959220119111905</v>
          </cell>
          <cell r="N34">
            <v>2.0511424496611914</v>
          </cell>
          <cell r="O34">
            <v>2.1063628874111906</v>
          </cell>
          <cell r="P34">
            <v>2.1614708599111898</v>
          </cell>
          <cell r="Q34">
            <v>2.2165788324111908</v>
          </cell>
        </row>
        <row r="37">
          <cell r="F37">
            <v>1.4441529499999999</v>
          </cell>
          <cell r="G37">
            <v>0.99951494999999979</v>
          </cell>
          <cell r="H37">
            <v>1.3268911725000003</v>
          </cell>
          <cell r="I37">
            <v>1.6542673950000002</v>
          </cell>
          <cell r="J37">
            <v>1.5456409275000014</v>
          </cell>
          <cell r="K37">
            <v>1.3608781160000001</v>
          </cell>
          <cell r="L37">
            <v>1.3212316519999996</v>
          </cell>
          <cell r="M37">
            <v>1.281585188</v>
          </cell>
          <cell r="N37">
            <v>0.14172046799999993</v>
          </cell>
          <cell r="O37">
            <v>0.14172046799999993</v>
          </cell>
          <cell r="P37">
            <v>0.14172046799999993</v>
          </cell>
          <cell r="Q37">
            <v>0.14172046799999993</v>
          </cell>
        </row>
        <row r="38">
          <cell r="F38">
            <v>3.4508013503211163</v>
          </cell>
          <cell r="G38">
            <v>2.2413278489869861</v>
          </cell>
          <cell r="H38">
            <v>2.5833140614129735</v>
          </cell>
          <cell r="I38">
            <v>2.9253002738389595</v>
          </cell>
          <cell r="J38">
            <v>2.8371143184033216</v>
          </cell>
          <cell r="K38">
            <v>2.7489283629676793</v>
          </cell>
          <cell r="L38">
            <v>2.6095004785722038</v>
          </cell>
          <cell r="M38">
            <v>2.470072594176727</v>
          </cell>
          <cell r="N38">
            <v>1.4846693298300382</v>
          </cell>
          <cell r="O38">
            <v>0.49926606548335251</v>
          </cell>
          <cell r="P38">
            <v>0.41890287471784582</v>
          </cell>
          <cell r="Q38">
            <v>0.33853968395233736</v>
          </cell>
        </row>
        <row r="39">
          <cell r="F39">
            <v>0.2036519809872698</v>
          </cell>
          <cell r="G39">
            <v>0.1603529143086041</v>
          </cell>
          <cell r="H39">
            <v>0.17172997050475869</v>
          </cell>
          <cell r="I39">
            <v>0.18310702670091314</v>
          </cell>
          <cell r="J39">
            <v>0.14738953474445982</v>
          </cell>
          <cell r="K39">
            <v>0.11167204278800646</v>
          </cell>
          <cell r="L39">
            <v>0.1021879665528205</v>
          </cell>
          <cell r="M39">
            <v>9.2703890317634471E-2</v>
          </cell>
          <cell r="N39">
            <v>4.8246811139278201E-2</v>
          </cell>
          <cell r="O39">
            <v>3.7897319609218822E-3</v>
          </cell>
          <cell r="P39">
            <v>3.9530305196414789E-3</v>
          </cell>
          <cell r="Q39">
            <v>4.1163290783610756E-3</v>
          </cell>
        </row>
        <row r="40">
          <cell r="F40">
            <v>0.40324266122252539</v>
          </cell>
          <cell r="G40">
            <v>0.4760139545287404</v>
          </cell>
          <cell r="H40">
            <v>0.53526659664403142</v>
          </cell>
          <cell r="I40">
            <v>0.59451923875932255</v>
          </cell>
          <cell r="J40">
            <v>0.53360421661583191</v>
          </cell>
          <cell r="K40">
            <v>0.4726891944723412</v>
          </cell>
          <cell r="L40">
            <v>0.37302715800169461</v>
          </cell>
          <cell r="M40">
            <v>0.27336512153104819</v>
          </cell>
          <cell r="N40">
            <v>0.26545613911197363</v>
          </cell>
          <cell r="O40">
            <v>0.25754715669289907</v>
          </cell>
          <cell r="P40">
            <v>0.24964780290184896</v>
          </cell>
          <cell r="Q40">
            <v>0.24174844911079885</v>
          </cell>
        </row>
        <row r="41">
          <cell r="F41">
            <v>5.1748580087406131</v>
          </cell>
          <cell r="G41">
            <v>4.5096400706003523</v>
          </cell>
          <cell r="H41">
            <v>4.4125305724761663</v>
          </cell>
          <cell r="I41">
            <v>4.3154210743519767</v>
          </cell>
          <cell r="J41">
            <v>3.9264368158612153</v>
          </cell>
          <cell r="K41">
            <v>3.5374525573704512</v>
          </cell>
          <cell r="L41">
            <v>3.3974471456515936</v>
          </cell>
          <cell r="M41">
            <v>3.2574417339327368</v>
          </cell>
          <cell r="N41">
            <v>3.6773089873505618</v>
          </cell>
          <cell r="O41">
            <v>4.0971762407683876</v>
          </cell>
          <cell r="P41">
            <v>4.5170434941862014</v>
          </cell>
          <cell r="Q41">
            <v>4.9369107476040188</v>
          </cell>
        </row>
        <row r="44">
          <cell r="F44">
            <v>0.64049255098594715</v>
          </cell>
          <cell r="G44">
            <v>0.68597706568856942</v>
          </cell>
          <cell r="H44">
            <v>0.72356166399286104</v>
          </cell>
          <cell r="I44">
            <v>0.76114626229715254</v>
          </cell>
          <cell r="J44">
            <v>0.76928690995041338</v>
          </cell>
          <cell r="K44">
            <v>0.77742755760367466</v>
          </cell>
          <cell r="L44">
            <v>0.82308119859711515</v>
          </cell>
          <cell r="M44">
            <v>0.86873483959055608</v>
          </cell>
          <cell r="N44">
            <v>0.90310483959055632</v>
          </cell>
          <cell r="O44">
            <v>0.93747483959055611</v>
          </cell>
          <cell r="P44">
            <v>0.97177483959055599</v>
          </cell>
          <cell r="Q44">
            <v>1.0060748395905559</v>
          </cell>
        </row>
        <row r="45">
          <cell r="F45">
            <v>58.445607494000825</v>
          </cell>
          <cell r="G45">
            <v>62.538557040582759</v>
          </cell>
          <cell r="H45">
            <v>65.849871633833473</v>
          </cell>
          <cell r="I45">
            <v>69.161186227084158</v>
          </cell>
          <cell r="J45">
            <v>69.898842402114369</v>
          </cell>
          <cell r="K45">
            <v>70.636498577144621</v>
          </cell>
          <cell r="L45">
            <v>74.59572328465039</v>
          </cell>
          <cell r="M45">
            <v>78.554947992156215</v>
          </cell>
          <cell r="N45">
            <v>81.535620513248773</v>
          </cell>
          <cell r="O45">
            <v>84.516293034341359</v>
          </cell>
          <cell r="P45">
            <v>87.490894939301327</v>
          </cell>
          <cell r="Q45">
            <v>90.465496844261352</v>
          </cell>
        </row>
        <row r="46">
          <cell r="F46">
            <v>2.3111809353150785</v>
          </cell>
          <cell r="G46">
            <v>2.469204427813827</v>
          </cell>
          <cell r="H46">
            <v>2.5980259554043594</v>
          </cell>
          <cell r="I46">
            <v>2.726847482994891</v>
          </cell>
          <cell r="J46">
            <v>2.7560020115019492</v>
          </cell>
          <cell r="K46">
            <v>2.7851565400090061</v>
          </cell>
          <cell r="L46">
            <v>2.9381336843444816</v>
          </cell>
          <cell r="M46">
            <v>3.0911108286799553</v>
          </cell>
          <cell r="N46">
            <v>3.2062785203776594</v>
          </cell>
          <cell r="O46">
            <v>3.3214462120753643</v>
          </cell>
          <cell r="P46">
            <v>3.4363793463561678</v>
          </cell>
          <cell r="Q46">
            <v>3.5513124806369731</v>
          </cell>
        </row>
        <row r="47">
          <cell r="F47">
            <v>14.726410469544286</v>
          </cell>
          <cell r="G47">
            <v>15.757550804657551</v>
          </cell>
          <cell r="H47">
            <v>16.591773166914969</v>
          </cell>
          <cell r="I47">
            <v>17.425995529172386</v>
          </cell>
          <cell r="J47">
            <v>17.611833890203307</v>
          </cell>
          <cell r="K47">
            <v>17.797672251234228</v>
          </cell>
          <cell r="L47">
            <v>18.795123171462553</v>
          </cell>
          <cell r="M47">
            <v>19.792574091690877</v>
          </cell>
          <cell r="N47">
            <v>20.543497509456678</v>
          </cell>
          <cell r="O47">
            <v>21.294420927222486</v>
          </cell>
          <cell r="P47">
            <v>22.043814969392024</v>
          </cell>
          <cell r="Q47">
            <v>22.793209011561562</v>
          </cell>
        </row>
        <row r="48">
          <cell r="F48">
            <v>28.144117705909942</v>
          </cell>
          <cell r="G48">
            <v>29.537589655982448</v>
          </cell>
          <cell r="H48">
            <v>30.805059502031355</v>
          </cell>
          <cell r="I48">
            <v>32.072529348080273</v>
          </cell>
          <cell r="J48">
            <v>32.42378736907343</v>
          </cell>
          <cell r="K48">
            <v>32.775045390066587</v>
          </cell>
          <cell r="L48">
            <v>34.132006686254378</v>
          </cell>
          <cell r="M48">
            <v>35.488967982442155</v>
          </cell>
          <cell r="N48">
            <v>36.510546080817157</v>
          </cell>
          <cell r="O48">
            <v>37.532124179192159</v>
          </cell>
          <cell r="P48">
            <v>38.551621670442174</v>
          </cell>
          <cell r="Q48">
            <v>39.57111916169216</v>
          </cell>
        </row>
        <row r="51">
          <cell r="F51">
            <v>1.4441529499999999</v>
          </cell>
          <cell r="G51">
            <v>1.5475129499999998</v>
          </cell>
          <cell r="H51">
            <v>2.0255886224999999</v>
          </cell>
          <cell r="I51">
            <v>2.5036642950000001</v>
          </cell>
          <cell r="J51">
            <v>2.6690368275000012</v>
          </cell>
          <cell r="K51">
            <v>2.83440936</v>
          </cell>
          <cell r="L51">
            <v>2.83440936</v>
          </cell>
          <cell r="M51">
            <v>2.83440936</v>
          </cell>
          <cell r="N51">
            <v>2.83440936</v>
          </cell>
          <cell r="O51">
            <v>2.83440936</v>
          </cell>
          <cell r="P51">
            <v>2.83440936</v>
          </cell>
          <cell r="Q51">
            <v>2.83440936</v>
          </cell>
        </row>
        <row r="52">
          <cell r="F52">
            <v>3.4508013503211163</v>
          </cell>
          <cell r="G52">
            <v>3.4634511631397635</v>
          </cell>
          <cell r="H52">
            <v>4.1415212869577642</v>
          </cell>
          <cell r="I52">
            <v>4.8195914107757645</v>
          </cell>
          <cell r="J52">
            <v>5.3020665594991137</v>
          </cell>
          <cell r="K52">
            <v>5.7845417082224602</v>
          </cell>
          <cell r="L52">
            <v>5.9231995083228304</v>
          </cell>
          <cell r="M52">
            <v>6.0618573084232006</v>
          </cell>
          <cell r="N52">
            <v>6.2390914010790963</v>
          </cell>
          <cell r="O52">
            <v>6.4163254937349921</v>
          </cell>
          <cell r="P52">
            <v>6.5935595863908834</v>
          </cell>
          <cell r="Q52">
            <v>6.7707936790467746</v>
          </cell>
        </row>
        <row r="53">
          <cell r="F53">
            <v>0.22359078892643794</v>
          </cell>
          <cell r="G53">
            <v>0.23310974074776772</v>
          </cell>
          <cell r="H53">
            <v>0.27591427677452868</v>
          </cell>
          <cell r="I53">
            <v>0.31871881280128972</v>
          </cell>
          <cell r="J53">
            <v>0.3511903904803374</v>
          </cell>
          <cell r="K53">
            <v>0.38366196815938503</v>
          </cell>
          <cell r="L53">
            <v>0.39894271888301219</v>
          </cell>
          <cell r="M53">
            <v>0.41422346960663936</v>
          </cell>
          <cell r="N53">
            <v>0.43375551171059984</v>
          </cell>
          <cell r="O53">
            <v>0.45328755381456043</v>
          </cell>
          <cell r="P53">
            <v>0.47281959591852063</v>
          </cell>
          <cell r="Q53">
            <v>0.49235163802248061</v>
          </cell>
        </row>
        <row r="54">
          <cell r="F54">
            <v>0.41444384625648439</v>
          </cell>
          <cell r="G54">
            <v>0.43336124009666444</v>
          </cell>
          <cell r="H54">
            <v>0.59534327719956293</v>
          </cell>
          <cell r="I54">
            <v>0.75732531430246119</v>
          </cell>
          <cell r="J54">
            <v>0.79951351775894364</v>
          </cell>
          <cell r="K54">
            <v>0.8417017212154263</v>
          </cell>
          <cell r="L54">
            <v>0.71155271497523409</v>
          </cell>
          <cell r="M54">
            <v>0.5814037087350421</v>
          </cell>
          <cell r="N54">
            <v>0.4150456602563446</v>
          </cell>
          <cell r="O54">
            <v>0.24868761177764709</v>
          </cell>
          <cell r="P54">
            <v>8.2329563298953606E-2</v>
          </cell>
          <cell r="Q54">
            <v>-8.4028485179739931E-2</v>
          </cell>
        </row>
        <row r="55">
          <cell r="F55">
            <v>5.435264173017976</v>
          </cell>
          <cell r="G55">
            <v>5.4185762032679134</v>
          </cell>
          <cell r="H55">
            <v>6.2305911548913455</v>
          </cell>
          <cell r="I55">
            <v>7.0426061065147803</v>
          </cell>
          <cell r="J55">
            <v>7.9123129605856155</v>
          </cell>
          <cell r="K55">
            <v>8.7820198146564508</v>
          </cell>
          <cell r="L55">
            <v>9.3995623731050024</v>
          </cell>
          <cell r="M55">
            <v>10.017104931553547</v>
          </cell>
          <cell r="N55">
            <v>10.80645536797906</v>
          </cell>
          <cell r="O55">
            <v>11.59580580440457</v>
          </cell>
          <cell r="P55">
            <v>12.385156240830065</v>
          </cell>
          <cell r="Q55">
            <v>13.174506677255557</v>
          </cell>
        </row>
        <row r="58">
          <cell r="F58">
            <v>0.28505617143309753</v>
          </cell>
          <cell r="G58">
            <v>0.30299834183373825</v>
          </cell>
          <cell r="H58">
            <v>0.28159461856746809</v>
          </cell>
          <cell r="I58">
            <v>0.26019089530119821</v>
          </cell>
          <cell r="J58">
            <v>0.22002090136999092</v>
          </cell>
          <cell r="K58">
            <v>0.17985090743878346</v>
          </cell>
          <cell r="L58">
            <v>0.18052809074567913</v>
          </cell>
          <cell r="M58">
            <v>0.18120527405257472</v>
          </cell>
          <cell r="N58">
            <v>0.17853967168943366</v>
          </cell>
          <cell r="O58">
            <v>0.17587406932629249</v>
          </cell>
          <cell r="P58">
            <v>0.17367748854497236</v>
          </cell>
          <cell r="Q58">
            <v>0.17148090776365221</v>
          </cell>
        </row>
        <row r="59">
          <cell r="F59">
            <v>29.264321123856835</v>
          </cell>
          <cell r="G59">
            <v>31.371322867142087</v>
          </cell>
          <cell r="H59">
            <v>27.251673732308348</v>
          </cell>
          <cell r="I59">
            <v>23.132024597474626</v>
          </cell>
          <cell r="J59">
            <v>15.064698438794329</v>
          </cell>
          <cell r="K59">
            <v>6.9973722801140141</v>
          </cell>
          <cell r="L59">
            <v>6.7891369221824753</v>
          </cell>
          <cell r="M59">
            <v>6.5809015642509507</v>
          </cell>
          <cell r="N59">
            <v>5.0614844628395552</v>
          </cell>
          <cell r="O59">
            <v>3.542067361428149</v>
          </cell>
          <cell r="P59">
            <v>1.9357661081825057</v>
          </cell>
          <cell r="Q59">
            <v>0.32946485493684463</v>
          </cell>
        </row>
        <row r="60">
          <cell r="F60">
            <v>0.71361213431049375</v>
          </cell>
          <cell r="G60">
            <v>0.50153808100655373</v>
          </cell>
          <cell r="H60">
            <v>0.25139787722191864</v>
          </cell>
          <cell r="I60">
            <v>1.2576734372835349E-3</v>
          </cell>
          <cell r="J60">
            <v>1.0815375756006848E-3</v>
          </cell>
          <cell r="K60">
            <v>9.0540171391783534E-4</v>
          </cell>
          <cell r="L60">
            <v>9.0350120361429157E-4</v>
          </cell>
          <cell r="M60">
            <v>9.0160069331074737E-4</v>
          </cell>
          <cell r="N60">
            <v>8.7909164173835075E-4</v>
          </cell>
          <cell r="O60">
            <v>8.5658259016595391E-4</v>
          </cell>
          <cell r="P60">
            <v>8.3460487675392941E-4</v>
          </cell>
          <cell r="Q60">
            <v>8.1262716334190501E-4</v>
          </cell>
        </row>
        <row r="61">
          <cell r="F61">
            <v>3.9900437836313829</v>
          </cell>
          <cell r="G61">
            <v>1.0809137158656144</v>
          </cell>
          <cell r="H61">
            <v>0.69320898041396573</v>
          </cell>
          <cell r="I61">
            <v>0.30550424496231693</v>
          </cell>
          <cell r="J61">
            <v>0.2120457499248728</v>
          </cell>
          <cell r="K61">
            <v>0.11858725488742861</v>
          </cell>
          <cell r="L61">
            <v>0.11576322324768054</v>
          </cell>
          <cell r="M61">
            <v>0.11293919160793231</v>
          </cell>
          <cell r="N61">
            <v>9.2882498065085584E-2</v>
          </cell>
          <cell r="O61">
            <v>7.2825804522238691E-2</v>
          </cell>
          <cell r="P61">
            <v>5.1813770701624073E-2</v>
          </cell>
          <cell r="Q61">
            <v>3.0801736881009179E-2</v>
          </cell>
        </row>
        <row r="62">
          <cell r="F62">
            <v>15.721251616737652</v>
          </cell>
          <cell r="G62">
            <v>7.4062195365107435</v>
          </cell>
          <cell r="H62">
            <v>4.7268088157596893</v>
          </cell>
          <cell r="I62">
            <v>2.0473980950086377</v>
          </cell>
          <cell r="J62">
            <v>1.7285928559217909</v>
          </cell>
          <cell r="K62">
            <v>1.4097876168349441</v>
          </cell>
          <cell r="L62">
            <v>1.3961935754917807</v>
          </cell>
          <cell r="M62">
            <v>1.3825995341486172</v>
          </cell>
          <cell r="N62">
            <v>1.2561180719803697</v>
          </cell>
          <cell r="O62">
            <v>1.1296366098121229</v>
          </cell>
          <cell r="P62">
            <v>1.0124596778675159</v>
          </cell>
          <cell r="Q62">
            <v>0.89528274592290968</v>
          </cell>
        </row>
        <row r="65">
          <cell r="F65">
            <v>0.7749071917808219</v>
          </cell>
          <cell r="G65">
            <v>0.99978047499999989</v>
          </cell>
          <cell r="H65">
            <v>0.8065492875000001</v>
          </cell>
          <cell r="I65">
            <v>0.61331810000000009</v>
          </cell>
          <cell r="J65">
            <v>6.9399400000000222E-2</v>
          </cell>
          <cell r="K65">
            <v>6.9399400000000222E-2</v>
          </cell>
          <cell r="L65">
            <v>6.9399400000000222E-2</v>
          </cell>
          <cell r="M65">
            <v>6.9399400000000222E-2</v>
          </cell>
          <cell r="N65">
            <v>6.9399400000000222E-2</v>
          </cell>
          <cell r="O65">
            <v>6.9399400000000222E-2</v>
          </cell>
          <cell r="P65">
            <v>6.9399400000000222E-2</v>
          </cell>
          <cell r="Q65">
            <v>6.9399400000000222E-2</v>
          </cell>
        </row>
        <row r="66">
          <cell r="F66">
            <v>1.888827745525973</v>
          </cell>
          <cell r="G66">
            <v>2.2764013435214228</v>
          </cell>
          <cell r="H66">
            <v>1.8153652647094345</v>
          </cell>
          <cell r="I66">
            <v>1.354329185897444</v>
          </cell>
          <cell r="J66">
            <v>0.75442522759473984</v>
          </cell>
          <cell r="K66">
            <v>0.15452126929203436</v>
          </cell>
          <cell r="L66">
            <v>0.15452126929203436</v>
          </cell>
          <cell r="M66">
            <v>0.15452126929203436</v>
          </cell>
          <cell r="N66">
            <v>0.15452126929203436</v>
          </cell>
          <cell r="O66">
            <v>0.15452126929203436</v>
          </cell>
          <cell r="P66">
            <v>0.15452126929203436</v>
          </cell>
          <cell r="Q66">
            <v>0.15452126929203436</v>
          </cell>
        </row>
        <row r="67">
          <cell r="F67">
            <v>6.3531763492202104E-2</v>
          </cell>
          <cell r="G67">
            <v>5.0783822098773808E-2</v>
          </cell>
          <cell r="H67">
            <v>2.5457228302719896E-2</v>
          </cell>
          <cell r="I67">
            <v>1.3063450666599591E-4</v>
          </cell>
          <cell r="J67">
            <v>1.3017254395594278E-4</v>
          </cell>
          <cell r="K67">
            <v>1.2971058124588975E-4</v>
          </cell>
          <cell r="L67">
            <v>1.2971058124588975E-4</v>
          </cell>
          <cell r="M67">
            <v>1.2971058124588975E-4</v>
          </cell>
          <cell r="N67">
            <v>1.2971058124588975E-4</v>
          </cell>
          <cell r="O67">
            <v>1.2971058124588975E-4</v>
          </cell>
          <cell r="P67">
            <v>1.2971058124588975E-4</v>
          </cell>
          <cell r="Q67">
            <v>1.2971058124588975E-4</v>
          </cell>
        </row>
        <row r="68">
          <cell r="F68">
            <v>0.11909251101904186</v>
          </cell>
          <cell r="G68">
            <v>8.4703747852346245E-2</v>
          </cell>
          <cell r="H68">
            <v>7.0404305252432756E-2</v>
          </cell>
          <cell r="I68">
            <v>5.6104862652519231E-2</v>
          </cell>
          <cell r="J68">
            <v>5.9848918313829096E-2</v>
          </cell>
          <cell r="K68">
            <v>6.3592973975138953E-2</v>
          </cell>
          <cell r="L68">
            <v>6.3592973975138953E-2</v>
          </cell>
          <cell r="M68">
            <v>6.3592973975138953E-2</v>
          </cell>
          <cell r="N68">
            <v>6.3592973975138953E-2</v>
          </cell>
          <cell r="O68">
            <v>6.3592973975138953E-2</v>
          </cell>
          <cell r="P68">
            <v>6.3592973975138953E-2</v>
          </cell>
          <cell r="Q68">
            <v>6.3592973975138953E-2</v>
          </cell>
        </row>
        <row r="69">
          <cell r="F69">
            <v>2.5173747633170165</v>
          </cell>
          <cell r="G69">
            <v>1.7157050953341637</v>
          </cell>
          <cell r="H69">
            <v>1.2949265808539812</v>
          </cell>
          <cell r="I69">
            <v>0.87414806637379794</v>
          </cell>
          <cell r="J69">
            <v>0.78040743065911544</v>
          </cell>
          <cell r="K69">
            <v>0.68666679494443306</v>
          </cell>
          <cell r="L69">
            <v>0.68666679494443306</v>
          </cell>
          <cell r="M69">
            <v>0.68666679494443306</v>
          </cell>
          <cell r="N69">
            <v>0.68666679494443306</v>
          </cell>
          <cell r="O69">
            <v>0.68666679494443306</v>
          </cell>
          <cell r="P69">
            <v>0.68666679494443306</v>
          </cell>
          <cell r="Q69">
            <v>0.68666679494443306</v>
          </cell>
        </row>
        <row r="72">
          <cell r="F72">
            <v>0.28505617143309753</v>
          </cell>
          <cell r="G72">
            <v>0.30299834183373825</v>
          </cell>
          <cell r="H72">
            <v>0.29059561403361278</v>
          </cell>
          <cell r="I72">
            <v>0.27819288623348759</v>
          </cell>
          <cell r="J72">
            <v>0.22002090136999092</v>
          </cell>
          <cell r="K72">
            <v>0.17985090743878346</v>
          </cell>
          <cell r="L72">
            <v>0.18052809074567913</v>
          </cell>
          <cell r="M72">
            <v>0.18120527405257472</v>
          </cell>
          <cell r="N72">
            <v>0.17853967168943366</v>
          </cell>
          <cell r="O72">
            <v>0.17587406932629249</v>
          </cell>
          <cell r="P72">
            <v>0.17367748854497236</v>
          </cell>
          <cell r="Q72">
            <v>0.17148090776365221</v>
          </cell>
        </row>
        <row r="73">
          <cell r="F73">
            <v>29.264321123856835</v>
          </cell>
          <cell r="G73">
            <v>31.371322867142087</v>
          </cell>
          <cell r="H73">
            <v>29.213952867058413</v>
          </cell>
          <cell r="I73">
            <v>27.056582866974757</v>
          </cell>
          <cell r="J73">
            <v>20.12725066647841</v>
          </cell>
          <cell r="K73">
            <v>13.197918465982044</v>
          </cell>
          <cell r="L73">
            <v>9.889410015116491</v>
          </cell>
          <cell r="M73">
            <v>6.5809015642509507</v>
          </cell>
          <cell r="N73">
            <v>5.0614844628395552</v>
          </cell>
          <cell r="O73">
            <v>3.542067361428149</v>
          </cell>
          <cell r="P73">
            <v>1.9357661081825057</v>
          </cell>
          <cell r="Q73">
            <v>0.32946485493684463</v>
          </cell>
        </row>
        <row r="74">
          <cell r="F74">
            <v>0.7868203858796039</v>
          </cell>
          <cell r="G74">
            <v>0.66432046348751583</v>
          </cell>
          <cell r="H74">
            <v>0.47195607321531086</v>
          </cell>
          <cell r="I74">
            <v>0.27959168294310616</v>
          </cell>
          <cell r="J74">
            <v>0.14024854232851203</v>
          </cell>
          <cell r="K74">
            <v>9.0540171391783534E-4</v>
          </cell>
          <cell r="L74">
            <v>9.0350120361429157E-4</v>
          </cell>
          <cell r="M74">
            <v>9.0160069331074737E-4</v>
          </cell>
          <cell r="N74">
            <v>8.7909164173835075E-4</v>
          </cell>
          <cell r="O74">
            <v>8.5658259016595391E-4</v>
          </cell>
          <cell r="P74">
            <v>8.3460487675392941E-4</v>
          </cell>
          <cell r="Q74">
            <v>8.1262716334190501E-4</v>
          </cell>
        </row>
        <row r="75">
          <cell r="F75">
            <v>4.6335992326041859</v>
          </cell>
          <cell r="G75">
            <v>2.7402903731808661</v>
          </cell>
          <cell r="H75">
            <v>1.6178167485199997</v>
          </cell>
          <cell r="I75">
            <v>0.49534312385913276</v>
          </cell>
          <cell r="J75">
            <v>0.32193036378851164</v>
          </cell>
          <cell r="K75">
            <v>0.1485176037178903</v>
          </cell>
          <cell r="L75">
            <v>0.10809941045291449</v>
          </cell>
          <cell r="M75">
            <v>6.7681217187938569E-2</v>
          </cell>
          <cell r="N75">
            <v>4.7624523645091843E-2</v>
          </cell>
          <cell r="O75">
            <v>2.756783010224495E-2</v>
          </cell>
          <cell r="P75">
            <v>6.5557962816303328E-3</v>
          </cell>
          <cell r="Q75">
            <v>0</v>
          </cell>
        </row>
        <row r="76">
          <cell r="F76">
            <v>18.637253067026911</v>
          </cell>
          <cell r="G76">
            <v>13.823431967752178</v>
          </cell>
          <cell r="H76">
            <v>10.531626806454442</v>
          </cell>
          <cell r="I76">
            <v>7.239821645156713</v>
          </cell>
          <cell r="J76">
            <v>4.3248046309958275</v>
          </cell>
          <cell r="K76">
            <v>1.4097876168349441</v>
          </cell>
          <cell r="L76">
            <v>1.3961935754917807</v>
          </cell>
          <cell r="M76">
            <v>1.3825995341486172</v>
          </cell>
          <cell r="N76">
            <v>1.2561180719803697</v>
          </cell>
          <cell r="O76">
            <v>1.1296366098121229</v>
          </cell>
          <cell r="P76">
            <v>1.0124596778675159</v>
          </cell>
          <cell r="Q76">
            <v>0.89528274592290968</v>
          </cell>
        </row>
        <row r="79">
          <cell r="F79">
            <v>0.7749071917808219</v>
          </cell>
          <cell r="G79">
            <v>0.99978047499999989</v>
          </cell>
          <cell r="H79">
            <v>1.0615551750000001</v>
          </cell>
          <cell r="I79">
            <v>1.123329875</v>
          </cell>
          <cell r="J79">
            <v>0.61331809999999998</v>
          </cell>
          <cell r="K79">
            <v>0.22181360000000017</v>
          </cell>
          <cell r="L79">
            <v>0.14560650000000042</v>
          </cell>
          <cell r="M79">
            <v>6.9399400000000222E-2</v>
          </cell>
          <cell r="N79">
            <v>6.9399400000000222E-2</v>
          </cell>
          <cell r="O79">
            <v>6.9399400000000222E-2</v>
          </cell>
          <cell r="P79">
            <v>6.9399400000000222E-2</v>
          </cell>
          <cell r="Q79">
            <v>6.9399400000000222E-2</v>
          </cell>
        </row>
        <row r="80">
          <cell r="F80">
            <v>1.888827745525973</v>
          </cell>
          <cell r="G80">
            <v>2.2764013435214228</v>
          </cell>
          <cell r="H80">
            <v>2.3840692387384825</v>
          </cell>
          <cell r="I80">
            <v>2.4917371339555401</v>
          </cell>
          <cell r="J80">
            <v>1.5652510620750983</v>
          </cell>
          <cell r="K80">
            <v>0.63876499019465571</v>
          </cell>
          <cell r="L80">
            <v>0.41196169794427639</v>
          </cell>
          <cell r="M80">
            <v>0.18515840569389708</v>
          </cell>
          <cell r="N80">
            <v>0.16983983749296661</v>
          </cell>
          <cell r="O80">
            <v>0.15452126929203436</v>
          </cell>
          <cell r="P80">
            <v>0.15452126929203436</v>
          </cell>
          <cell r="Q80">
            <v>0.15452126929203436</v>
          </cell>
        </row>
        <row r="81">
          <cell r="F81">
            <v>7.0049378735474663E-2</v>
          </cell>
          <cell r="G81">
            <v>6.7266541688355136E-2</v>
          </cell>
          <cell r="H81">
            <v>4.8153861200318643E-2</v>
          </cell>
          <cell r="I81">
            <v>2.9041180712282157E-2</v>
          </cell>
          <cell r="J81">
            <v>1.4585445646764027E-2</v>
          </cell>
          <cell r="K81">
            <v>1.2971058124588975E-4</v>
          </cell>
          <cell r="L81">
            <v>1.2971058124588975E-4</v>
          </cell>
          <cell r="M81">
            <v>1.2971058124588975E-4</v>
          </cell>
          <cell r="N81">
            <v>1.2971058124588975E-4</v>
          </cell>
          <cell r="O81">
            <v>1.2971058124588975E-4</v>
          </cell>
          <cell r="P81">
            <v>1.2971058124588975E-4</v>
          </cell>
          <cell r="Q81">
            <v>1.2971058124588975E-4</v>
          </cell>
        </row>
        <row r="82">
          <cell r="F82">
            <v>0.13830098053824227</v>
          </cell>
          <cell r="G82">
            <v>0.20611046384006079</v>
          </cell>
          <cell r="H82">
            <v>0.14159844884270534</v>
          </cell>
          <cell r="I82">
            <v>7.7086433845349883E-2</v>
          </cell>
          <cell r="J82">
            <v>8.7396232396534629E-2</v>
          </cell>
          <cell r="K82">
            <v>9.7706030947719374E-2</v>
          </cell>
          <cell r="L82">
            <v>9.8994764055624504E-2</v>
          </cell>
          <cell r="M82">
            <v>0.10028349716352963</v>
          </cell>
          <cell r="N82">
            <v>0.10034864854615919</v>
          </cell>
          <cell r="O82">
            <v>0.10041379992878879</v>
          </cell>
          <cell r="P82">
            <v>0.10041379992878879</v>
          </cell>
          <cell r="Q82">
            <v>0.10041379992878879</v>
          </cell>
        </row>
        <row r="83">
          <cell r="F83">
            <v>2.7028396239334551</v>
          </cell>
          <cell r="G83">
            <v>2.3496183853341628</v>
          </cell>
          <cell r="H83">
            <v>1.8930439458539809</v>
          </cell>
          <cell r="I83">
            <v>1.436469506373798</v>
          </cell>
          <cell r="J83">
            <v>1.061568150659115</v>
          </cell>
          <cell r="K83">
            <v>0.68666679494443306</v>
          </cell>
          <cell r="L83">
            <v>0.68666679494443306</v>
          </cell>
          <cell r="M83">
            <v>0.68666679494443306</v>
          </cell>
          <cell r="N83">
            <v>0.68666679494443306</v>
          </cell>
          <cell r="O83">
            <v>0.68666679494443306</v>
          </cell>
          <cell r="P83">
            <v>0.68666679494443306</v>
          </cell>
          <cell r="Q83">
            <v>0.68666679494443306</v>
          </cell>
        </row>
        <row r="86">
          <cell r="F86">
            <v>0.28505617143309753</v>
          </cell>
          <cell r="G86">
            <v>0.30299834183373825</v>
          </cell>
          <cell r="H86">
            <v>0.29623623785906344</v>
          </cell>
          <cell r="I86">
            <v>0.28947413388438892</v>
          </cell>
          <cell r="J86">
            <v>0.2380228923022803</v>
          </cell>
          <cell r="K86">
            <v>0.18873188963204623</v>
          </cell>
          <cell r="L86">
            <v>0.18496858184231052</v>
          </cell>
          <cell r="M86">
            <v>0.18120527405257472</v>
          </cell>
          <cell r="N86">
            <v>0.17853967168943366</v>
          </cell>
          <cell r="O86">
            <v>0.17587406932629249</v>
          </cell>
          <cell r="P86">
            <v>0.17367748854497236</v>
          </cell>
          <cell r="Q86">
            <v>0.17148090776365221</v>
          </cell>
        </row>
        <row r="87">
          <cell r="F87">
            <v>29.264321123856835</v>
          </cell>
          <cell r="G87">
            <v>31.371322867142087</v>
          </cell>
          <cell r="H87">
            <v>30.25622723336879</v>
          </cell>
          <cell r="I87">
            <v>29.141131599595504</v>
          </cell>
          <cell r="J87">
            <v>23.07925684652654</v>
          </cell>
          <cell r="K87">
            <v>17.017382093457556</v>
          </cell>
          <cell r="L87">
            <v>15.830363878890537</v>
          </cell>
          <cell r="M87">
            <v>14.643345664323526</v>
          </cell>
          <cell r="N87">
            <v>11.768253497363546</v>
          </cell>
          <cell r="O87">
            <v>8.893161330403565</v>
          </cell>
          <cell r="P87">
            <v>4.9510132970460319</v>
          </cell>
          <cell r="Q87">
            <v>1.0088652636884916</v>
          </cell>
        </row>
        <row r="88">
          <cell r="F88">
            <v>0.83562588692567774</v>
          </cell>
          <cell r="G88">
            <v>0.77284205180815735</v>
          </cell>
          <cell r="H88">
            <v>0.71975714508261057</v>
          </cell>
          <cell r="I88">
            <v>0.66667223835706368</v>
          </cell>
          <cell r="J88">
            <v>0.4339754351684707</v>
          </cell>
          <cell r="K88">
            <v>0.20127863197987753</v>
          </cell>
          <cell r="L88">
            <v>0.10109011633659409</v>
          </cell>
          <cell r="M88">
            <v>9.0160069331074737E-4</v>
          </cell>
          <cell r="N88">
            <v>8.7909164173835075E-4</v>
          </cell>
          <cell r="O88">
            <v>8.5658259016595391E-4</v>
          </cell>
          <cell r="P88">
            <v>8.3460487675392941E-4</v>
          </cell>
          <cell r="Q88">
            <v>8.1262716334190501E-4</v>
          </cell>
        </row>
        <row r="89">
          <cell r="F89">
            <v>5.2771546815769899</v>
          </cell>
          <cell r="G89">
            <v>4.3996670304961203</v>
          </cell>
          <cell r="H89">
            <v>3.3825383970899252</v>
          </cell>
          <cell r="I89">
            <v>2.3654097636837297</v>
          </cell>
          <cell r="J89">
            <v>1.3911558856923474</v>
          </cell>
          <cell r="K89">
            <v>0.41690200770096475</v>
          </cell>
          <cell r="L89">
            <v>0.34604051831699623</v>
          </cell>
          <cell r="M89">
            <v>0.27517902893302787</v>
          </cell>
          <cell r="N89">
            <v>0.23666090852330768</v>
          </cell>
          <cell r="O89">
            <v>0.19814278811358738</v>
          </cell>
          <cell r="P89">
            <v>0.14994646213271806</v>
          </cell>
          <cell r="Q89">
            <v>0.10175013615184852</v>
          </cell>
        </row>
        <row r="90">
          <cell r="F90">
            <v>21.553254517316176</v>
          </cell>
          <cell r="G90">
            <v>20.240644398993606</v>
          </cell>
          <cell r="H90">
            <v>16.985497740917701</v>
          </cell>
          <cell r="I90">
            <v>13.730351082841812</v>
          </cell>
          <cell r="J90">
            <v>9.3687662608330484</v>
          </cell>
          <cell r="K90">
            <v>5.0071814388242899</v>
          </cell>
          <cell r="L90">
            <v>3.1948904864864538</v>
          </cell>
          <cell r="M90">
            <v>1.3825995341486172</v>
          </cell>
          <cell r="N90">
            <v>1.2561180719803697</v>
          </cell>
          <cell r="O90">
            <v>1.1296366098121229</v>
          </cell>
          <cell r="P90">
            <v>1.0124596778675159</v>
          </cell>
          <cell r="Q90">
            <v>0.89528274592290968</v>
          </cell>
        </row>
        <row r="93">
          <cell r="F93">
            <v>0.7749071917808219</v>
          </cell>
          <cell r="G93">
            <v>0.99978047499999989</v>
          </cell>
          <cell r="H93">
            <v>1.0615551750000001</v>
          </cell>
          <cell r="I93">
            <v>1.123329875</v>
          </cell>
          <cell r="J93">
            <v>1.123329875</v>
          </cell>
          <cell r="K93">
            <v>1.123329875</v>
          </cell>
          <cell r="L93">
            <v>0.60863863750000002</v>
          </cell>
          <cell r="M93">
            <v>9.3947400000000236E-2</v>
          </cell>
          <cell r="N93">
            <v>6.9399400000000222E-2</v>
          </cell>
          <cell r="O93">
            <v>6.9399400000000222E-2</v>
          </cell>
          <cell r="P93">
            <v>6.9399400000000222E-2</v>
          </cell>
          <cell r="Q93">
            <v>6.9399400000000222E-2</v>
          </cell>
        </row>
        <row r="94">
          <cell r="F94">
            <v>1.888827745525973</v>
          </cell>
          <cell r="G94">
            <v>2.2764013435214228</v>
          </cell>
          <cell r="H94">
            <v>2.3889314433594859</v>
          </cell>
          <cell r="I94">
            <v>2.5014615431975473</v>
          </cell>
          <cell r="J94">
            <v>2.4927588088936421</v>
          </cell>
          <cell r="K94">
            <v>2.4840560745897364</v>
          </cell>
          <cell r="L94">
            <v>1.4188294790743723</v>
          </cell>
          <cell r="M94">
            <v>0.35360288355900771</v>
          </cell>
          <cell r="N94">
            <v>0.3013443497413415</v>
          </cell>
          <cell r="O94">
            <v>0.24908581592367529</v>
          </cell>
          <cell r="P94">
            <v>0.2018035426078546</v>
          </cell>
          <cell r="Q94">
            <v>0.1545212692920348</v>
          </cell>
        </row>
        <row r="95">
          <cell r="F95">
            <v>7.4394455564323086E-2</v>
          </cell>
          <cell r="G95">
            <v>7.8255021414742623E-2</v>
          </cell>
          <cell r="H95">
            <v>7.3751124589921752E-2</v>
          </cell>
          <cell r="I95">
            <v>6.9247227765100935E-2</v>
          </cell>
          <cell r="J95">
            <v>4.9041505932651414E-2</v>
          </cell>
          <cell r="K95">
            <v>2.8835784100201878E-2</v>
          </cell>
          <cell r="L95">
            <v>1.4482747340723879E-2</v>
          </cell>
          <cell r="M95">
            <v>1.2971058124588975E-4</v>
          </cell>
          <cell r="N95">
            <v>1.2971058124588975E-4</v>
          </cell>
          <cell r="O95">
            <v>1.2971058124588975E-4</v>
          </cell>
          <cell r="P95">
            <v>1.2971058124588975E-4</v>
          </cell>
          <cell r="Q95">
            <v>1.2971058124588975E-4</v>
          </cell>
        </row>
        <row r="96">
          <cell r="F96">
            <v>0.1575094500574426</v>
          </cell>
          <cell r="G96">
            <v>0.32751717982777578</v>
          </cell>
          <cell r="H96">
            <v>0.27829980197137838</v>
          </cell>
          <cell r="I96">
            <v>0.22908242411498109</v>
          </cell>
          <cell r="J96">
            <v>0.16230818295264454</v>
          </cell>
          <cell r="K96">
            <v>9.5533941790308025E-2</v>
          </cell>
          <cell r="L96">
            <v>0.11037919670805048</v>
          </cell>
          <cell r="M96">
            <v>0.12522445162579293</v>
          </cell>
          <cell r="N96">
            <v>0.12549891486202114</v>
          </cell>
          <cell r="O96">
            <v>0.12577337809824946</v>
          </cell>
          <cell r="P96">
            <v>0.12597447427381814</v>
          </cell>
          <cell r="Q96">
            <v>0.12617557044938682</v>
          </cell>
        </row>
        <row r="97">
          <cell r="F97">
            <v>2.888304484549892</v>
          </cell>
          <cell r="G97">
            <v>2.9835316753341621</v>
          </cell>
          <cell r="H97">
            <v>2.5614514908539796</v>
          </cell>
          <cell r="I97">
            <v>2.1393713063737976</v>
          </cell>
          <cell r="J97">
            <v>1.6941797706591157</v>
          </cell>
          <cell r="K97">
            <v>1.2489882349444328</v>
          </cell>
          <cell r="L97">
            <v>0.96782751494443287</v>
          </cell>
          <cell r="M97">
            <v>0.68666679494443306</v>
          </cell>
          <cell r="N97">
            <v>0.68666679494443306</v>
          </cell>
          <cell r="O97">
            <v>0.68666679494443306</v>
          </cell>
          <cell r="P97">
            <v>0.68666679494443306</v>
          </cell>
          <cell r="Q97">
            <v>0.68666679494443306</v>
          </cell>
        </row>
        <row r="100">
          <cell r="F100">
            <v>0.28505617143309753</v>
          </cell>
          <cell r="G100">
            <v>0.31977876909562225</v>
          </cell>
          <cell r="H100">
            <v>0.31949738185657167</v>
          </cell>
          <cell r="I100">
            <v>0.31921599461752131</v>
          </cell>
          <cell r="J100">
            <v>0.27904600068631402</v>
          </cell>
          <cell r="K100">
            <v>0.23887600675510656</v>
          </cell>
          <cell r="L100">
            <v>0.23955319006200224</v>
          </cell>
          <cell r="M100">
            <v>0.24023037336889783</v>
          </cell>
          <cell r="N100">
            <v>0.23756477100575676</v>
          </cell>
          <cell r="O100">
            <v>0.23489916864261559</v>
          </cell>
          <cell r="P100">
            <v>0.23270258786129547</v>
          </cell>
          <cell r="Q100">
            <v>0.23050600707997532</v>
          </cell>
        </row>
        <row r="101">
          <cell r="F101">
            <v>29.264321123856835</v>
          </cell>
          <cell r="G101">
            <v>32.880471495992971</v>
          </cell>
          <cell r="H101">
            <v>32.980242112320646</v>
          </cell>
          <cell r="I101">
            <v>33.080012728648335</v>
          </cell>
          <cell r="J101">
            <v>28.589172264090173</v>
          </cell>
          <cell r="K101">
            <v>24.098331799531994</v>
          </cell>
          <cell r="L101">
            <v>24.093872590396291</v>
          </cell>
          <cell r="M101">
            <v>24.089413381260595</v>
          </cell>
          <cell r="N101">
            <v>23.847431707246741</v>
          </cell>
          <cell r="O101">
            <v>23.605450033232891</v>
          </cell>
          <cell r="P101">
            <v>23.27658420738479</v>
          </cell>
          <cell r="Q101">
            <v>22.947718381536685</v>
          </cell>
        </row>
        <row r="102">
          <cell r="F102">
            <v>0.89181954052399603</v>
          </cell>
          <cell r="G102">
            <v>0.9915037337869369</v>
          </cell>
          <cell r="H102">
            <v>0.99325875541606312</v>
          </cell>
          <cell r="I102">
            <v>0.9950137770451889</v>
          </cell>
          <cell r="J102">
            <v>0.85566312860921478</v>
          </cell>
          <cell r="K102">
            <v>0.71631248017324034</v>
          </cell>
          <cell r="L102">
            <v>0.71480888323035918</v>
          </cell>
          <cell r="M102">
            <v>0.71330528628747758</v>
          </cell>
          <cell r="N102">
            <v>0.69549715282547919</v>
          </cell>
          <cell r="O102">
            <v>0.67768901936348058</v>
          </cell>
          <cell r="P102">
            <v>0.66030125638412718</v>
          </cell>
          <cell r="Q102">
            <v>0.64291349340477355</v>
          </cell>
        </row>
        <row r="103">
          <cell r="F103">
            <v>5.5667546336147513</v>
          </cell>
          <cell r="G103">
            <v>6.2546305544242058</v>
          </cell>
          <cell r="H103">
            <v>6.273609246545238</v>
          </cell>
          <cell r="I103">
            <v>6.2925879386662729</v>
          </cell>
          <cell r="J103">
            <v>5.4383256149616619</v>
          </cell>
          <cell r="K103">
            <v>4.5840632912570518</v>
          </cell>
          <cell r="L103">
            <v>4.5832150459479122</v>
          </cell>
          <cell r="M103">
            <v>4.5823668006387761</v>
          </cell>
          <cell r="N103">
            <v>4.5363362571874086</v>
          </cell>
          <cell r="O103">
            <v>4.4903057137360411</v>
          </cell>
          <cell r="P103">
            <v>4.4277477834792887</v>
          </cell>
          <cell r="Q103">
            <v>4.3651898532225362</v>
          </cell>
        </row>
        <row r="104">
          <cell r="F104">
            <v>22.770377069222601</v>
          </cell>
          <cell r="G104">
            <v>24.905769344284757</v>
          </cell>
          <cell r="H104">
            <v>25.002160035723911</v>
          </cell>
          <cell r="I104">
            <v>25.098550727163051</v>
          </cell>
          <cell r="J104">
            <v>21.348061388589247</v>
          </cell>
          <cell r="K104">
            <v>17.597572050015433</v>
          </cell>
          <cell r="L104">
            <v>17.508028502173509</v>
          </cell>
          <cell r="M104">
            <v>17.418484954331586</v>
          </cell>
          <cell r="N104">
            <v>16.775755706468853</v>
          </cell>
          <cell r="O104">
            <v>16.133026458606125</v>
          </cell>
          <cell r="P104">
            <v>15.296104407894612</v>
          </cell>
          <cell r="Q104">
            <v>14.459182357183098</v>
          </cell>
        </row>
        <row r="107">
          <cell r="F107">
            <v>0.7749071917808219</v>
          </cell>
          <cell r="G107">
            <v>1.2644385999999999</v>
          </cell>
          <cell r="H107">
            <v>1.3262133</v>
          </cell>
          <cell r="I107">
            <v>1.387988</v>
          </cell>
          <cell r="J107">
            <v>1.387988</v>
          </cell>
          <cell r="K107">
            <v>1.387988</v>
          </cell>
          <cell r="L107">
            <v>1.387988</v>
          </cell>
          <cell r="M107">
            <v>1.387988</v>
          </cell>
          <cell r="N107">
            <v>1.387988</v>
          </cell>
          <cell r="O107">
            <v>1.387988</v>
          </cell>
          <cell r="P107">
            <v>1.387988</v>
          </cell>
          <cell r="Q107">
            <v>1.387988</v>
          </cell>
        </row>
        <row r="108">
          <cell r="F108">
            <v>1.888827745525973</v>
          </cell>
          <cell r="G108">
            <v>2.8666313531974801</v>
          </cell>
          <cell r="H108">
            <v>2.9823688992019908</v>
          </cell>
          <cell r="I108">
            <v>3.0981064452064997</v>
          </cell>
          <cell r="J108">
            <v>3.0942659155235983</v>
          </cell>
          <cell r="K108">
            <v>3.090425385840696</v>
          </cell>
          <cell r="L108">
            <v>3.090425385840696</v>
          </cell>
          <cell r="M108">
            <v>3.090425385840696</v>
          </cell>
          <cell r="N108">
            <v>3.090425385840696</v>
          </cell>
          <cell r="O108">
            <v>3.090425385840696</v>
          </cell>
          <cell r="P108">
            <v>3.090425385840696</v>
          </cell>
          <cell r="Q108">
            <v>3.090425385840696</v>
          </cell>
        </row>
        <row r="109">
          <cell r="F109">
            <v>7.9397287969381017E-2</v>
          </cell>
          <cell r="G109">
            <v>0.1003958645091355</v>
          </cell>
          <cell r="H109">
            <v>0.10187395960667586</v>
          </cell>
          <cell r="I109">
            <v>0.10335205470421621</v>
          </cell>
          <cell r="J109">
            <v>0.10298657090901354</v>
          </cell>
          <cell r="K109">
            <v>0.1026210871138109</v>
          </cell>
          <cell r="L109">
            <v>0.1026210871138109</v>
          </cell>
          <cell r="M109">
            <v>0.1026210871138109</v>
          </cell>
          <cell r="N109">
            <v>0.1026210871138109</v>
          </cell>
          <cell r="O109">
            <v>0.1026210871138109</v>
          </cell>
          <cell r="P109">
            <v>0.1026210871138109</v>
          </cell>
          <cell r="Q109">
            <v>0.1026210871138109</v>
          </cell>
        </row>
        <row r="110">
          <cell r="F110">
            <v>0.16615326134108255</v>
          </cell>
          <cell r="G110">
            <v>0.39685084296367035</v>
          </cell>
          <cell r="H110">
            <v>0.43024878854798509</v>
          </cell>
          <cell r="I110">
            <v>0.46364673413229984</v>
          </cell>
          <cell r="J110">
            <v>0.46455098960934704</v>
          </cell>
          <cell r="K110">
            <v>0.46545524508639413</v>
          </cell>
          <cell r="L110">
            <v>0.46545524508639413</v>
          </cell>
          <cell r="M110">
            <v>0.46545524508639413</v>
          </cell>
          <cell r="N110">
            <v>0.46545524508639413</v>
          </cell>
          <cell r="O110">
            <v>0.46545524508639413</v>
          </cell>
          <cell r="P110">
            <v>0.46545524508639413</v>
          </cell>
          <cell r="Q110">
            <v>0.46545524508639413</v>
          </cell>
        </row>
        <row r="111">
          <cell r="F111">
            <v>3.0331593381402384</v>
          </cell>
          <cell r="G111">
            <v>3.6165845442676421</v>
          </cell>
          <cell r="H111">
            <v>3.6390864821271824</v>
          </cell>
          <cell r="I111">
            <v>3.6615884199867232</v>
          </cell>
          <cell r="J111">
            <v>3.6444837888411286</v>
          </cell>
          <cell r="K111">
            <v>3.627379157695533</v>
          </cell>
          <cell r="L111">
            <v>3.627379157695533</v>
          </cell>
          <cell r="M111">
            <v>3.627379157695533</v>
          </cell>
          <cell r="N111">
            <v>3.627379157695533</v>
          </cell>
          <cell r="O111">
            <v>3.627379157695533</v>
          </cell>
          <cell r="P111">
            <v>3.627379157695533</v>
          </cell>
          <cell r="Q111">
            <v>3.627379157695533</v>
          </cell>
        </row>
        <row r="114">
          <cell r="F114">
            <v>0.40346674188704013</v>
          </cell>
          <cell r="G114">
            <v>0.49220246041789395</v>
          </cell>
          <cell r="H114">
            <v>0.61639832619846868</v>
          </cell>
          <cell r="I114">
            <v>0.74059419197904353</v>
          </cell>
          <cell r="J114">
            <v>0.83199654453717942</v>
          </cell>
          <cell r="K114">
            <v>0.92339889709531486</v>
          </cell>
          <cell r="L114">
            <v>0.93577330147297899</v>
          </cell>
          <cell r="M114">
            <v>0.9481477058506429</v>
          </cell>
          <cell r="N114">
            <v>0.96160681711899032</v>
          </cell>
          <cell r="O114">
            <v>0.97506592838733819</v>
          </cell>
          <cell r="P114">
            <v>0.98852503965568561</v>
          </cell>
          <cell r="Q114">
            <v>1.0019841509240335</v>
          </cell>
        </row>
        <row r="115">
          <cell r="F115">
            <v>38.235462258332653</v>
          </cell>
          <cell r="G115">
            <v>40.870662793112643</v>
          </cell>
          <cell r="H115">
            <v>34.858494149094099</v>
          </cell>
          <cell r="I115">
            <v>28.846325505075519</v>
          </cell>
          <cell r="J115">
            <v>24.267994323909448</v>
          </cell>
          <cell r="K115">
            <v>19.689663142743441</v>
          </cell>
          <cell r="L115">
            <v>9.844831571371742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F116">
            <v>2.4454166076835038</v>
          </cell>
          <cell r="G116">
            <v>1.8758373032204601</v>
          </cell>
          <cell r="H116">
            <v>2.0681183269711689</v>
          </cell>
          <cell r="I116">
            <v>2.2603993507218778</v>
          </cell>
          <cell r="J116">
            <v>1.4903459687992844</v>
          </cell>
          <cell r="K116">
            <v>0.72029258687669073</v>
          </cell>
          <cell r="L116">
            <v>0.72581950278977847</v>
          </cell>
          <cell r="M116">
            <v>0.73134641870286632</v>
          </cell>
          <cell r="N116">
            <v>0.73258822674322399</v>
          </cell>
          <cell r="O116">
            <v>0.73383003478358122</v>
          </cell>
          <cell r="P116">
            <v>0.73507184282393889</v>
          </cell>
          <cell r="Q116">
            <v>0.73631365086429612</v>
          </cell>
        </row>
        <row r="117">
          <cell r="F117">
            <v>2.4236872091719213</v>
          </cell>
          <cell r="G117">
            <v>0.82989843956416487</v>
          </cell>
          <cell r="H117">
            <v>0.89624502322927424</v>
          </cell>
          <cell r="I117">
            <v>0.96259160689438328</v>
          </cell>
          <cell r="J117">
            <v>1.0684477984381497</v>
          </cell>
          <cell r="K117">
            <v>1.1743039899819165</v>
          </cell>
          <cell r="L117">
            <v>1.2340378484841443</v>
          </cell>
          <cell r="M117">
            <v>1.2937717069863721</v>
          </cell>
          <cell r="N117">
            <v>1.3055380055874883</v>
          </cell>
          <cell r="O117">
            <v>1.3173043041886052</v>
          </cell>
          <cell r="P117">
            <v>1.3290706027897214</v>
          </cell>
          <cell r="Q117">
            <v>1.3408369013908383</v>
          </cell>
        </row>
        <row r="118">
          <cell r="F118">
            <v>14.404913173388616</v>
          </cell>
          <cell r="G118">
            <v>6.859609598286057</v>
          </cell>
          <cell r="H118">
            <v>4.4893579654831592</v>
          </cell>
          <cell r="I118">
            <v>2.1191063326802615</v>
          </cell>
          <cell r="J118">
            <v>2.3118355846032599</v>
          </cell>
          <cell r="K118">
            <v>2.5045648365262583</v>
          </cell>
          <cell r="L118">
            <v>2.5244461291253315</v>
          </cell>
          <cell r="M118">
            <v>2.5443274217244038</v>
          </cell>
          <cell r="N118">
            <v>2.5659514547754392</v>
          </cell>
          <cell r="O118">
            <v>2.5875754878264763</v>
          </cell>
          <cell r="P118">
            <v>2.6091995208775116</v>
          </cell>
          <cell r="Q118">
            <v>2.6308235539285487</v>
          </cell>
        </row>
        <row r="121">
          <cell r="F121">
            <v>2.1284580205237584</v>
          </cell>
          <cell r="G121">
            <v>2.4070145799999993</v>
          </cell>
          <cell r="H121">
            <v>2.2060066924999981</v>
          </cell>
          <cell r="I121">
            <v>2.0049988049999987</v>
          </cell>
          <cell r="J121">
            <v>2.3455829734499991</v>
          </cell>
          <cell r="K121">
            <v>1.1094933804499991</v>
          </cell>
          <cell r="L121">
            <v>0.6684011081999981</v>
          </cell>
          <cell r="M121">
            <v>0.22730883594999884</v>
          </cell>
          <cell r="N121">
            <v>0.22730883594999884</v>
          </cell>
          <cell r="O121">
            <v>0.22730883594999884</v>
          </cell>
          <cell r="P121">
            <v>0.22730883594999884</v>
          </cell>
          <cell r="Q121">
            <v>0.22730883594999884</v>
          </cell>
        </row>
        <row r="122">
          <cell r="F122">
            <v>2.1228843572926297</v>
          </cell>
          <cell r="G122">
            <v>2.6025123725283801</v>
          </cell>
          <cell r="H122">
            <v>2.6001902893926903</v>
          </cell>
          <cell r="I122">
            <v>2.5978682062569982</v>
          </cell>
          <cell r="J122">
            <v>2.0772947472126084</v>
          </cell>
          <cell r="K122">
            <v>1.5567212881682209</v>
          </cell>
          <cell r="L122">
            <v>0.86783437046878031</v>
          </cell>
          <cell r="M122">
            <v>0.1789474527693411</v>
          </cell>
          <cell r="N122">
            <v>0.1789474527693411</v>
          </cell>
          <cell r="O122">
            <v>0.1789474527693411</v>
          </cell>
          <cell r="P122">
            <v>0.1789474527693411</v>
          </cell>
          <cell r="Q122">
            <v>0.1789474527693411</v>
          </cell>
        </row>
        <row r="123">
          <cell r="F123">
            <v>0.22936955221852059</v>
          </cell>
          <cell r="G123">
            <v>0.16639562187929061</v>
          </cell>
          <cell r="H123">
            <v>0.15805835290061315</v>
          </cell>
          <cell r="I123">
            <v>0.14972108392193567</v>
          </cell>
          <cell r="J123">
            <v>7.7978533499564795E-2</v>
          </cell>
          <cell r="K123">
            <v>6.2359830771938976E-3</v>
          </cell>
          <cell r="L123">
            <v>6.2359830771938976E-3</v>
          </cell>
          <cell r="M123">
            <v>6.2359830771938976E-3</v>
          </cell>
          <cell r="N123">
            <v>6.2359830771938976E-3</v>
          </cell>
          <cell r="O123">
            <v>6.2359830771938976E-3</v>
          </cell>
          <cell r="P123">
            <v>6.2359830771938976E-3</v>
          </cell>
          <cell r="Q123">
            <v>6.2359830771938976E-3</v>
          </cell>
        </row>
        <row r="124">
          <cell r="F124">
            <v>0.15865217812942556</v>
          </cell>
          <cell r="G124">
            <v>4.61854379025027E-2</v>
          </cell>
          <cell r="H124">
            <v>4.8062426616676375E-2</v>
          </cell>
          <cell r="I124">
            <v>4.9939415330850036E-2</v>
          </cell>
          <cell r="J124">
            <v>5.9187069129148416E-2</v>
          </cell>
          <cell r="K124">
            <v>6.8434722927446803E-2</v>
          </cell>
          <cell r="L124">
            <v>7.3240635960714534E-2</v>
          </cell>
          <cell r="M124">
            <v>7.8046548993982251E-2</v>
          </cell>
          <cell r="N124">
            <v>7.8046548993982251E-2</v>
          </cell>
          <cell r="O124">
            <v>7.8046548993982251E-2</v>
          </cell>
          <cell r="P124">
            <v>7.8046548993982251E-2</v>
          </cell>
          <cell r="Q124">
            <v>7.8046548993982251E-2</v>
          </cell>
        </row>
        <row r="125">
          <cell r="F125">
            <v>3.2128319057467114</v>
          </cell>
          <cell r="G125">
            <v>2.3870245481795767</v>
          </cell>
          <cell r="H125">
            <v>2.0816413075668478</v>
          </cell>
          <cell r="I125">
            <v>1.7762580669541179</v>
          </cell>
          <cell r="J125">
            <v>1.5899765082474155</v>
          </cell>
          <cell r="K125">
            <v>1.4036949495407134</v>
          </cell>
          <cell r="L125">
            <v>1.4036949495407134</v>
          </cell>
          <cell r="M125">
            <v>1.4036949495407134</v>
          </cell>
          <cell r="N125">
            <v>1.4036949495407134</v>
          </cell>
          <cell r="O125">
            <v>1.4036949495407134</v>
          </cell>
          <cell r="P125">
            <v>1.4036949495407134</v>
          </cell>
          <cell r="Q125">
            <v>1.4036949495407134</v>
          </cell>
        </row>
        <row r="128">
          <cell r="F128">
            <v>0.40346674188704013</v>
          </cell>
          <cell r="G128">
            <v>0.49220246041789395</v>
          </cell>
          <cell r="H128">
            <v>0.61639832619846868</v>
          </cell>
          <cell r="I128">
            <v>0.74059419197904353</v>
          </cell>
          <cell r="J128">
            <v>0.83199654453717942</v>
          </cell>
          <cell r="K128">
            <v>0.92339889709531486</v>
          </cell>
          <cell r="L128">
            <v>0.93577330147297899</v>
          </cell>
          <cell r="M128">
            <v>0.9481477058506429</v>
          </cell>
          <cell r="N128">
            <v>0.96160681711899032</v>
          </cell>
          <cell r="O128">
            <v>0.97506592838733819</v>
          </cell>
          <cell r="P128">
            <v>0.98852503965568561</v>
          </cell>
          <cell r="Q128">
            <v>1.0019841509240335</v>
          </cell>
        </row>
        <row r="129">
          <cell r="F129">
            <v>38.235462258332653</v>
          </cell>
          <cell r="G129">
            <v>40.870662793112643</v>
          </cell>
          <cell r="H129">
            <v>37.065921940322959</v>
          </cell>
          <cell r="I129">
            <v>33.261181087533245</v>
          </cell>
          <cell r="J129">
            <v>32.794384750086543</v>
          </cell>
          <cell r="K129">
            <v>32.327588412639869</v>
          </cell>
          <cell r="L129">
            <v>27.529637426958935</v>
          </cell>
          <cell r="M129">
            <v>22.731686441278015</v>
          </cell>
          <cell r="N129">
            <v>16.769950386598836</v>
          </cell>
          <cell r="O129">
            <v>10.808214331919544</v>
          </cell>
          <cell r="P129">
            <v>5.4041071659598146</v>
          </cell>
          <cell r="Q129">
            <v>0</v>
          </cell>
        </row>
        <row r="130">
          <cell r="F130">
            <v>2.7017462792874531</v>
          </cell>
          <cell r="G130">
            <v>2.5834520462526429</v>
          </cell>
          <cell r="H130">
            <v>3.3663620027974117</v>
          </cell>
          <cell r="I130">
            <v>4.1492719593421805</v>
          </cell>
          <cell r="J130">
            <v>3.4157111561477023</v>
          </cell>
          <cell r="K130">
            <v>2.6821503529532249</v>
          </cell>
          <cell r="L130">
            <v>1.9415000535117906</v>
          </cell>
          <cell r="M130">
            <v>1.2008497540703571</v>
          </cell>
          <cell r="N130">
            <v>1.2047144344420695</v>
          </cell>
          <cell r="O130">
            <v>1.2085791148137814</v>
          </cell>
          <cell r="P130">
            <v>1.2121954102505139</v>
          </cell>
          <cell r="Q130">
            <v>1.2158117056872459</v>
          </cell>
        </row>
        <row r="131">
          <cell r="F131">
            <v>2.8146045009738452</v>
          </cell>
          <cell r="G131">
            <v>2.0402713674119681</v>
          </cell>
          <cell r="H131">
            <v>1.9868416701589555</v>
          </cell>
          <cell r="I131">
            <v>1.9334119729059438</v>
          </cell>
          <cell r="J131">
            <v>1.972511251202226</v>
          </cell>
          <cell r="K131">
            <v>2.0116105294985074</v>
          </cell>
          <cell r="L131">
            <v>2.0462680428020672</v>
          </cell>
          <cell r="M131">
            <v>2.0809255561056261</v>
          </cell>
          <cell r="N131">
            <v>2.1223138258931322</v>
          </cell>
          <cell r="O131">
            <v>2.1637020956806392</v>
          </cell>
          <cell r="P131">
            <v>2.2023196847934483</v>
          </cell>
          <cell r="Q131">
            <v>2.2409372739062579</v>
          </cell>
        </row>
        <row r="132">
          <cell r="F132">
            <v>17.284233726078448</v>
          </cell>
          <cell r="G132">
            <v>13.711832165514831</v>
          </cell>
          <cell r="H132">
            <v>12.140971875727139</v>
          </cell>
          <cell r="I132">
            <v>10.570111585939456</v>
          </cell>
          <cell r="J132">
            <v>6.5373382112328589</v>
          </cell>
          <cell r="K132">
            <v>2.5045648365262583</v>
          </cell>
          <cell r="L132">
            <v>2.5244461291253315</v>
          </cell>
          <cell r="M132">
            <v>2.5443274217244038</v>
          </cell>
          <cell r="N132">
            <v>2.5659514547754392</v>
          </cell>
          <cell r="O132">
            <v>2.5875754878264763</v>
          </cell>
          <cell r="P132">
            <v>2.6091995208775116</v>
          </cell>
          <cell r="Q132">
            <v>2.6308235539285487</v>
          </cell>
        </row>
        <row r="135">
          <cell r="F135">
            <v>2.1284580205237584</v>
          </cell>
          <cell r="G135">
            <v>2.4070145799999993</v>
          </cell>
          <cell r="H135">
            <v>2.2060066924999981</v>
          </cell>
          <cell r="I135">
            <v>2.0049988049999987</v>
          </cell>
          <cell r="J135">
            <v>2.6252101619999992</v>
          </cell>
          <cell r="K135">
            <v>2.4269623189999994</v>
          </cell>
          <cell r="L135">
            <v>1.8963377247249995</v>
          </cell>
          <cell r="M135">
            <v>1.3657131304499996</v>
          </cell>
          <cell r="N135">
            <v>1.1094933804499996</v>
          </cell>
          <cell r="O135">
            <v>0.66169183294999945</v>
          </cell>
          <cell r="P135">
            <v>0.44450033444999981</v>
          </cell>
          <cell r="Q135">
            <v>0.22730883594999973</v>
          </cell>
        </row>
        <row r="136">
          <cell r="F136">
            <v>2.1228843572926297</v>
          </cell>
          <cell r="G136">
            <v>2.6025123725283801</v>
          </cell>
          <cell r="H136">
            <v>2.6008588308484324</v>
          </cell>
          <cell r="I136">
            <v>2.5992052891684825</v>
          </cell>
          <cell r="J136">
            <v>2.6265135203306369</v>
          </cell>
          <cell r="K136">
            <v>2.6538217514927922</v>
          </cell>
          <cell r="L136">
            <v>2.3371472452870323</v>
          </cell>
          <cell r="M136">
            <v>2.0204727390812729</v>
          </cell>
          <cell r="N136">
            <v>1.2892624254388023</v>
          </cell>
          <cell r="O136">
            <v>0.55805211179633218</v>
          </cell>
          <cell r="P136">
            <v>0.3684997822828362</v>
          </cell>
          <cell r="Q136">
            <v>0.1789474527693411</v>
          </cell>
        </row>
        <row r="137">
          <cell r="F137">
            <v>0.25341217211869904</v>
          </cell>
          <cell r="G137">
            <v>0.22430345128696713</v>
          </cell>
          <cell r="H137">
            <v>0.25846412050992534</v>
          </cell>
          <cell r="I137">
            <v>0.29262478973288358</v>
          </cell>
          <cell r="J137">
            <v>0.23087776842730617</v>
          </cell>
          <cell r="K137">
            <v>0.16913074712172871</v>
          </cell>
          <cell r="L137">
            <v>8.75422706721765E-2</v>
          </cell>
          <cell r="M137">
            <v>5.953794222624314E-3</v>
          </cell>
          <cell r="N137">
            <v>5.953794222624314E-3</v>
          </cell>
          <cell r="O137">
            <v>5.953794222624314E-3</v>
          </cell>
          <cell r="P137">
            <v>5.953794222624314E-3</v>
          </cell>
          <cell r="Q137">
            <v>5.953794222624314E-3</v>
          </cell>
        </row>
        <row r="138">
          <cell r="F138">
            <v>0.1842412391180426</v>
          </cell>
          <cell r="G138">
            <v>0.11725182979996866</v>
          </cell>
          <cell r="H138">
            <v>0.10912204889693489</v>
          </cell>
          <cell r="I138">
            <v>0.10099226799390115</v>
          </cell>
          <cell r="J138">
            <v>9.9916099640083827E-2</v>
          </cell>
          <cell r="K138">
            <v>9.8839931286266544E-2</v>
          </cell>
          <cell r="L138">
            <v>0.10244357799613089</v>
          </cell>
          <cell r="M138">
            <v>0.10604722470599529</v>
          </cell>
          <cell r="N138">
            <v>0.11065427038203443</v>
          </cell>
          <cell r="O138">
            <v>0.11526131605807358</v>
          </cell>
          <cell r="P138">
            <v>0.1169912377076384</v>
          </cell>
          <cell r="Q138">
            <v>0.11872115935720323</v>
          </cell>
        </row>
        <row r="139">
          <cell r="F139">
            <v>3.4516943688671375</v>
          </cell>
          <cell r="G139">
            <v>2.9807644451795765</v>
          </cell>
          <cell r="H139">
            <v>2.6791936513668477</v>
          </cell>
          <cell r="I139">
            <v>2.3776228575541181</v>
          </cell>
          <cell r="J139">
            <v>1.8906589035474153</v>
          </cell>
          <cell r="K139">
            <v>1.4036949495407134</v>
          </cell>
          <cell r="L139">
            <v>1.4036949495407134</v>
          </cell>
          <cell r="M139">
            <v>1.4036949495407134</v>
          </cell>
          <cell r="N139">
            <v>1.4036949495407134</v>
          </cell>
          <cell r="O139">
            <v>1.4036949495407134</v>
          </cell>
          <cell r="P139">
            <v>1.4036949495407134</v>
          </cell>
          <cell r="Q139">
            <v>1.4036949495407134</v>
          </cell>
        </row>
        <row r="142">
          <cell r="F142">
            <v>0.40346674188704013</v>
          </cell>
          <cell r="G142">
            <v>0.49220246041789395</v>
          </cell>
          <cell r="H142">
            <v>0.61639832619846868</v>
          </cell>
          <cell r="I142">
            <v>0.74059419197904353</v>
          </cell>
          <cell r="J142">
            <v>0.83199654453717942</v>
          </cell>
          <cell r="K142">
            <v>0.92339889709531486</v>
          </cell>
          <cell r="L142">
            <v>0.93577330147297899</v>
          </cell>
          <cell r="M142">
            <v>0.9481477058506429</v>
          </cell>
          <cell r="N142">
            <v>0.96160681711899032</v>
          </cell>
          <cell r="O142">
            <v>0.97506592838733819</v>
          </cell>
          <cell r="P142">
            <v>0.98852503965568561</v>
          </cell>
          <cell r="Q142">
            <v>1.0019841509240335</v>
          </cell>
        </row>
        <row r="143">
          <cell r="F143">
            <v>38.235462258332653</v>
          </cell>
          <cell r="G143">
            <v>40.870662793112643</v>
          </cell>
          <cell r="H143">
            <v>38.215959555032597</v>
          </cell>
          <cell r="I143">
            <v>35.561256316952523</v>
          </cell>
          <cell r="J143">
            <v>33.944422364796161</v>
          </cell>
          <cell r="K143">
            <v>32.327588412639869</v>
          </cell>
          <cell r="L143">
            <v>27.529637426958935</v>
          </cell>
          <cell r="M143">
            <v>22.731686441278015</v>
          </cell>
          <cell r="N143">
            <v>14.771939256087819</v>
          </cell>
          <cell r="O143">
            <v>6.8121920708975949</v>
          </cell>
          <cell r="P143">
            <v>3.4060960354488259</v>
          </cell>
          <cell r="Q143">
            <v>0</v>
          </cell>
        </row>
        <row r="144">
          <cell r="F144">
            <v>2.87263272702342</v>
          </cell>
          <cell r="G144">
            <v>3.0324553889439554</v>
          </cell>
          <cell r="H144">
            <v>4.0132839633500623</v>
          </cell>
          <cell r="I144">
            <v>4.9941125377561697</v>
          </cell>
          <cell r="J144">
            <v>5.286891388701676</v>
          </cell>
          <cell r="K144">
            <v>5.579670239647184</v>
          </cell>
          <cell r="L144">
            <v>4.4681881746160927</v>
          </cell>
          <cell r="M144">
            <v>3.356706109585005</v>
          </cell>
          <cell r="N144">
            <v>2.6144627124614281</v>
          </cell>
          <cell r="O144">
            <v>1.8722193153378508</v>
          </cell>
          <cell r="P144">
            <v>1.8749456356051097</v>
          </cell>
          <cell r="Q144">
            <v>1.8776719558723691</v>
          </cell>
        </row>
        <row r="145">
          <cell r="F145">
            <v>3.2055217927757673</v>
          </cell>
          <cell r="G145">
            <v>3.2506442952597694</v>
          </cell>
          <cell r="H145">
            <v>3.8802949791277035</v>
          </cell>
          <cell r="I145">
            <v>4.5099456629956372</v>
          </cell>
          <cell r="J145">
            <v>3.9690929887890705</v>
          </cell>
          <cell r="K145">
            <v>3.4282403145825024</v>
          </cell>
          <cell r="L145">
            <v>3.3930246050894257</v>
          </cell>
          <cell r="M145">
            <v>3.3578088955963499</v>
          </cell>
          <cell r="N145">
            <v>3.4091246475124275</v>
          </cell>
          <cell r="O145">
            <v>3.4604403994285042</v>
          </cell>
          <cell r="P145">
            <v>3.4891305064127422</v>
          </cell>
          <cell r="Q145">
            <v>3.5178206133969816</v>
          </cell>
        </row>
        <row r="146">
          <cell r="F146">
            <v>20.163554278768288</v>
          </cell>
          <cell r="G146">
            <v>20.564054732743596</v>
          </cell>
          <cell r="H146">
            <v>20.848961442628525</v>
          </cell>
          <cell r="I146">
            <v>21.13386815251345</v>
          </cell>
          <cell r="J146">
            <v>16.819112378750749</v>
          </cell>
          <cell r="K146">
            <v>12.504356604988059</v>
          </cell>
          <cell r="L146">
            <v>7.5243420133562333</v>
          </cell>
          <cell r="M146">
            <v>2.5443274217244038</v>
          </cell>
          <cell r="N146">
            <v>2.5659514547754392</v>
          </cell>
          <cell r="O146">
            <v>2.5875754878264763</v>
          </cell>
          <cell r="P146">
            <v>2.6091995208775116</v>
          </cell>
          <cell r="Q146">
            <v>2.6308235539285487</v>
          </cell>
        </row>
        <row r="149">
          <cell r="F149">
            <v>2.1284580205237584</v>
          </cell>
          <cell r="G149">
            <v>2.4070145799999993</v>
          </cell>
          <cell r="H149">
            <v>2.2060066924999981</v>
          </cell>
          <cell r="I149">
            <v>2.0049988049999987</v>
          </cell>
          <cell r="J149">
            <v>2.6252101619999992</v>
          </cell>
          <cell r="K149">
            <v>2.4269623189999994</v>
          </cell>
          <cell r="L149">
            <v>2.4269623189999994</v>
          </cell>
          <cell r="M149">
            <v>2.4269623189999994</v>
          </cell>
          <cell r="N149">
            <v>2.4269623189999994</v>
          </cell>
          <cell r="O149">
            <v>2.4269623189999994</v>
          </cell>
          <cell r="P149">
            <v>1.7682278497249997</v>
          </cell>
          <cell r="Q149">
            <v>1.1094933804499996</v>
          </cell>
        </row>
        <row r="150">
          <cell r="F150">
            <v>2.1228843572926297</v>
          </cell>
          <cell r="G150">
            <v>2.6025123725283801</v>
          </cell>
          <cell r="H150">
            <v>2.6019284971776195</v>
          </cell>
          <cell r="I150">
            <v>2.6013446218268577</v>
          </cell>
          <cell r="J150">
            <v>2.6293213944447533</v>
          </cell>
          <cell r="K150">
            <v>2.6572981670626517</v>
          </cell>
          <cell r="L150">
            <v>2.6562285007334641</v>
          </cell>
          <cell r="M150">
            <v>2.6551588344042765</v>
          </cell>
          <cell r="N150">
            <v>2.6544902929485343</v>
          </cell>
          <cell r="O150">
            <v>2.6538217514927922</v>
          </cell>
          <cell r="P150">
            <v>2.1052715198305068</v>
          </cell>
          <cell r="Q150">
            <v>1.5567212881682209</v>
          </cell>
        </row>
        <row r="151">
          <cell r="F151">
            <v>0.26944058538548471</v>
          </cell>
          <cell r="G151">
            <v>0.26290867089208481</v>
          </cell>
          <cell r="H151">
            <v>0.30087622804859893</v>
          </cell>
          <cell r="I151">
            <v>0.33884378520511282</v>
          </cell>
          <cell r="J151">
            <v>0.3815821798794915</v>
          </cell>
          <cell r="K151">
            <v>0.42432057455387046</v>
          </cell>
          <cell r="L151">
            <v>0.29672566083779955</v>
          </cell>
          <cell r="M151">
            <v>0.16913074712172871</v>
          </cell>
          <cell r="N151">
            <v>8.75422706721765E-2</v>
          </cell>
          <cell r="O151">
            <v>5.953794222624314E-3</v>
          </cell>
          <cell r="P151">
            <v>5.953794222624314E-3</v>
          </cell>
          <cell r="Q151">
            <v>5.953794222624314E-3</v>
          </cell>
        </row>
        <row r="152">
          <cell r="F152">
            <v>0.2098303001066596</v>
          </cell>
          <cell r="G152">
            <v>0.18831822169743448</v>
          </cell>
          <cell r="H152">
            <v>0.21870178640875843</v>
          </cell>
          <cell r="I152">
            <v>0.24908535112008226</v>
          </cell>
          <cell r="J152">
            <v>0.21037049428412125</v>
          </cell>
          <cell r="K152">
            <v>0.1716556374481602</v>
          </cell>
          <cell r="L152">
            <v>0.16542869065997773</v>
          </cell>
          <cell r="M152">
            <v>0.15920174387179528</v>
          </cell>
          <cell r="N152">
            <v>0.15920458724459721</v>
          </cell>
          <cell r="O152">
            <v>0.15920743061739911</v>
          </cell>
          <cell r="P152">
            <v>0.16434213161959968</v>
          </cell>
          <cell r="Q152">
            <v>0.16947683262180036</v>
          </cell>
        </row>
        <row r="153">
          <cell r="F153">
            <v>3.6905568319875615</v>
          </cell>
          <cell r="G153">
            <v>3.5745043421795764</v>
          </cell>
          <cell r="H153">
            <v>3.351916593991846</v>
          </cell>
          <cell r="I153">
            <v>3.1293288458041175</v>
          </cell>
          <cell r="J153">
            <v>2.5658754602124141</v>
          </cell>
          <cell r="K153">
            <v>2.0024220746207129</v>
          </cell>
          <cell r="L153">
            <v>1.7030585120807136</v>
          </cell>
          <cell r="M153">
            <v>1.4036949495407134</v>
          </cell>
          <cell r="N153">
            <v>1.4036949495407134</v>
          </cell>
          <cell r="O153">
            <v>1.4036949495407134</v>
          </cell>
          <cell r="P153">
            <v>1.4036949495407134</v>
          </cell>
          <cell r="Q153">
            <v>1.4036949495407134</v>
          </cell>
        </row>
        <row r="156">
          <cell r="F156">
            <v>0.40346674188704013</v>
          </cell>
          <cell r="G156">
            <v>0.49220246041789395</v>
          </cell>
          <cell r="H156">
            <v>0.61639832619846868</v>
          </cell>
          <cell r="I156">
            <v>0.74059419197904353</v>
          </cell>
          <cell r="J156">
            <v>0.83199654453717942</v>
          </cell>
          <cell r="K156">
            <v>0.92339889709531486</v>
          </cell>
          <cell r="L156">
            <v>0.93577330147297899</v>
          </cell>
          <cell r="M156">
            <v>0.9481477058506429</v>
          </cell>
          <cell r="N156">
            <v>0.96160681711899032</v>
          </cell>
          <cell r="O156">
            <v>0.97506592838733819</v>
          </cell>
          <cell r="P156">
            <v>0.98852503965568561</v>
          </cell>
          <cell r="Q156">
            <v>1.0019841509240335</v>
          </cell>
        </row>
        <row r="157">
          <cell r="F157">
            <v>38.235462258332653</v>
          </cell>
          <cell r="G157">
            <v>46.517569835458687</v>
          </cell>
          <cell r="H157">
            <v>58.932801509560086</v>
          </cell>
          <cell r="I157">
            <v>71.348033183661457</v>
          </cell>
          <cell r="J157">
            <v>79.592330765493458</v>
          </cell>
          <cell r="K157">
            <v>87.836628347325515</v>
          </cell>
          <cell r="L157">
            <v>88.909774902268509</v>
          </cell>
          <cell r="M157">
            <v>89.982921457211503</v>
          </cell>
          <cell r="N157">
            <v>91.150137142864466</v>
          </cell>
          <cell r="O157">
            <v>92.317352828517372</v>
          </cell>
          <cell r="P157">
            <v>93.484568514170334</v>
          </cell>
          <cell r="Q157">
            <v>94.65178419982324</v>
          </cell>
        </row>
        <row r="158">
          <cell r="F158">
            <v>3.0906712181017837</v>
          </cell>
          <cell r="G158">
            <v>3.7519059217792181</v>
          </cell>
          <cell r="H158">
            <v>4.8416539765622346</v>
          </cell>
          <cell r="I158">
            <v>5.9314020313452493</v>
          </cell>
          <cell r="J158">
            <v>6.5831177085752621</v>
          </cell>
          <cell r="K158">
            <v>7.2348333858052722</v>
          </cell>
          <cell r="L158">
            <v>7.3162259079258947</v>
          </cell>
          <cell r="M158">
            <v>7.3976184300465206</v>
          </cell>
          <cell r="N158">
            <v>7.4861456009873937</v>
          </cell>
          <cell r="O158">
            <v>7.5746727719282632</v>
          </cell>
          <cell r="P158">
            <v>7.6631999428691362</v>
          </cell>
          <cell r="Q158">
            <v>7.7517271138100057</v>
          </cell>
        </row>
        <row r="159">
          <cell r="F159">
            <v>3.3814345740866316</v>
          </cell>
          <cell r="G159">
            <v>4.1138804045668316</v>
          </cell>
          <cell r="H159">
            <v>5.211847871115582</v>
          </cell>
          <cell r="I159">
            <v>6.3098153376643333</v>
          </cell>
          <cell r="J159">
            <v>7.038917360647992</v>
          </cell>
          <cell r="K159">
            <v>7.7680193836316489</v>
          </cell>
          <cell r="L159">
            <v>7.8629253857986656</v>
          </cell>
          <cell r="M159">
            <v>7.9578313879656823</v>
          </cell>
          <cell r="N159">
            <v>8.061056594142519</v>
          </cell>
          <cell r="O159">
            <v>8.1642818003193565</v>
          </cell>
          <cell r="P159">
            <v>8.2675070064961922</v>
          </cell>
          <cell r="Q159">
            <v>8.3707322126730315</v>
          </cell>
        </row>
        <row r="160">
          <cell r="F160">
            <v>21.315651851397082</v>
          </cell>
          <cell r="G160">
            <v>25.361903260238766</v>
          </cell>
          <cell r="H160">
            <v>32.228496446130144</v>
          </cell>
          <cell r="I160">
            <v>39.095089632021519</v>
          </cell>
          <cell r="J160">
            <v>42.676403161324842</v>
          </cell>
          <cell r="K160">
            <v>46.257716690628172</v>
          </cell>
          <cell r="L160">
            <v>46.62552060371101</v>
          </cell>
          <cell r="M160">
            <v>46.993324516793862</v>
          </cell>
          <cell r="N160">
            <v>47.393369128238028</v>
          </cell>
          <cell r="O160">
            <v>47.793413739682208</v>
          </cell>
          <cell r="P160">
            <v>48.193458351126374</v>
          </cell>
          <cell r="Q160">
            <v>48.593502962570554</v>
          </cell>
        </row>
        <row r="163">
          <cell r="F163">
            <v>2.1284580205237584</v>
          </cell>
          <cell r="G163">
            <v>2.4512009799999994</v>
          </cell>
          <cell r="H163">
            <v>2.8784774924999983</v>
          </cell>
          <cell r="I163">
            <v>3.3057540049999989</v>
          </cell>
          <cell r="J163">
            <v>3.925965361999999</v>
          </cell>
          <cell r="K163">
            <v>4.5461767189999991</v>
          </cell>
          <cell r="L163">
            <v>4.5461767189999991</v>
          </cell>
          <cell r="M163">
            <v>4.5461767189999991</v>
          </cell>
          <cell r="N163">
            <v>4.5461767189999991</v>
          </cell>
          <cell r="O163">
            <v>4.5461767189999991</v>
          </cell>
          <cell r="P163">
            <v>4.5461767189999991</v>
          </cell>
          <cell r="Q163">
            <v>4.5461767189999991</v>
          </cell>
        </row>
        <row r="164">
          <cell r="F164">
            <v>2.1228843572926297</v>
          </cell>
          <cell r="G164">
            <v>2.6095219997678729</v>
          </cell>
          <cell r="H164">
            <v>3.0013395275191765</v>
          </cell>
          <cell r="I164">
            <v>3.3931570552704784</v>
          </cell>
          <cell r="J164">
            <v>3.4860530553286453</v>
          </cell>
          <cell r="K164">
            <v>3.578949055386814</v>
          </cell>
          <cell r="L164">
            <v>3.578949055386814</v>
          </cell>
          <cell r="M164">
            <v>3.578949055386814</v>
          </cell>
          <cell r="N164">
            <v>3.578949055386814</v>
          </cell>
          <cell r="O164">
            <v>3.578949055386814</v>
          </cell>
          <cell r="P164">
            <v>3.578949055386814</v>
          </cell>
          <cell r="Q164">
            <v>3.578949055386814</v>
          </cell>
        </row>
        <row r="165">
          <cell r="F165">
            <v>0.28989165736557604</v>
          </cell>
          <cell r="G165">
            <v>0.34910913850344899</v>
          </cell>
          <cell r="H165">
            <v>0.43824525537688708</v>
          </cell>
          <cell r="I165">
            <v>0.52738137225032522</v>
          </cell>
          <cell r="J165">
            <v>0.64605536392046869</v>
          </cell>
          <cell r="K165">
            <v>0.76472935559061261</v>
          </cell>
          <cell r="L165">
            <v>0.76472935559061261</v>
          </cell>
          <cell r="M165">
            <v>0.76472935559061261</v>
          </cell>
          <cell r="N165">
            <v>0.76472935559061261</v>
          </cell>
          <cell r="O165">
            <v>0.76472935559061261</v>
          </cell>
          <cell r="P165">
            <v>0.76472935559061261</v>
          </cell>
          <cell r="Q165">
            <v>0.76472935559061261</v>
          </cell>
        </row>
        <row r="166">
          <cell r="F166">
            <v>0.22134537755153727</v>
          </cell>
          <cell r="G166">
            <v>0.26902531507054006</v>
          </cell>
          <cell r="H166">
            <v>0.31423333458043506</v>
          </cell>
          <cell r="I166">
            <v>0.35944135409033029</v>
          </cell>
          <cell r="J166">
            <v>0.39570822691854618</v>
          </cell>
          <cell r="K166">
            <v>0.43197509974676196</v>
          </cell>
          <cell r="L166">
            <v>0.43197509974676196</v>
          </cell>
          <cell r="M166">
            <v>0.43197509974676196</v>
          </cell>
          <cell r="N166">
            <v>0.43197509974676196</v>
          </cell>
          <cell r="O166">
            <v>0.43197509974676196</v>
          </cell>
          <cell r="P166">
            <v>0.43197509974676196</v>
          </cell>
          <cell r="Q166">
            <v>0.43197509974676196</v>
          </cell>
        </row>
        <row r="167">
          <cell r="F167">
            <v>3.8758137990199368</v>
          </cell>
          <cell r="G167">
            <v>4.3039470840360021</v>
          </cell>
          <cell r="H167">
            <v>4.718292587315787</v>
          </cell>
          <cell r="I167">
            <v>5.1326380905955693</v>
          </cell>
          <cell r="J167">
            <v>5.1296479002197559</v>
          </cell>
          <cell r="K167">
            <v>5.126657709843939</v>
          </cell>
          <cell r="L167">
            <v>5.126657709843939</v>
          </cell>
          <cell r="M167">
            <v>5.126657709843939</v>
          </cell>
          <cell r="N167">
            <v>5.126657709843939</v>
          </cell>
          <cell r="O167">
            <v>5.126657709843939</v>
          </cell>
          <cell r="P167">
            <v>5.126657709843939</v>
          </cell>
          <cell r="Q167">
            <v>5.126657709843939</v>
          </cell>
        </row>
        <row r="170">
          <cell r="F170">
            <v>21.286027115426752</v>
          </cell>
          <cell r="G170">
            <v>27.673088717396229</v>
          </cell>
          <cell r="H170">
            <v>28.278055942432111</v>
          </cell>
          <cell r="I170">
            <v>28.883023167467993</v>
          </cell>
          <cell r="J170">
            <v>28.981831967575825</v>
          </cell>
          <cell r="K170">
            <v>29.080640767683668</v>
          </cell>
          <cell r="L170">
            <v>29.13878889314233</v>
          </cell>
          <cell r="M170">
            <v>29.196937018600995</v>
          </cell>
          <cell r="N170">
            <v>29.245355551934331</v>
          </cell>
          <cell r="O170">
            <v>29.293774085267664</v>
          </cell>
          <cell r="P170">
            <v>29.342192618601</v>
          </cell>
          <cell r="Q170">
            <v>29.390611151934333</v>
          </cell>
        </row>
        <row r="171">
          <cell r="F171">
            <v>82.778325659826422</v>
          </cell>
          <cell r="G171">
            <v>105.59612252887197</v>
          </cell>
          <cell r="H171">
            <v>110.22525163985277</v>
          </cell>
          <cell r="I171">
            <v>114.85438075083353</v>
          </cell>
          <cell r="J171">
            <v>106.42391073885301</v>
          </cell>
          <cell r="K171">
            <v>97.993440726872535</v>
          </cell>
          <cell r="L171">
            <v>50.059511741329729</v>
          </cell>
          <cell r="M171">
            <v>2.1255827557868088</v>
          </cell>
          <cell r="N171">
            <v>2.1255827557868088</v>
          </cell>
          <cell r="O171">
            <v>2.1255827557868088</v>
          </cell>
          <cell r="P171">
            <v>2.1255827557868088</v>
          </cell>
          <cell r="Q171">
            <v>2.1255827557868088</v>
          </cell>
        </row>
        <row r="172">
          <cell r="F172">
            <v>9.8004997168767218</v>
          </cell>
          <cell r="G172">
            <v>10.30011960852555</v>
          </cell>
          <cell r="H172">
            <v>8.0096556628720101</v>
          </cell>
          <cell r="I172">
            <v>5.719191717218477</v>
          </cell>
          <cell r="J172">
            <v>3.1519067898659614</v>
          </cell>
          <cell r="K172">
            <v>0.5846218625134465</v>
          </cell>
          <cell r="L172">
            <v>0.36883755704042209</v>
          </cell>
          <cell r="M172">
            <v>0.15305325156739766</v>
          </cell>
          <cell r="N172">
            <v>0.15694607143314024</v>
          </cell>
          <cell r="O172">
            <v>0.16083889129888282</v>
          </cell>
          <cell r="P172">
            <v>0.1647317111646254</v>
          </cell>
          <cell r="Q172">
            <v>0.16862453103036798</v>
          </cell>
        </row>
        <row r="173">
          <cell r="F173">
            <v>17.875957026700799</v>
          </cell>
          <cell r="G173">
            <v>15.897701008069687</v>
          </cell>
          <cell r="H173">
            <v>13.246588985680923</v>
          </cell>
          <cell r="I173">
            <v>10.595476963292151</v>
          </cell>
          <cell r="J173">
            <v>6.2909364569631938</v>
          </cell>
          <cell r="K173">
            <v>1.9863959506342388</v>
          </cell>
          <cell r="L173">
            <v>0.82557499075881391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F174">
            <v>43.921706258219253</v>
          </cell>
          <cell r="G174">
            <v>26.548041635428373</v>
          </cell>
          <cell r="H174">
            <v>18.746428702252167</v>
          </cell>
          <cell r="I174">
            <v>10.944815769075968</v>
          </cell>
          <cell r="J174">
            <v>10.637406429573936</v>
          </cell>
          <cell r="K174">
            <v>10.329997090071908</v>
          </cell>
          <cell r="L174">
            <v>10.57461741473843</v>
          </cell>
          <cell r="M174">
            <v>10.819237739404945</v>
          </cell>
          <cell r="N174">
            <v>11.022927149002442</v>
          </cell>
          <cell r="O174">
            <v>11.226616558599941</v>
          </cell>
          <cell r="P174">
            <v>11.430305968197437</v>
          </cell>
          <cell r="Q174">
            <v>11.633995377794937</v>
          </cell>
        </row>
        <row r="177">
          <cell r="F177">
            <v>37.139046376986322</v>
          </cell>
          <cell r="G177">
            <v>44.461133800000027</v>
          </cell>
          <cell r="H177">
            <v>40.530355390000011</v>
          </cell>
          <cell r="I177">
            <v>36.59957698000003</v>
          </cell>
          <cell r="J177">
            <v>33.045349839999986</v>
          </cell>
          <cell r="K177">
            <v>22.495719229999963</v>
          </cell>
          <cell r="L177">
            <v>12.481408894999959</v>
          </cell>
          <cell r="M177">
            <v>2.4670985599999611</v>
          </cell>
          <cell r="N177">
            <v>2.4670985599999611</v>
          </cell>
          <cell r="O177">
            <v>2.4670985599999611</v>
          </cell>
          <cell r="P177">
            <v>2.4670985599999611</v>
          </cell>
          <cell r="Q177">
            <v>2.4670985599999611</v>
          </cell>
        </row>
        <row r="178">
          <cell r="F178">
            <v>25.538408440210461</v>
          </cell>
          <cell r="G178">
            <v>31.854420764341583</v>
          </cell>
          <cell r="H178">
            <v>30.211813488075904</v>
          </cell>
          <cell r="I178">
            <v>28.569206211810211</v>
          </cell>
          <cell r="J178">
            <v>21.750002673669201</v>
          </cell>
          <cell r="K178">
            <v>14.930799135528154</v>
          </cell>
          <cell r="L178">
            <v>8.2880227551271979</v>
          </cell>
          <cell r="M178">
            <v>1.6452463747262556</v>
          </cell>
          <cell r="N178">
            <v>1.6452463747262556</v>
          </cell>
          <cell r="O178">
            <v>1.6452463747262556</v>
          </cell>
          <cell r="P178">
            <v>1.6398481637078675</v>
          </cell>
          <cell r="Q178">
            <v>1.6344499526894865</v>
          </cell>
        </row>
        <row r="179">
          <cell r="F179">
            <v>5.5387462942589893</v>
          </cell>
          <cell r="G179">
            <v>6.1115225881758759</v>
          </cell>
          <cell r="H179">
            <v>4.5959277831504739</v>
          </cell>
          <cell r="I179">
            <v>3.0803329781250737</v>
          </cell>
          <cell r="J179">
            <v>1.6768500650313194</v>
          </cell>
          <cell r="K179">
            <v>0.27336715193756544</v>
          </cell>
          <cell r="L179">
            <v>0.17028111243793864</v>
          </cell>
          <cell r="M179">
            <v>6.7195072938311812E-2</v>
          </cell>
          <cell r="N179">
            <v>6.7195072938311812E-2</v>
          </cell>
          <cell r="O179">
            <v>6.7195072938311812E-2</v>
          </cell>
          <cell r="P179">
            <v>6.7195072938311812E-2</v>
          </cell>
          <cell r="Q179">
            <v>6.7195072938311812E-2</v>
          </cell>
        </row>
        <row r="180">
          <cell r="F180">
            <v>5.4574285777752856</v>
          </cell>
          <cell r="G180">
            <v>5.0739906736408651</v>
          </cell>
          <cell r="H180">
            <v>4.2014499946099777</v>
          </cell>
          <cell r="I180">
            <v>3.3289093155790868</v>
          </cell>
          <cell r="J180">
            <v>2.2113788337259557</v>
          </cell>
          <cell r="K180">
            <v>1.0938483518728255</v>
          </cell>
          <cell r="L180">
            <v>1.0514034149202358</v>
          </cell>
          <cell r="M180">
            <v>1.0089584779676462</v>
          </cell>
          <cell r="N180">
            <v>1.0089584779676462</v>
          </cell>
          <cell r="O180">
            <v>1.0089584779676462</v>
          </cell>
          <cell r="P180">
            <v>1.0089814370919561</v>
          </cell>
          <cell r="Q180">
            <v>1.0090043962162656</v>
          </cell>
        </row>
        <row r="181">
          <cell r="F181">
            <v>23.281982098939494</v>
          </cell>
          <cell r="G181">
            <v>17.502733656356007</v>
          </cell>
          <cell r="H181">
            <v>13.59889004428349</v>
          </cell>
          <cell r="I181">
            <v>9.6950464322109635</v>
          </cell>
          <cell r="J181">
            <v>8.4624123876754691</v>
          </cell>
          <cell r="K181">
            <v>7.2297783431399738</v>
          </cell>
          <cell r="L181">
            <v>7.2297783431399738</v>
          </cell>
          <cell r="M181">
            <v>7.2297783431399738</v>
          </cell>
          <cell r="N181">
            <v>7.2297783431399738</v>
          </cell>
          <cell r="O181">
            <v>7.2297783431399738</v>
          </cell>
          <cell r="P181">
            <v>7.2297783431399738</v>
          </cell>
          <cell r="Q181">
            <v>7.2297783431399738</v>
          </cell>
        </row>
        <row r="184">
          <cell r="F184">
            <v>21.286027115426752</v>
          </cell>
          <cell r="G184">
            <v>27.673088717396229</v>
          </cell>
          <cell r="H184">
            <v>28.278055942432111</v>
          </cell>
          <cell r="I184">
            <v>28.883023167467993</v>
          </cell>
          <cell r="J184">
            <v>28.981831967575825</v>
          </cell>
          <cell r="K184">
            <v>29.080640767683668</v>
          </cell>
          <cell r="L184">
            <v>29.13878889314233</v>
          </cell>
          <cell r="M184">
            <v>29.196937018600995</v>
          </cell>
          <cell r="N184">
            <v>29.245355551934331</v>
          </cell>
          <cell r="O184">
            <v>29.293774085267664</v>
          </cell>
          <cell r="P184">
            <v>29.342192618601</v>
          </cell>
          <cell r="Q184">
            <v>29.390611151934333</v>
          </cell>
        </row>
        <row r="185">
          <cell r="F185">
            <v>82.778325659826422</v>
          </cell>
          <cell r="G185">
            <v>105.59612252887197</v>
          </cell>
          <cell r="H185">
            <v>111.82003988212101</v>
          </cell>
          <cell r="I185">
            <v>118.04395723536999</v>
          </cell>
          <cell r="J185">
            <v>110.80976263975974</v>
          </cell>
          <cell r="K185">
            <v>103.57556804414952</v>
          </cell>
          <cell r="L185">
            <v>101.46902924822925</v>
          </cell>
          <cell r="M185">
            <v>99.362490452308904</v>
          </cell>
          <cell r="N185">
            <v>86.677391096829226</v>
          </cell>
          <cell r="O185">
            <v>73.992291741349476</v>
          </cell>
          <cell r="P185">
            <v>38.058937248568185</v>
          </cell>
          <cell r="Q185">
            <v>2.1255827557868656</v>
          </cell>
        </row>
        <row r="186">
          <cell r="F186">
            <v>10.164505510521812</v>
          </cell>
          <cell r="G186">
            <v>11.245273904280136</v>
          </cell>
          <cell r="H186">
            <v>11.162947395755621</v>
          </cell>
          <cell r="I186">
            <v>11.080620887231113</v>
          </cell>
          <cell r="J186">
            <v>10.364412357511789</v>
          </cell>
          <cell r="K186">
            <v>9.6482038277924573</v>
          </cell>
          <cell r="L186">
            <v>7.8662103567657189</v>
          </cell>
          <cell r="M186">
            <v>6.084216885738984</v>
          </cell>
          <cell r="N186">
            <v>3.1225278885189329</v>
          </cell>
          <cell r="O186">
            <v>0.16083889129888282</v>
          </cell>
          <cell r="P186">
            <v>0.1647317111646254</v>
          </cell>
          <cell r="Q186">
            <v>0.16862453103036798</v>
          </cell>
        </row>
        <row r="187">
          <cell r="F187">
            <v>20.1104516550384</v>
          </cell>
          <cell r="G187">
            <v>22.353422418920243</v>
          </cell>
          <cell r="H187">
            <v>19.869936012278853</v>
          </cell>
          <cell r="I187">
            <v>17.38644960563748</v>
          </cell>
          <cell r="J187">
            <v>13.197365646319751</v>
          </cell>
          <cell r="K187">
            <v>9.0082816870020181</v>
          </cell>
          <cell r="L187">
            <v>4.8290784086089396</v>
          </cell>
          <cell r="M187">
            <v>0.64987513021586008</v>
          </cell>
          <cell r="N187">
            <v>3.0367379711095932E-2</v>
          </cell>
          <cell r="O187">
            <v>0</v>
          </cell>
          <cell r="P187">
            <v>0</v>
          </cell>
          <cell r="Q187">
            <v>0</v>
          </cell>
        </row>
        <row r="188">
          <cell r="F188">
            <v>51.466972456536972</v>
          </cell>
          <cell r="G188">
            <v>46.135723290866395</v>
          </cell>
          <cell r="H188">
            <v>37.931454218182694</v>
          </cell>
          <cell r="I188">
            <v>29.727185145498979</v>
          </cell>
          <cell r="J188">
            <v>20.028591117785442</v>
          </cell>
          <cell r="K188">
            <v>10.329997090071908</v>
          </cell>
          <cell r="L188">
            <v>10.57461741473843</v>
          </cell>
          <cell r="M188">
            <v>10.819237739404945</v>
          </cell>
          <cell r="N188">
            <v>11.022927149002442</v>
          </cell>
          <cell r="O188">
            <v>11.226616558599941</v>
          </cell>
          <cell r="P188">
            <v>11.430305968197437</v>
          </cell>
          <cell r="Q188">
            <v>11.633995377794937</v>
          </cell>
        </row>
        <row r="191">
          <cell r="F191">
            <v>37.139046376986322</v>
          </cell>
          <cell r="G191">
            <v>44.461133800000027</v>
          </cell>
          <cell r="H191">
            <v>42.605056590000011</v>
          </cell>
          <cell r="I191">
            <v>40.74897938000003</v>
          </cell>
          <cell r="J191">
            <v>36.447434739999984</v>
          </cell>
          <cell r="K191">
            <v>33.972200499999971</v>
          </cell>
          <cell r="L191">
            <v>29.991739164999974</v>
          </cell>
          <cell r="M191">
            <v>26.011277829999969</v>
          </cell>
          <cell r="N191">
            <v>9.2775767399999722</v>
          </cell>
          <cell r="O191">
            <v>3.8964172599999713</v>
          </cell>
          <cell r="P191">
            <v>3.1817579099999804</v>
          </cell>
          <cell r="Q191">
            <v>2.4670985599999682</v>
          </cell>
        </row>
        <row r="192">
          <cell r="F192">
            <v>25.538408440210461</v>
          </cell>
          <cell r="G192">
            <v>31.854420764341583</v>
          </cell>
          <cell r="H192">
            <v>31.252291279407526</v>
          </cell>
          <cell r="I192">
            <v>30.650161794473455</v>
          </cell>
          <cell r="J192">
            <v>27.898118600317375</v>
          </cell>
          <cell r="K192">
            <v>25.146075406161266</v>
          </cell>
          <cell r="L192">
            <v>21.014779763476888</v>
          </cell>
          <cell r="M192">
            <v>16.883484120792509</v>
          </cell>
          <cell r="N192">
            <v>10.110855146190872</v>
          </cell>
          <cell r="O192">
            <v>3.338226171589227</v>
          </cell>
          <cell r="P192">
            <v>2.4863380621393638</v>
          </cell>
          <cell r="Q192">
            <v>1.6344499526894865</v>
          </cell>
        </row>
        <row r="193">
          <cell r="F193">
            <v>5.7444639412039464</v>
          </cell>
          <cell r="G193">
            <v>6.6723249911920899</v>
          </cell>
          <cell r="H193">
            <v>6.3201507604307503</v>
          </cell>
          <cell r="I193">
            <v>5.9679765296694072</v>
          </cell>
          <cell r="J193">
            <v>5.239721560864214</v>
          </cell>
          <cell r="K193">
            <v>4.5114665920590209</v>
          </cell>
          <cell r="L193">
            <v>3.5913122308870644</v>
          </cell>
          <cell r="M193">
            <v>2.6711578697151057</v>
          </cell>
          <cell r="N193">
            <v>1.3691764713267092</v>
          </cell>
          <cell r="O193">
            <v>6.7195072938311812E-2</v>
          </cell>
          <cell r="P193">
            <v>6.7195072938311812E-2</v>
          </cell>
          <cell r="Q193">
            <v>6.7195072938311812E-2</v>
          </cell>
        </row>
        <row r="194">
          <cell r="F194">
            <v>6.1396071499972029</v>
          </cell>
          <cell r="G194">
            <v>7.2189711233396645</v>
          </cell>
          <cell r="H194">
            <v>6.3351256995991339</v>
          </cell>
          <cell r="I194">
            <v>5.4512802758586076</v>
          </cell>
          <cell r="J194">
            <v>4.2624111771575848</v>
          </cell>
          <cell r="K194">
            <v>3.073542078456561</v>
          </cell>
          <cell r="L194">
            <v>2.2009583845033749</v>
          </cell>
          <cell r="M194">
            <v>1.3283746905501894</v>
          </cell>
          <cell r="N194">
            <v>1.3130425166609756</v>
          </cell>
          <cell r="O194">
            <v>1.2977103427717629</v>
          </cell>
          <cell r="P194">
            <v>1.3043730237481614</v>
          </cell>
          <cell r="Q194">
            <v>1.3110357047245602</v>
          </cell>
        </row>
        <row r="195">
          <cell r="F195">
            <v>26.267843359128371</v>
          </cell>
          <cell r="G195">
            <v>25.140849791822586</v>
          </cell>
          <cell r="H195">
            <v>20.595161870257723</v>
          </cell>
          <cell r="I195">
            <v>16.04947394869286</v>
          </cell>
          <cell r="J195">
            <v>11.639626145916415</v>
          </cell>
          <cell r="K195">
            <v>7.2297783431399738</v>
          </cell>
          <cell r="L195">
            <v>7.2297783431399738</v>
          </cell>
          <cell r="M195">
            <v>7.2297783431399738</v>
          </cell>
          <cell r="N195">
            <v>7.2297783431399738</v>
          </cell>
          <cell r="O195">
            <v>7.2297783431399738</v>
          </cell>
          <cell r="P195">
            <v>7.2297783431399738</v>
          </cell>
          <cell r="Q195">
            <v>7.2297783431399738</v>
          </cell>
        </row>
        <row r="198">
          <cell r="F198">
            <v>21.286027115426752</v>
          </cell>
          <cell r="G198">
            <v>27.673088717396229</v>
          </cell>
          <cell r="H198">
            <v>28.278055942432111</v>
          </cell>
          <cell r="I198">
            <v>28.883023167467993</v>
          </cell>
          <cell r="J198">
            <v>28.981831967575825</v>
          </cell>
          <cell r="K198">
            <v>29.080640767683668</v>
          </cell>
          <cell r="L198">
            <v>29.13878889314233</v>
          </cell>
          <cell r="M198">
            <v>29.196937018600995</v>
          </cell>
          <cell r="N198">
            <v>29.245355551934331</v>
          </cell>
          <cell r="O198">
            <v>29.293774085267664</v>
          </cell>
          <cell r="P198">
            <v>29.342192618601</v>
          </cell>
          <cell r="Q198">
            <v>29.390611151934333</v>
          </cell>
        </row>
        <row r="199">
          <cell r="F199">
            <v>82.778325659826422</v>
          </cell>
          <cell r="G199">
            <v>105.59612252887197</v>
          </cell>
          <cell r="H199">
            <v>114.67015520125423</v>
          </cell>
          <cell r="I199">
            <v>123.74418787363645</v>
          </cell>
          <cell r="J199">
            <v>117.74672236133415</v>
          </cell>
          <cell r="K199">
            <v>111.74925684903188</v>
          </cell>
          <cell r="L199">
            <v>109.68056677872804</v>
          </cell>
          <cell r="M199">
            <v>107.61187670842411</v>
          </cell>
          <cell r="N199">
            <v>95.549798505232388</v>
          </cell>
          <cell r="O199">
            <v>83.4877203020406</v>
          </cell>
          <cell r="P199">
            <v>57.883691142785239</v>
          </cell>
          <cell r="Q199">
            <v>32.279661983529877</v>
          </cell>
        </row>
        <row r="200">
          <cell r="F200">
            <v>10.164505510521812</v>
          </cell>
          <cell r="G200">
            <v>11.245273904280136</v>
          </cell>
          <cell r="H200">
            <v>11.274559236904556</v>
          </cell>
          <cell r="I200">
            <v>11.303844569528971</v>
          </cell>
          <cell r="J200">
            <v>10.821148903643314</v>
          </cell>
          <cell r="K200">
            <v>10.338453237757653</v>
          </cell>
          <cell r="L200">
            <v>8.9695533682120896</v>
          </cell>
          <cell r="M200">
            <v>7.6006534986665208</v>
          </cell>
          <cell r="N200">
            <v>4.3456056876111715</v>
          </cell>
          <cell r="O200">
            <v>1.0905578765558204</v>
          </cell>
          <cell r="P200">
            <v>0.62959120379309441</v>
          </cell>
          <cell r="Q200">
            <v>0.16862453103036798</v>
          </cell>
        </row>
        <row r="201">
          <cell r="F201">
            <v>22.344946283375997</v>
          </cell>
          <cell r="G201">
            <v>28.809143829770761</v>
          </cell>
          <cell r="H201">
            <v>27.560089284294193</v>
          </cell>
          <cell r="I201">
            <v>26.311034738817632</v>
          </cell>
          <cell r="J201">
            <v>21.90174041165616</v>
          </cell>
          <cell r="K201">
            <v>17.492446084494706</v>
          </cell>
          <cell r="L201">
            <v>12.600444423697976</v>
          </cell>
          <cell r="M201">
            <v>7.7084427629012282</v>
          </cell>
          <cell r="N201">
            <v>3.0256761756180879</v>
          </cell>
          <cell r="O201">
            <v>0</v>
          </cell>
          <cell r="P201">
            <v>0</v>
          </cell>
          <cell r="Q201">
            <v>0</v>
          </cell>
        </row>
        <row r="202">
          <cell r="F202">
            <v>59.012238654854684</v>
          </cell>
          <cell r="G202">
            <v>65.723404946304441</v>
          </cell>
          <cell r="H202">
            <v>59.464275906166108</v>
          </cell>
          <cell r="I202">
            <v>53.205146866027761</v>
          </cell>
          <cell r="J202">
            <v>42.822386828198042</v>
          </cell>
          <cell r="K202">
            <v>32.439626790368301</v>
          </cell>
          <cell r="L202">
            <v>21.629432264886628</v>
          </cell>
          <cell r="M202">
            <v>10.819237739404945</v>
          </cell>
          <cell r="N202">
            <v>11.022927149002442</v>
          </cell>
          <cell r="O202">
            <v>11.226616558599941</v>
          </cell>
          <cell r="P202">
            <v>11.430305968197437</v>
          </cell>
          <cell r="Q202">
            <v>11.633995377794937</v>
          </cell>
        </row>
        <row r="205">
          <cell r="F205">
            <v>37.139046376986322</v>
          </cell>
          <cell r="G205">
            <v>44.461133800000027</v>
          </cell>
          <cell r="H205">
            <v>43.801999590000015</v>
          </cell>
          <cell r="I205">
            <v>43.142865380000032</v>
          </cell>
          <cell r="J205">
            <v>40.596837139999984</v>
          </cell>
          <cell r="K205">
            <v>40.444694899999966</v>
          </cell>
          <cell r="L205">
            <v>37.00294844999997</v>
          </cell>
          <cell r="M205">
            <v>33.561201999999966</v>
          </cell>
          <cell r="N205">
            <v>32.493418149999968</v>
          </cell>
          <cell r="O205">
            <v>31.625063049999969</v>
          </cell>
          <cell r="P205">
            <v>20.781737779999965</v>
          </cell>
          <cell r="Q205">
            <v>9.9384125099999707</v>
          </cell>
        </row>
        <row r="206">
          <cell r="F206">
            <v>25.538408440210461</v>
          </cell>
          <cell r="G206">
            <v>31.854420764341583</v>
          </cell>
          <cell r="H206">
            <v>31.852566928252692</v>
          </cell>
          <cell r="I206">
            <v>31.850713092163787</v>
          </cell>
          <cell r="J206">
            <v>30.038831578102116</v>
          </cell>
          <cell r="K206">
            <v>28.226950064040416</v>
          </cell>
          <cell r="L206">
            <v>26.228216492293551</v>
          </cell>
          <cell r="M206">
            <v>24.229482920546683</v>
          </cell>
          <cell r="N206">
            <v>22.363619970286017</v>
          </cell>
          <cell r="O206">
            <v>20.49775702002535</v>
          </cell>
          <cell r="P206">
            <v>15.077460406101167</v>
          </cell>
          <cell r="Q206">
            <v>9.6571637921769806</v>
          </cell>
        </row>
        <row r="207">
          <cell r="F207">
            <v>5.7444639412039464</v>
          </cell>
          <cell r="G207">
            <v>6.6723249911920899</v>
          </cell>
          <cell r="H207">
            <v>6.3802644359358416</v>
          </cell>
          <cell r="I207">
            <v>6.0882038806795915</v>
          </cell>
          <cell r="J207">
            <v>5.4612143494574985</v>
          </cell>
          <cell r="K207">
            <v>4.8342248182354091</v>
          </cell>
          <cell r="L207">
            <v>4.0855724417908128</v>
          </cell>
          <cell r="M207">
            <v>3.3369200653462183</v>
          </cell>
          <cell r="N207">
            <v>1.8962659926210801</v>
          </cell>
          <cell r="O207">
            <v>0.45561191989594241</v>
          </cell>
          <cell r="P207">
            <v>0.26140349641712718</v>
          </cell>
          <cell r="Q207">
            <v>6.7195072938311812E-2</v>
          </cell>
        </row>
        <row r="208">
          <cell r="F208">
            <v>6.8217857222191087</v>
          </cell>
          <cell r="G208">
            <v>9.3639515730384684</v>
          </cell>
          <cell r="H208">
            <v>8.6099201481240399</v>
          </cell>
          <cell r="I208">
            <v>7.8558887232096053</v>
          </cell>
          <cell r="J208">
            <v>6.5971619426506338</v>
          </cell>
          <cell r="K208">
            <v>5.3384351620916624</v>
          </cell>
          <cell r="L208">
            <v>4.3042701516185371</v>
          </cell>
          <cell r="M208">
            <v>3.2701051411454114</v>
          </cell>
          <cell r="N208">
            <v>2.375074338405267</v>
          </cell>
          <cell r="O208">
            <v>1.4800435356651243</v>
          </cell>
          <cell r="P208">
            <v>1.4580491489966625</v>
          </cell>
          <cell r="Q208">
            <v>1.4360547623282005</v>
          </cell>
        </row>
        <row r="209">
          <cell r="F209">
            <v>29.253704619317279</v>
          </cell>
          <cell r="G209">
            <v>32.778965927289143</v>
          </cell>
          <cell r="H209">
            <v>28.385737135792183</v>
          </cell>
          <cell r="I209">
            <v>23.992508344295217</v>
          </cell>
          <cell r="J209">
            <v>18.593767500214348</v>
          </cell>
          <cell r="K209">
            <v>13.19502665613347</v>
          </cell>
          <cell r="L209">
            <v>10.21240249963672</v>
          </cell>
          <cell r="M209">
            <v>7.2297783431399738</v>
          </cell>
          <cell r="N209">
            <v>7.2297783431399738</v>
          </cell>
          <cell r="O209">
            <v>7.2297783431399738</v>
          </cell>
          <cell r="P209">
            <v>7.2297783431399738</v>
          </cell>
          <cell r="Q209">
            <v>7.2297783431399738</v>
          </cell>
        </row>
        <row r="212">
          <cell r="F212">
            <v>21.286027115426752</v>
          </cell>
          <cell r="G212">
            <v>27.673088717396229</v>
          </cell>
          <cell r="H212">
            <v>28.278055942432111</v>
          </cell>
          <cell r="I212">
            <v>28.883023167467993</v>
          </cell>
          <cell r="J212">
            <v>28.981831967575825</v>
          </cell>
          <cell r="K212">
            <v>29.080640767683668</v>
          </cell>
          <cell r="L212">
            <v>29.13878889314233</v>
          </cell>
          <cell r="M212">
            <v>29.196937018600995</v>
          </cell>
          <cell r="N212">
            <v>29.245355551934331</v>
          </cell>
          <cell r="O212">
            <v>29.293774085267664</v>
          </cell>
          <cell r="P212">
            <v>29.342192618601</v>
          </cell>
          <cell r="Q212">
            <v>29.390611151934333</v>
          </cell>
        </row>
        <row r="213">
          <cell r="F213">
            <v>82.778325659826422</v>
          </cell>
          <cell r="G213">
            <v>107.71751009460137</v>
          </cell>
          <cell r="H213">
            <v>118.52767816842007</v>
          </cell>
          <cell r="I213">
            <v>129.33784624223873</v>
          </cell>
          <cell r="J213">
            <v>140.9258640488967</v>
          </cell>
          <cell r="K213">
            <v>152.5138818555547</v>
          </cell>
          <cell r="L213">
            <v>159.32845615069297</v>
          </cell>
          <cell r="M213">
            <v>166.14303044583119</v>
          </cell>
          <cell r="N213">
            <v>171.81736113248726</v>
          </cell>
          <cell r="O213">
            <v>177.49169181914328</v>
          </cell>
          <cell r="P213">
            <v>183.16602250579936</v>
          </cell>
          <cell r="Q213">
            <v>188.84035319245538</v>
          </cell>
        </row>
        <row r="214">
          <cell r="F214">
            <v>10.765607933397241</v>
          </cell>
          <cell r="G214">
            <v>13.976646474177981</v>
          </cell>
          <cell r="H214">
            <v>14.984094185980988</v>
          </cell>
          <cell r="I214">
            <v>15.991541897783989</v>
          </cell>
          <cell r="J214">
            <v>16.986469301123723</v>
          </cell>
          <cell r="K214">
            <v>17.981396704463442</v>
          </cell>
          <cell r="L214">
            <v>18.566382964329758</v>
          </cell>
          <cell r="M214">
            <v>19.151369224196081</v>
          </cell>
          <cell r="N214">
            <v>19.63847309039059</v>
          </cell>
          <cell r="O214">
            <v>20.125576956585117</v>
          </cell>
          <cell r="P214">
            <v>20.61268082277963</v>
          </cell>
          <cell r="Q214">
            <v>21.099784688974154</v>
          </cell>
        </row>
        <row r="215">
          <cell r="F215">
            <v>22.344946283375997</v>
          </cell>
          <cell r="G215">
            <v>29.052244914520529</v>
          </cell>
          <cell r="H215">
            <v>31.900192209446612</v>
          </cell>
          <cell r="I215">
            <v>34.748139504372695</v>
          </cell>
          <cell r="J215">
            <v>37.7659056982462</v>
          </cell>
          <cell r="K215">
            <v>40.783671892119699</v>
          </cell>
          <cell r="L215">
            <v>42.558331913930509</v>
          </cell>
          <cell r="M215">
            <v>44.332991935741298</v>
          </cell>
          <cell r="N215">
            <v>45.810708280741324</v>
          </cell>
          <cell r="O215">
            <v>47.288424625741328</v>
          </cell>
          <cell r="P215">
            <v>48.766140970741361</v>
          </cell>
          <cell r="Q215">
            <v>50.243857315741359</v>
          </cell>
        </row>
        <row r="216">
          <cell r="F216">
            <v>62.305695146031987</v>
          </cell>
          <cell r="G216">
            <v>80.652845101609401</v>
          </cell>
          <cell r="H216">
            <v>88.279320979530638</v>
          </cell>
          <cell r="I216">
            <v>95.905796857451904</v>
          </cell>
          <cell r="J216">
            <v>103.59585139575941</v>
          </cell>
          <cell r="K216">
            <v>111.28590593406692</v>
          </cell>
          <cell r="L216">
            <v>115.81138194039752</v>
          </cell>
          <cell r="M216">
            <v>120.33685794672813</v>
          </cell>
          <cell r="N216">
            <v>124.10511202428182</v>
          </cell>
          <cell r="O216">
            <v>127.87336610183556</v>
          </cell>
          <cell r="P216">
            <v>131.64162017938932</v>
          </cell>
          <cell r="Q216">
            <v>135.40987425694297</v>
          </cell>
        </row>
        <row r="219">
          <cell r="F219">
            <v>37.139046376986322</v>
          </cell>
          <cell r="G219">
            <v>48.131759000000024</v>
          </cell>
          <cell r="H219">
            <v>48.889007340000013</v>
          </cell>
          <cell r="I219">
            <v>49.646255680000031</v>
          </cell>
          <cell r="J219">
            <v>49.494113439999985</v>
          </cell>
          <cell r="K219">
            <v>49.341971199999968</v>
          </cell>
          <cell r="L219">
            <v>49.341971199999968</v>
          </cell>
          <cell r="M219">
            <v>49.341971199999968</v>
          </cell>
          <cell r="N219">
            <v>49.341971199999968</v>
          </cell>
          <cell r="O219">
            <v>49.341971199999968</v>
          </cell>
          <cell r="P219">
            <v>49.341971199999968</v>
          </cell>
          <cell r="Q219">
            <v>49.341971199999968</v>
          </cell>
        </row>
        <row r="220">
          <cell r="F220">
            <v>25.538408440210461</v>
          </cell>
          <cell r="G220">
            <v>33.695266087466756</v>
          </cell>
          <cell r="H220">
            <v>34.403738435844645</v>
          </cell>
          <cell r="I220">
            <v>35.112210784222519</v>
          </cell>
          <cell r="J220">
            <v>33.900604919006014</v>
          </cell>
          <cell r="K220">
            <v>32.68899905378948</v>
          </cell>
          <cell r="L220">
            <v>32.68899905378948</v>
          </cell>
          <cell r="M220">
            <v>32.68899905378948</v>
          </cell>
          <cell r="N220">
            <v>32.68899905378948</v>
          </cell>
          <cell r="O220">
            <v>32.68899905378948</v>
          </cell>
          <cell r="P220">
            <v>32.68899905378948</v>
          </cell>
          <cell r="Q220">
            <v>32.68899905378948</v>
          </cell>
        </row>
        <row r="221">
          <cell r="F221">
            <v>6.0841766000837918</v>
          </cell>
          <cell r="G221">
            <v>8.2929707498916265</v>
          </cell>
          <cell r="H221">
            <v>8.4529745008926209</v>
          </cell>
          <cell r="I221">
            <v>8.6129782518936207</v>
          </cell>
          <cell r="J221">
            <v>8.5105084418047134</v>
          </cell>
          <cell r="K221">
            <v>8.4080386317158009</v>
          </cell>
          <cell r="L221">
            <v>8.4080386317158009</v>
          </cell>
          <cell r="M221">
            <v>8.4080386317158009</v>
          </cell>
          <cell r="N221">
            <v>8.4080386317158009</v>
          </cell>
          <cell r="O221">
            <v>8.4080386317158009</v>
          </cell>
          <cell r="P221">
            <v>8.4080386317158009</v>
          </cell>
          <cell r="Q221">
            <v>8.4080386317158009</v>
          </cell>
        </row>
        <row r="222">
          <cell r="F222">
            <v>6.8217857222191087</v>
          </cell>
          <cell r="G222">
            <v>9.0123391505909805</v>
          </cell>
          <cell r="H222">
            <v>9.2017494117281977</v>
          </cell>
          <cell r="I222">
            <v>9.3911596728654203</v>
          </cell>
          <cell r="J222">
            <v>9.1203788465675952</v>
          </cell>
          <cell r="K222">
            <v>8.8495980202697648</v>
          </cell>
          <cell r="L222">
            <v>8.8495980202697648</v>
          </cell>
          <cell r="M222">
            <v>8.8495980202697648</v>
          </cell>
          <cell r="N222">
            <v>8.8495980202697648</v>
          </cell>
          <cell r="O222">
            <v>8.8495980202697648</v>
          </cell>
          <cell r="P222">
            <v>8.8495980202697648</v>
          </cell>
          <cell r="Q222">
            <v>8.8495980202697648</v>
          </cell>
        </row>
        <row r="223">
          <cell r="F223">
            <v>30.819279158859278</v>
          </cell>
          <cell r="G223">
            <v>39.851955288271469</v>
          </cell>
          <cell r="H223">
            <v>40.482170645157844</v>
          </cell>
          <cell r="I223">
            <v>41.112386002044204</v>
          </cell>
          <cell r="J223">
            <v>39.744988013817675</v>
          </cell>
          <cell r="K223">
            <v>38.377590025591125</v>
          </cell>
          <cell r="L223">
            <v>38.377590025591125</v>
          </cell>
          <cell r="M223">
            <v>38.377590025591125</v>
          </cell>
          <cell r="N223">
            <v>38.377590025591125</v>
          </cell>
          <cell r="O223">
            <v>38.377590025591125</v>
          </cell>
          <cell r="P223">
            <v>38.377590025591125</v>
          </cell>
          <cell r="Q223">
            <v>38.377590025591125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tents"/>
      <sheetName val="H₂-NA"/>
      <sheetName val="H₂-EU"/>
      <sheetName val="H₂-ME"/>
      <sheetName val="H₂-CH"/>
      <sheetName val="TOTAL"/>
      <sheetName val="BIO"/>
      <sheetName val="CIR"/>
      <sheetName val="NPV-SUM"/>
      <sheetName val="NPV-NA"/>
      <sheetName val="NPV-EU"/>
      <sheetName val="NPV-ME"/>
      <sheetName val="NPV-CH"/>
      <sheetName val="CAPEX-SUM"/>
      <sheetName val="CAPEX-NA"/>
      <sheetName val="CAPEX-EU"/>
      <sheetName val="CAPEX-ME"/>
      <sheetName val="CAPEX-CH"/>
      <sheetName val="CAPEX-FLOW"/>
      <sheetName val="LCOA"/>
      <sheetName val="TOTAL-SUM"/>
      <sheetName val="TOTAL-NA"/>
      <sheetName val="TOTAL-EU"/>
      <sheetName val="TOTAL-ME"/>
      <sheetName val="TOTAL-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6">
          <cell r="B46">
            <v>5.1121350921215081</v>
          </cell>
          <cell r="C46">
            <v>3.680737266327486</v>
          </cell>
          <cell r="D46">
            <v>2.9782570696487061</v>
          </cell>
          <cell r="E46">
            <v>4.1750018585860591</v>
          </cell>
          <cell r="F46">
            <v>3.0142706900290492</v>
          </cell>
          <cell r="G46">
            <v>2.4739983412797066</v>
          </cell>
          <cell r="H46">
            <v>1.8008334488064699</v>
          </cell>
          <cell r="I46">
            <v>1.3491866116469375</v>
          </cell>
          <cell r="J46">
            <v>1.2787987575364539</v>
          </cell>
          <cell r="K46">
            <v>16.02878793290655</v>
          </cell>
          <cell r="L46">
            <v>11.353956025086935</v>
          </cell>
          <cell r="M46">
            <v>8.6197928051670836</v>
          </cell>
        </row>
      </sheetData>
      <sheetData sheetId="14">
        <row r="6">
          <cell r="E6">
            <v>0.36433764514219774</v>
          </cell>
          <cell r="F6">
            <v>0.26232310450238239</v>
          </cell>
          <cell r="G6">
            <v>0.20038570482820878</v>
          </cell>
          <cell r="H6">
            <v>0.15012634478447406</v>
          </cell>
          <cell r="I6">
            <v>0.10809096824482133</v>
          </cell>
          <cell r="J6">
            <v>9.0075806870684436E-2</v>
          </cell>
          <cell r="K6">
            <v>0.38244211016486901</v>
          </cell>
          <cell r="L6">
            <v>0.27535831931870569</v>
          </cell>
          <cell r="M6">
            <v>0.2294652660989214</v>
          </cell>
          <cell r="N6">
            <v>1.0336999571769059</v>
          </cell>
          <cell r="O6">
            <v>0.74426396916737225</v>
          </cell>
          <cell r="P6">
            <v>0.62021997430614351</v>
          </cell>
        </row>
        <row r="7">
          <cell r="E7">
            <v>0.15266051510807627</v>
          </cell>
          <cell r="F7">
            <v>0.17361904938084846</v>
          </cell>
          <cell r="G7">
            <v>0.18763032771598553</v>
          </cell>
          <cell r="H7">
            <v>4.5068015415854999E-2</v>
          </cell>
          <cell r="I7">
            <v>5.1806222840518674E-2</v>
          </cell>
          <cell r="J7">
            <v>5.6128462850810343E-2</v>
          </cell>
          <cell r="K7">
            <v>0.38851309430442055</v>
          </cell>
          <cell r="L7">
            <v>0.45375663952675127</v>
          </cell>
          <cell r="M7">
            <v>0.5010474605725489</v>
          </cell>
          <cell r="N7">
            <v>1.2230865011764172</v>
          </cell>
          <cell r="O7">
            <v>1.4566131230903108</v>
          </cell>
          <cell r="P7">
            <v>1.6915976624602336</v>
          </cell>
        </row>
        <row r="14">
          <cell r="B14">
            <v>3.1815290348530607</v>
          </cell>
          <cell r="C14">
            <v>2.2907009050942038</v>
          </cell>
          <cell r="D14">
            <v>1.9089174209118362</v>
          </cell>
        </row>
        <row r="15">
          <cell r="B15">
            <v>0.60480703792220658</v>
          </cell>
          <cell r="C15">
            <v>0.68489741228055456</v>
          </cell>
          <cell r="D15">
            <v>0.73861348000857752</v>
          </cell>
        </row>
      </sheetData>
      <sheetData sheetId="15">
        <row r="6">
          <cell r="E6">
            <v>0.25714399738368277</v>
          </cell>
          <cell r="F6">
            <v>0.1851436781162516</v>
          </cell>
          <cell r="G6">
            <v>0.15428639843020966</v>
          </cell>
          <cell r="H6">
            <v>8.3722667091114644E-2</v>
          </cell>
          <cell r="I6">
            <v>6.0280320305602542E-2</v>
          </cell>
          <cell r="J6">
            <v>5.0233600254668782E-2</v>
          </cell>
          <cell r="K6">
            <v>0.40298409348624603</v>
          </cell>
          <cell r="L6">
            <v>0.29014854731009715</v>
          </cell>
          <cell r="M6">
            <v>0.2417904560917476</v>
          </cell>
          <cell r="N6">
            <v>1.0383291073727312</v>
          </cell>
          <cell r="O6">
            <v>0.74759695730836639</v>
          </cell>
          <cell r="P6">
            <v>0.62299746442363868</v>
          </cell>
        </row>
        <row r="7">
          <cell r="E7">
            <v>0.1605425670689398</v>
          </cell>
          <cell r="F7">
            <v>0.16404350346663521</v>
          </cell>
          <cell r="G7">
            <v>0.1667963879807767</v>
          </cell>
          <cell r="H7">
            <v>0</v>
          </cell>
          <cell r="I7">
            <v>0</v>
          </cell>
          <cell r="J7">
            <v>0</v>
          </cell>
          <cell r="K7">
            <v>0.23095192655251665</v>
          </cell>
          <cell r="L7">
            <v>0.23543744247923026</v>
          </cell>
          <cell r="M7">
            <v>0.26743791154167568</v>
          </cell>
          <cell r="N7">
            <v>0.65621232086514725</v>
          </cell>
          <cell r="O7">
            <v>0.75207692814521976</v>
          </cell>
          <cell r="P7">
            <v>0.81623834372125748</v>
          </cell>
        </row>
        <row r="42">
          <cell r="B42">
            <v>2.3928219932522845</v>
          </cell>
          <cell r="C42">
            <v>1.7311011869887312</v>
          </cell>
          <cell r="D42">
            <v>1.4046904220794418</v>
          </cell>
        </row>
        <row r="43">
          <cell r="B43">
            <v>0.53474210866571137</v>
          </cell>
          <cell r="C43">
            <v>0.8073511110245758</v>
          </cell>
          <cell r="D43">
            <v>1.207854145657324</v>
          </cell>
        </row>
      </sheetData>
      <sheetData sheetId="16">
        <row r="6">
          <cell r="E6">
            <v>0.12137539033025858</v>
          </cell>
          <cell r="F6">
            <v>9.5694759928008744E-2</v>
          </cell>
          <cell r="G6">
            <v>6.6820181923836333E-2</v>
          </cell>
          <cell r="H6">
            <v>5.0220352732962867E-2</v>
          </cell>
          <cell r="I6">
            <v>5.3286511552029597E-2</v>
          </cell>
          <cell r="J6">
            <v>2.8975875327150416E-2</v>
          </cell>
          <cell r="K6">
            <v>0.2508558424471013</v>
          </cell>
          <cell r="L6">
            <v>0.18872491198436256</v>
          </cell>
          <cell r="M6">
            <v>0.1559629427517662</v>
          </cell>
          <cell r="N6">
            <v>0.30393708127481411</v>
          </cell>
          <cell r="O6">
            <v>0.23208587110727091</v>
          </cell>
          <cell r="P6">
            <v>0.18688170262964174</v>
          </cell>
        </row>
        <row r="7">
          <cell r="E7">
            <v>0.11291390968600426</v>
          </cell>
          <cell r="F7">
            <v>0.13133703555189377</v>
          </cell>
          <cell r="G7">
            <v>0.16359283386438214</v>
          </cell>
          <cell r="H7">
            <v>3.194933018639301E-2</v>
          </cell>
          <cell r="I7">
            <v>3.6709449933373592E-2</v>
          </cell>
          <cell r="J7">
            <v>4.4326660129575972E-2</v>
          </cell>
          <cell r="K7">
            <v>0.11190783538108358</v>
          </cell>
          <cell r="L7">
            <v>0.12981592842309789</v>
          </cell>
          <cell r="M7">
            <v>0.15753346408523416</v>
          </cell>
          <cell r="N7">
            <v>0.21734027343813753</v>
          </cell>
          <cell r="O7">
            <v>0.25185824339734164</v>
          </cell>
          <cell r="P7">
            <v>0.29924877153979673</v>
          </cell>
        </row>
        <row r="14">
          <cell r="B14">
            <v>1.0744447820213332</v>
          </cell>
          <cell r="C14">
            <v>0.77939455707526573</v>
          </cell>
          <cell r="D14">
            <v>0.84015805490405926</v>
          </cell>
        </row>
        <row r="15">
          <cell r="B15">
            <v>0.54114104314484857</v>
          </cell>
          <cell r="C15">
            <v>0.62694350423178946</v>
          </cell>
          <cell r="D15">
            <v>0.68485914905292256</v>
          </cell>
        </row>
      </sheetData>
      <sheetData sheetId="17">
        <row r="6">
          <cell r="E6">
            <v>2.6001358283857123</v>
          </cell>
          <cell r="F6">
            <v>1.8720977964377128</v>
          </cell>
          <cell r="G6">
            <v>1.5600814970314274</v>
          </cell>
          <cell r="H6">
            <v>0.34336741200529841</v>
          </cell>
          <cell r="I6">
            <v>0.24722453664381486</v>
          </cell>
          <cell r="J6">
            <v>0.20602044720317905</v>
          </cell>
          <cell r="K6">
            <v>1.8565365526919755</v>
          </cell>
          <cell r="L6">
            <v>1.3367063179382224</v>
          </cell>
          <cell r="M6">
            <v>1.1139219316151852</v>
          </cell>
          <cell r="N6">
            <v>2.0792743809208134</v>
          </cell>
          <cell r="O6">
            <v>1.4970775542629855</v>
          </cell>
          <cell r="P6">
            <v>1.247564628552488</v>
          </cell>
        </row>
        <row r="7">
          <cell r="E7">
            <v>1.4490086623200464E-3</v>
          </cell>
          <cell r="F7">
            <v>1.6531784038204111E-3</v>
          </cell>
          <cell r="G7">
            <v>1.7902081327730794E-3</v>
          </cell>
          <cell r="H7">
            <v>7.7541279806599375E-2</v>
          </cell>
          <cell r="I7">
            <v>9.246841153559783E-2</v>
          </cell>
          <cell r="J7">
            <v>0.10235551399468366</v>
          </cell>
          <cell r="K7">
            <v>0.29985753982597935</v>
          </cell>
          <cell r="L7">
            <v>0.34215535257994173</v>
          </cell>
          <cell r="M7">
            <v>0.37064132161624025</v>
          </cell>
          <cell r="N7">
            <v>0.79699431225620387</v>
          </cell>
          <cell r="O7">
            <v>0.91272045089779541</v>
          </cell>
          <cell r="P7">
            <v>0.99025064606334634</v>
          </cell>
        </row>
        <row r="26">
          <cell r="B26">
            <v>8.444243421488876</v>
          </cell>
          <cell r="C26">
            <v>6.0798552634719902</v>
          </cell>
          <cell r="D26">
            <v>5.066546052893325</v>
          </cell>
        </row>
        <row r="42">
          <cell r="B42">
            <v>9.1494737589027491</v>
          </cell>
          <cell r="C42">
            <v>6.4008498198042005</v>
          </cell>
          <cell r="D42">
            <v>4.4922043007648051</v>
          </cell>
        </row>
        <row r="43">
          <cell r="B43">
            <v>2.14754724411234</v>
          </cell>
          <cell r="C43">
            <v>2.7205768850128194</v>
          </cell>
          <cell r="D43">
            <v>3.7456092739720273</v>
          </cell>
        </row>
      </sheetData>
      <sheetData sheetId="18" refreshError="1"/>
      <sheetData sheetId="19" refreshError="1"/>
      <sheetData sheetId="20" refreshError="1"/>
      <sheetData sheetId="21">
        <row r="6">
          <cell r="B6">
            <v>0</v>
          </cell>
          <cell r="C6">
            <v>0.30580671834347234</v>
          </cell>
          <cell r="D6">
            <v>0.74740030329991514</v>
          </cell>
          <cell r="E6">
            <v>1.8326684164137692</v>
          </cell>
          <cell r="F6">
            <v>3.1721555767601131</v>
          </cell>
          <cell r="G6">
            <v>4.051468401159851</v>
          </cell>
          <cell r="H6">
            <v>3.8389166819276901</v>
          </cell>
          <cell r="I6">
            <v>2.5034787673094567</v>
          </cell>
          <cell r="J6">
            <v>1.4833031041147249</v>
          </cell>
          <cell r="K6">
            <v>1.4516956702061228</v>
          </cell>
          <cell r="L6">
            <v>1.1689304856698621</v>
          </cell>
          <cell r="M6">
            <v>1.2156373772430606</v>
          </cell>
          <cell r="N6">
            <v>1.5828451346343348</v>
          </cell>
          <cell r="O6">
            <v>2.0033903882694735</v>
          </cell>
          <cell r="P6">
            <v>2.4131466185167896</v>
          </cell>
          <cell r="Q6">
            <v>2.8492528920648916</v>
          </cell>
          <cell r="R6">
            <v>2.8436107073534402</v>
          </cell>
          <cell r="S6">
            <v>2.9407960955691763</v>
          </cell>
          <cell r="T6">
            <v>3.8777613442949344</v>
          </cell>
          <cell r="U6">
            <v>5.2136388633278363</v>
          </cell>
          <cell r="V6">
            <v>6.0698590881976449</v>
          </cell>
          <cell r="W6">
            <v>6.6565141421670218</v>
          </cell>
          <cell r="X6">
            <v>6.9550159153275928</v>
          </cell>
          <cell r="Y6">
            <v>6.8097028423742989</v>
          </cell>
          <cell r="Z6">
            <v>6.1488497994931119</v>
          </cell>
          <cell r="AA6">
            <v>4.4994373081571704</v>
          </cell>
          <cell r="AB6">
            <v>2.3265904174117193</v>
          </cell>
          <cell r="AC6">
            <v>0.78184851666889366</v>
          </cell>
          <cell r="AD6">
            <v>0.15756236475628294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0.25668445262351597</v>
          </cell>
          <cell r="N7">
            <v>0.40642729178283388</v>
          </cell>
          <cell r="O7">
            <v>0.91498421611712966</v>
          </cell>
          <cell r="P7">
            <v>1.4420591543564403</v>
          </cell>
          <cell r="Q7">
            <v>1.1846125175004645</v>
          </cell>
          <cell r="R7">
            <v>0.5028795219068416</v>
          </cell>
          <cell r="S7">
            <v>0.14775650228451195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0.19421273220642202</v>
          </cell>
          <cell r="AC7">
            <v>0.30751124181320755</v>
          </cell>
          <cell r="AD7">
            <v>0.69229586257215736</v>
          </cell>
          <cell r="AE7">
            <v>1.0910915932318865</v>
          </cell>
          <cell r="AF7">
            <v>0.896302176770856</v>
          </cell>
          <cell r="AG7">
            <v>0.57433493654942158</v>
          </cell>
          <cell r="AH7">
            <v>0.41872610314121916</v>
          </cell>
          <cell r="AI7">
            <v>0.69098843933149701</v>
          </cell>
          <cell r="AJ7">
            <v>1.089031031290377</v>
          </cell>
          <cell r="AK7">
            <v>0.89460948097427762</v>
          </cell>
          <cell r="AL7">
            <v>0.53086343644004286</v>
          </cell>
          <cell r="AM7">
            <v>0.35082112167386492</v>
          </cell>
          <cell r="AN7">
            <v>0.53859019441637535</v>
          </cell>
          <cell r="AO7">
            <v>0.84884406378145005</v>
          </cell>
          <cell r="AP7">
            <v>0.69730239589944132</v>
          </cell>
          <cell r="AQ7">
            <v>0.44683175015326992</v>
          </cell>
          <cell r="AR7">
            <v>0.32577892373158185</v>
          </cell>
          <cell r="AS7">
            <v>0.53761736547721128</v>
          </cell>
          <cell r="AT7">
            <v>0.84731083856003842</v>
          </cell>
          <cell r="AU7">
            <v>0.6960428929283291</v>
          </cell>
          <cell r="AV7">
            <v>0.44576356174676673</v>
          </cell>
          <cell r="AW7">
            <v>0.32477706936669165</v>
          </cell>
          <cell r="AX7">
            <v>0.53571557604284481</v>
          </cell>
          <cell r="AY7">
            <v>0.84431352689588224</v>
          </cell>
          <cell r="AZ7">
            <v>0.69358068261921446</v>
          </cell>
          <cell r="BA7">
            <v>0.44445790356750225</v>
          </cell>
          <cell r="BB7">
            <v>0.32405760679467271</v>
          </cell>
          <cell r="BC7">
            <v>0.53478725466726451</v>
          </cell>
          <cell r="BD7">
            <v>0.84285044773641737</v>
          </cell>
          <cell r="BE7">
            <v>0.69237880273713037</v>
          </cell>
          <cell r="BF7">
            <v>0.29392152805674143</v>
          </cell>
          <cell r="BG7">
            <v>8.6360281220257087E-2</v>
          </cell>
        </row>
        <row r="9">
          <cell r="B9">
            <v>0</v>
          </cell>
          <cell r="C9">
            <v>0.16299092802451481</v>
          </cell>
          <cell r="D9">
            <v>0.35337760308020499</v>
          </cell>
          <cell r="E9">
            <v>0.81961648747980653</v>
          </cell>
          <cell r="F9">
            <v>1.3942902211179398</v>
          </cell>
          <cell r="G9">
            <v>1.600295700047317</v>
          </cell>
          <cell r="H9">
            <v>1.3059672286695805</v>
          </cell>
          <cell r="I9">
            <v>0.77089895499120686</v>
          </cell>
          <cell r="J9">
            <v>0.41930979074158903</v>
          </cell>
          <cell r="K9">
            <v>0.37287386738573303</v>
          </cell>
          <cell r="L9">
            <v>0.2791738559805183</v>
          </cell>
          <cell r="M9">
            <v>0.18779086538510709</v>
          </cell>
          <cell r="N9">
            <v>0.16993683309018781</v>
          </cell>
          <cell r="O9">
            <v>0.1642265194213372</v>
          </cell>
          <cell r="P9">
            <v>0.17557610754261599</v>
          </cell>
          <cell r="Q9">
            <v>0.18377714813083498</v>
          </cell>
          <cell r="R9">
            <v>0.16703887078931784</v>
          </cell>
          <cell r="S9">
            <v>0.14966297874870824</v>
          </cell>
          <cell r="T9">
            <v>0.13444659319168123</v>
          </cell>
          <cell r="U9">
            <v>0.12559911824805695</v>
          </cell>
          <cell r="V9">
            <v>0.127345642838916</v>
          </cell>
          <cell r="W9">
            <v>0.1302448007679215</v>
          </cell>
          <cell r="X9">
            <v>0.14151185041907399</v>
          </cell>
          <cell r="Y9">
            <v>0.16836631583257683</v>
          </cell>
          <cell r="Z9">
            <v>0.1641253076493219</v>
          </cell>
          <cell r="AA9">
            <v>0.10764173021738568</v>
          </cell>
          <cell r="AB9">
            <v>4.6761889038524559E-2</v>
          </cell>
          <cell r="AC9">
            <v>1.2763129209733185E-2</v>
          </cell>
          <cell r="AD9">
            <v>1.5060807996236593E-3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1.0484109884159149E-2</v>
          </cell>
          <cell r="AC10">
            <v>1.6600258969413216E-2</v>
          </cell>
          <cell r="AD10">
            <v>3.7371936500233412E-2</v>
          </cell>
          <cell r="AE10">
            <v>5.8899970291170833E-2</v>
          </cell>
          <cell r="AF10">
            <v>4.8384729486679691E-2</v>
          </cell>
          <cell r="AG10">
            <v>3.1015475136228859E-2</v>
          </cell>
          <cell r="AH10">
            <v>2.262194151460227E-2</v>
          </cell>
          <cell r="AI10">
            <v>0.22250342129775105</v>
          </cell>
          <cell r="AJ10">
            <v>0.35203242795014206</v>
          </cell>
          <cell r="AK10">
            <v>0.70837748680975687</v>
          </cell>
          <cell r="AL10">
            <v>1.0738138788676448</v>
          </cell>
          <cell r="AM10">
            <v>0.88122187534254881</v>
          </cell>
          <cell r="AN10">
            <v>0.409271171160009</v>
          </cell>
          <cell r="AO10">
            <v>0.17989490881208134</v>
          </cell>
          <cell r="AP10">
            <v>6.0221769517985704E-2</v>
          </cell>
          <cell r="AQ10">
            <v>3.8603471244780599E-2</v>
          </cell>
          <cell r="AR10">
            <v>2.8156650182964198E-2</v>
          </cell>
          <cell r="AS10">
            <v>4.6478256830721244E-2</v>
          </cell>
          <cell r="AT10">
            <v>7.3251969335273573E-2</v>
          </cell>
          <cell r="AU10">
            <v>6.017450778213819E-2</v>
          </cell>
          <cell r="AV10">
            <v>3.8573292266614156E-2</v>
          </cell>
          <cell r="AW10">
            <v>2.8134737970757839E-2</v>
          </cell>
          <cell r="AX10">
            <v>4.6442197381596509E-2</v>
          </cell>
          <cell r="AY10">
            <v>7.3195137908244112E-2</v>
          </cell>
          <cell r="AZ10">
            <v>6.0127822304886336E-2</v>
          </cell>
          <cell r="BA10">
            <v>3.8543479849088493E-2</v>
          </cell>
          <cell r="BB10">
            <v>2.8113090701054447E-2</v>
          </cell>
          <cell r="BC10">
            <v>4.6406572579039296E-2</v>
          </cell>
          <cell r="BD10">
            <v>7.3138991505120599E-2</v>
          </cell>
          <cell r="BE10">
            <v>6.0081699556210053E-2</v>
          </cell>
          <cell r="BF10">
            <v>2.5505265140983596E-2</v>
          </cell>
          <cell r="BG10">
            <v>7.4939793785617041E-3</v>
          </cell>
        </row>
        <row r="12">
          <cell r="B12">
            <v>0</v>
          </cell>
          <cell r="C12">
            <v>2.7712595697052006E-2</v>
          </cell>
          <cell r="D12">
            <v>6.9336833120506036E-2</v>
          </cell>
          <cell r="E12">
            <v>0.1629111789435847</v>
          </cell>
          <cell r="F12">
            <v>0.28414826226935302</v>
          </cell>
          <cell r="G12">
            <v>0.35581607467401732</v>
          </cell>
          <cell r="H12">
            <v>0.32398985251841722</v>
          </cell>
          <cell r="I12">
            <v>0.20488387346444134</v>
          </cell>
          <cell r="J12">
            <v>0.12691386611922353</v>
          </cell>
          <cell r="K12">
            <v>0.13089891553191782</v>
          </cell>
          <cell r="L12">
            <v>0.10678398085233157</v>
          </cell>
          <cell r="M12">
            <v>9.697627247881295E-2</v>
          </cell>
          <cell r="N12">
            <v>0.11640192650250999</v>
          </cell>
          <cell r="O12">
            <v>0.12849075615853953</v>
          </cell>
          <cell r="P12">
            <v>0.15409741011631622</v>
          </cell>
          <cell r="Q12">
            <v>0.17748784466527837</v>
          </cell>
          <cell r="R12">
            <v>0.18705456266780093</v>
          </cell>
          <cell r="S12">
            <v>0.19712962248173918</v>
          </cell>
          <cell r="T12">
            <v>0.19428764907000348</v>
          </cell>
          <cell r="U12">
            <v>0.17203667504654296</v>
          </cell>
          <cell r="V12">
            <v>0.15847820265703172</v>
          </cell>
          <cell r="W12">
            <v>0.16349306297310737</v>
          </cell>
          <cell r="X12">
            <v>0.16022864762590483</v>
          </cell>
          <cell r="Y12">
            <v>0.11873977465818551</v>
          </cell>
          <cell r="Z12">
            <v>6.1166864573755711E-2</v>
          </cell>
          <cell r="AA12">
            <v>1.993217360933552E-2</v>
          </cell>
          <cell r="AB12">
            <v>3.88193624930883E-3</v>
          </cell>
          <cell r="AC12">
            <v>6.149671307824706E-6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3.1678700663475071E-3</v>
          </cell>
          <cell r="X13">
            <v>5.0159206707931676E-3</v>
          </cell>
          <cell r="Y13">
            <v>1.1292273761781957E-2</v>
          </cell>
          <cell r="Z13">
            <v>1.7797166841610448E-2</v>
          </cell>
          <cell r="AA13">
            <v>1.4619890281841257E-2</v>
          </cell>
          <cell r="AB13">
            <v>6.2062854533865989E-3</v>
          </cell>
          <cell r="AC13">
            <v>1.8235362364616848E-3</v>
          </cell>
          <cell r="AD13">
            <v>0</v>
          </cell>
          <cell r="AE13">
            <v>0</v>
          </cell>
          <cell r="AF13">
            <v>0</v>
          </cell>
          <cell r="AG13">
            <v>2.4643033019644336E-2</v>
          </cell>
          <cell r="AH13">
            <v>3.9019118879705085E-2</v>
          </cell>
          <cell r="AI13">
            <v>8.784320990137795E-2</v>
          </cell>
          <cell r="AJ13">
            <v>0.13844512588851074</v>
          </cell>
          <cell r="AK13">
            <v>0.11372891924648455</v>
          </cell>
          <cell r="AL13">
            <v>4.8279031069441279E-2</v>
          </cell>
          <cell r="AM13">
            <v>1.4185387262254484E-2</v>
          </cell>
          <cell r="AN13">
            <v>0</v>
          </cell>
          <cell r="AO13">
            <v>0</v>
          </cell>
          <cell r="AP13">
            <v>0</v>
          </cell>
          <cell r="AQ13">
            <v>1.9255826989586427E-2</v>
          </cell>
          <cell r="AR13">
            <v>3.0489161047455766E-2</v>
          </cell>
          <cell r="AS13">
            <v>6.863983222854407E-2</v>
          </cell>
          <cell r="AT13">
            <v>0.10817967859457714</v>
          </cell>
          <cell r="AU13">
            <v>8.8866674446170038E-2</v>
          </cell>
          <cell r="AV13">
            <v>3.7724766620933083E-2</v>
          </cell>
          <cell r="AW13">
            <v>1.1084324023122941E-2</v>
          </cell>
          <cell r="AX13">
            <v>0</v>
          </cell>
          <cell r="AY13">
            <v>0</v>
          </cell>
          <cell r="AZ13">
            <v>0</v>
          </cell>
          <cell r="BA13">
            <v>1.9644767301432459E-2</v>
          </cell>
          <cell r="BB13">
            <v>3.1104998726727316E-2</v>
          </cell>
          <cell r="BC13">
            <v>7.0026259192520576E-2</v>
          </cell>
          <cell r="BD13">
            <v>0.11036475420575358</v>
          </cell>
          <cell r="BE13">
            <v>9.0661654848232534E-2</v>
          </cell>
          <cell r="BF13">
            <v>3.8486753239414778E-2</v>
          </cell>
          <cell r="BG13">
            <v>1.1308211599828274E-2</v>
          </cell>
        </row>
        <row r="15">
          <cell r="B15">
            <v>0</v>
          </cell>
          <cell r="C15">
            <v>0.12895971952974264</v>
          </cell>
          <cell r="D15">
            <v>0.27853528205780875</v>
          </cell>
          <cell r="E15">
            <v>0.64043116464361971</v>
          </cell>
          <cell r="F15">
            <v>1.0892970934783055</v>
          </cell>
          <cell r="G15">
            <v>1.2374780103591876</v>
          </cell>
          <cell r="H15">
            <v>1.0044251180643324</v>
          </cell>
          <cell r="I15">
            <v>0.59720242577045124</v>
          </cell>
          <cell r="J15">
            <v>0.36091528859759942</v>
          </cell>
          <cell r="K15">
            <v>0.3430537307204185</v>
          </cell>
          <cell r="L15">
            <v>0.29842800125656088</v>
          </cell>
          <cell r="M15">
            <v>0.18048072739705112</v>
          </cell>
          <cell r="N15">
            <v>0.19690494592159791</v>
          </cell>
          <cell r="O15">
            <v>0.29563360007458833</v>
          </cell>
          <cell r="P15">
            <v>0.29521539251157258</v>
          </cell>
          <cell r="Q15">
            <v>0.27635124823095364</v>
          </cell>
          <cell r="R15">
            <v>0.3663649755649282</v>
          </cell>
          <cell r="S15">
            <v>0.4094796627463681</v>
          </cell>
          <cell r="T15">
            <v>0.37452661339895338</v>
          </cell>
          <cell r="U15">
            <v>0.30279680172685947</v>
          </cell>
          <cell r="V15">
            <v>0.20360240859294967</v>
          </cell>
          <cell r="W15">
            <v>0.16689951887255194</v>
          </cell>
          <cell r="X15">
            <v>0.19568341800434097</v>
          </cell>
          <cell r="Y15">
            <v>0.17680069135773227</v>
          </cell>
          <cell r="Z15">
            <v>9.9512165068005226E-2</v>
          </cell>
          <cell r="AA15">
            <v>3.5582044282543121E-2</v>
          </cell>
          <cell r="AB15">
            <v>6.4927058927018349E-3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0.19471906244586659</v>
          </cell>
          <cell r="T16">
            <v>0.30831295156174099</v>
          </cell>
          <cell r="U16">
            <v>0.69410074078935946</v>
          </cell>
          <cell r="V16">
            <v>1.0939361681543478</v>
          </cell>
          <cell r="W16">
            <v>1.1721119535855062</v>
          </cell>
          <cell r="X16">
            <v>0.81449083544635204</v>
          </cell>
          <cell r="Y16">
            <v>1.0869163124260544</v>
          </cell>
          <cell r="Z16">
            <v>1.5363777993787517</v>
          </cell>
          <cell r="AA16">
            <v>1.2620927284818064</v>
          </cell>
          <cell r="AB16">
            <v>0.61733460847259491</v>
          </cell>
          <cell r="AC16">
            <v>0.28656682438146175</v>
          </cell>
          <cell r="AD16">
            <v>0.29074514438860721</v>
          </cell>
          <cell r="AE16">
            <v>0.45822833844010702</v>
          </cell>
          <cell r="AF16">
            <v>0.3764221626760102</v>
          </cell>
          <cell r="AG16">
            <v>0.24084690321023741</v>
          </cell>
          <cell r="AH16">
            <v>0.17528669537219643</v>
          </cell>
          <cell r="AI16">
            <v>0.28892024808355854</v>
          </cell>
          <cell r="AJ16">
            <v>0.45535221404791326</v>
          </cell>
          <cell r="AK16">
            <v>0.37405950442680591</v>
          </cell>
          <cell r="AL16">
            <v>0.23793589745884747</v>
          </cell>
          <cell r="AM16">
            <v>0.17197087088816607</v>
          </cell>
          <cell r="AN16">
            <v>0.28211881809318851</v>
          </cell>
          <cell r="AO16">
            <v>0.44463283309296131</v>
          </cell>
          <cell r="AP16">
            <v>0.3652538234526721</v>
          </cell>
          <cell r="AQ16">
            <v>0.23375089527076129</v>
          </cell>
          <cell r="AR16">
            <v>0.17016492238847927</v>
          </cell>
          <cell r="AS16">
            <v>0.28052576841489668</v>
          </cell>
          <cell r="AT16">
            <v>0.44212211014117742</v>
          </cell>
          <cell r="AU16">
            <v>0.36319133258489184</v>
          </cell>
          <cell r="AV16">
            <v>0.23245216216999265</v>
          </cell>
          <cell r="AW16">
            <v>0.16923760738472607</v>
          </cell>
          <cell r="AX16">
            <v>0.27901726946374711</v>
          </cell>
          <cell r="AY16">
            <v>0.43974464320401679</v>
          </cell>
          <cell r="AZ16">
            <v>0.36123830792207129</v>
          </cell>
          <cell r="BA16">
            <v>0.23122131576364491</v>
          </cell>
          <cell r="BB16">
            <v>0.16835785754459828</v>
          </cell>
          <cell r="BC16">
            <v>0.27758511492861859</v>
          </cell>
          <cell r="BD16">
            <v>0.43748749874025833</v>
          </cell>
          <cell r="BE16">
            <v>0.35938412491057875</v>
          </cell>
          <cell r="BF16">
            <v>0.15256205235554579</v>
          </cell>
          <cell r="BG16">
            <v>4.4825916060224701E-2</v>
          </cell>
        </row>
        <row r="18">
          <cell r="B18">
            <v>0</v>
          </cell>
          <cell r="C18">
            <v>9.6388687444623242E-2</v>
          </cell>
          <cell r="D18">
            <v>0.22984646629193686</v>
          </cell>
          <cell r="E18">
            <v>0.53490804742454834</v>
          </cell>
          <cell r="F18">
            <v>0.92611432013038508</v>
          </cell>
          <cell r="G18">
            <v>1.1248010122096512</v>
          </cell>
          <cell r="H18">
            <v>0.9909054936782673</v>
          </cell>
          <cell r="I18">
            <v>0.61691605832247032</v>
          </cell>
          <cell r="J18">
            <v>0.38573689620689616</v>
          </cell>
          <cell r="K18">
            <v>0.42253855289640574</v>
          </cell>
          <cell r="L18">
            <v>0.35871715554304179</v>
          </cell>
          <cell r="M18">
            <v>0.37468284969785587</v>
          </cell>
          <cell r="N18">
            <v>0.48844041164278007</v>
          </cell>
          <cell r="O18">
            <v>0.56297262132671422</v>
          </cell>
          <cell r="P18">
            <v>0.66613956979889977</v>
          </cell>
          <cell r="Q18">
            <v>0.73268853217982632</v>
          </cell>
          <cell r="R18">
            <v>0.74082662213978423</v>
          </cell>
          <cell r="S18">
            <v>0.74815753838160037</v>
          </cell>
          <cell r="T18">
            <v>0.80427411320937003</v>
          </cell>
          <cell r="U18">
            <v>1.2629717267496965</v>
          </cell>
          <cell r="V18">
            <v>1.8042124959374013</v>
          </cell>
          <cell r="W18">
            <v>2.5835631249968665</v>
          </cell>
          <cell r="X18">
            <v>3.5725477239317662</v>
          </cell>
          <cell r="Y18">
            <v>3.5184119538412792</v>
          </cell>
          <cell r="Z18">
            <v>2.1973077588711969</v>
          </cell>
          <cell r="AA18">
            <v>0.89394444641207305</v>
          </cell>
          <cell r="AB18">
            <v>0.21933756522583672</v>
          </cell>
          <cell r="AC18">
            <v>1.8847142108384143E-2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8.9959469477480319E-2</v>
          </cell>
          <cell r="R19">
            <v>0.14243941608562866</v>
          </cell>
          <cell r="S19">
            <v>0.32067191378705373</v>
          </cell>
          <cell r="T19">
            <v>0.69100540454846493</v>
          </cell>
          <cell r="U19">
            <v>0.70905932564657881</v>
          </cell>
          <cell r="V19">
            <v>0.83787678761024542</v>
          </cell>
          <cell r="W19">
            <v>1.9020116408330301</v>
          </cell>
          <cell r="X19">
            <v>2.1351166577155318</v>
          </cell>
          <cell r="Y19">
            <v>3.373008868843598</v>
          </cell>
          <cell r="Z19">
            <v>4.8507190379136533</v>
          </cell>
          <cell r="AA19">
            <v>4.3245577656944159</v>
          </cell>
          <cell r="AB19">
            <v>2.5254908205906146</v>
          </cell>
          <cell r="AC19">
            <v>1.6707680988822311</v>
          </cell>
          <cell r="AD19">
            <v>1.2050558124596027</v>
          </cell>
          <cell r="AE19">
            <v>1.2935972050521893</v>
          </cell>
          <cell r="AF19">
            <v>1.2254647080534202</v>
          </cell>
          <cell r="AG19">
            <v>1.3058835301091229</v>
          </cell>
          <cell r="AH19">
            <v>1.2249386454263598</v>
          </cell>
          <cell r="AI19">
            <v>1.289453750773641</v>
          </cell>
          <cell r="AJ19">
            <v>1.1967956948750489</v>
          </cell>
          <cell r="AK19">
            <v>1.264290642673062</v>
          </cell>
          <cell r="AL19">
            <v>1.1797196415202962</v>
          </cell>
          <cell r="AM19">
            <v>1.2624382128496314</v>
          </cell>
          <cell r="AN19">
            <v>1.1942852762094205</v>
          </cell>
          <cell r="AO19">
            <v>1.2726700295731754</v>
          </cell>
          <cell r="AP19">
            <v>1.1938670547658223</v>
          </cell>
          <cell r="AQ19">
            <v>1.2595639749391467</v>
          </cell>
          <cell r="AR19">
            <v>1.1710678882212164</v>
          </cell>
          <cell r="AS19">
            <v>1.2441568451891656</v>
          </cell>
          <cell r="AT19">
            <v>1.167904189292198</v>
          </cell>
          <cell r="AU19">
            <v>1.2534524720875244</v>
          </cell>
          <cell r="AV19">
            <v>1.1871260199412097</v>
          </cell>
          <cell r="AW19">
            <v>1.2667008609973087</v>
          </cell>
          <cell r="AX19">
            <v>1.1893475469901773</v>
          </cell>
          <cell r="AY19">
            <v>1.2632110973235409</v>
          </cell>
          <cell r="AZ19">
            <v>1.1816555323240967</v>
          </cell>
          <cell r="BA19">
            <v>1.2650185142404995</v>
          </cell>
          <cell r="BB19">
            <v>1.1969690978572893</v>
          </cell>
          <cell r="BC19">
            <v>1.1483007924320336</v>
          </cell>
          <cell r="BD19">
            <v>0.99511170217675704</v>
          </cell>
          <cell r="BE19">
            <v>0.68155837590909707</v>
          </cell>
          <cell r="BF19">
            <v>0.25720348098328805</v>
          </cell>
          <cell r="BG19">
            <v>7.5571752417732799E-2</v>
          </cell>
        </row>
        <row r="24">
          <cell r="B24">
            <v>0</v>
          </cell>
          <cell r="C24">
            <v>0.30580671834347234</v>
          </cell>
          <cell r="D24">
            <v>0.74740030329991514</v>
          </cell>
          <cell r="E24">
            <v>1.5068212909174892</v>
          </cell>
          <cell r="F24">
            <v>2.6562179599815989</v>
          </cell>
          <cell r="G24">
            <v>2.8899450846949915</v>
          </cell>
          <cell r="H24">
            <v>2.1237066059562268</v>
          </cell>
          <cell r="I24">
            <v>1.1824084693151753</v>
          </cell>
          <cell r="J24">
            <v>1.2563058652048307</v>
          </cell>
          <cell r="K24">
            <v>1.7412213770206701</v>
          </cell>
          <cell r="L24">
            <v>1.4303661765377491</v>
          </cell>
          <cell r="M24">
            <v>0.60720433760631654</v>
          </cell>
          <cell r="N24">
            <v>0.37214840464651694</v>
          </cell>
          <cell r="O24">
            <v>0.30676129495168297</v>
          </cell>
          <cell r="P24">
            <v>0.69060751743615156</v>
          </cell>
          <cell r="Q24">
            <v>1.0884306800530532</v>
          </cell>
          <cell r="R24">
            <v>1.0686860137426437</v>
          </cell>
          <cell r="S24">
            <v>0.65597005754182947</v>
          </cell>
          <cell r="T24">
            <v>0.96563123934997142</v>
          </cell>
          <cell r="U24">
            <v>1.5100024970300334</v>
          </cell>
          <cell r="V24">
            <v>1.8888497467929961</v>
          </cell>
          <cell r="W24">
            <v>2.4042341601017609</v>
          </cell>
          <cell r="X24">
            <v>2.3692013107507286</v>
          </cell>
          <cell r="Y24">
            <v>1.9889780160624992</v>
          </cell>
          <cell r="Z24">
            <v>1.9600337073320728</v>
          </cell>
          <cell r="AA24">
            <v>1.972188830278232</v>
          </cell>
          <cell r="AB24">
            <v>2.518784005466205</v>
          </cell>
          <cell r="AC24">
            <v>3.269755882299215</v>
          </cell>
          <cell r="AD24">
            <v>3.5701067957263066</v>
          </cell>
          <cell r="AE24">
            <v>3.7681270892490226</v>
          </cell>
          <cell r="AF24">
            <v>3.9826078578689836</v>
          </cell>
          <cell r="AG24">
            <v>4.0250702055286256</v>
          </cell>
          <cell r="AH24">
            <v>4.17902535642496</v>
          </cell>
          <cell r="AI24">
            <v>4.3564099608000673</v>
          </cell>
          <cell r="AJ24">
            <v>4.5356422815005715</v>
          </cell>
          <cell r="AK24">
            <v>4.6221958018202791</v>
          </cell>
          <cell r="AL24">
            <v>4.4802808126158826</v>
          </cell>
          <cell r="AM24">
            <v>4.3711053775298092</v>
          </cell>
          <cell r="AN24">
            <v>4.0277410344743121</v>
          </cell>
          <cell r="AO24">
            <v>2.843354287958245</v>
          </cell>
          <cell r="AP24">
            <v>1.3655992070228349</v>
          </cell>
          <cell r="AQ24">
            <v>0.43156027854615731</v>
          </cell>
          <cell r="AR24">
            <v>7.0111228160495448E-2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0.27548035803014287</v>
          </cell>
          <cell r="N25">
            <v>0.43618822530624524</v>
          </cell>
          <cell r="O25">
            <v>0.98198459965776763</v>
          </cell>
          <cell r="P25">
            <v>1.5476549829273243</v>
          </cell>
          <cell r="Q25">
            <v>1.2713566291709235</v>
          </cell>
          <cell r="R25">
            <v>0.53970324000929482</v>
          </cell>
          <cell r="S25">
            <v>0.15857607944147822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0.22261513371356009</v>
          </cell>
          <cell r="AC25">
            <v>0.35248284413150566</v>
          </cell>
          <cell r="AD25">
            <v>0.79353981721466726</v>
          </cell>
          <cell r="AE25">
            <v>1.2506569376867351</v>
          </cell>
          <cell r="AF25">
            <v>1.0273807832409516</v>
          </cell>
          <cell r="AG25">
            <v>0.65846962640669005</v>
          </cell>
          <cell r="AH25">
            <v>0.48018668484922661</v>
          </cell>
          <cell r="AI25">
            <v>0.79254660335073357</v>
          </cell>
          <cell r="AJ25">
            <v>1.2490915848429476</v>
          </cell>
          <cell r="AK25">
            <v>1.0260948882986722</v>
          </cell>
          <cell r="AL25">
            <v>0.60896330793638764</v>
          </cell>
          <cell r="AM25">
            <v>0.40250363954325424</v>
          </cell>
          <cell r="AN25">
            <v>0.61802090603062854</v>
          </cell>
          <cell r="AO25">
            <v>0.97403068755345745</v>
          </cell>
          <cell r="AP25">
            <v>0.80013981494424002</v>
          </cell>
          <cell r="AQ25">
            <v>0.51283569924118344</v>
          </cell>
          <cell r="AR25">
            <v>0.37399177851244148</v>
          </cell>
          <cell r="AS25">
            <v>0.61728129964441214</v>
          </cell>
          <cell r="AT25">
            <v>0.97286503229834331</v>
          </cell>
          <cell r="AU25">
            <v>0.79918226073980414</v>
          </cell>
          <cell r="AV25">
            <v>0.51191961702951616</v>
          </cell>
          <cell r="AW25">
            <v>0.37306546996575618</v>
          </cell>
          <cell r="AX25">
            <v>0.61546479750072536</v>
          </cell>
          <cell r="AY25">
            <v>0.97000213750838882</v>
          </cell>
          <cell r="AZ25">
            <v>0.79683047025033604</v>
          </cell>
          <cell r="BA25">
            <v>0.51072309467410104</v>
          </cell>
          <cell r="BB25">
            <v>0.3724583632899055</v>
          </cell>
          <cell r="BC25">
            <v>0.61475841525582264</v>
          </cell>
          <cell r="BD25">
            <v>0.96888884509875695</v>
          </cell>
          <cell r="BE25">
            <v>0.79591593070450384</v>
          </cell>
          <cell r="BF25">
            <v>0.33787404471738003</v>
          </cell>
          <cell r="BG25">
            <v>9.9274448223423864E-2</v>
          </cell>
        </row>
        <row r="27">
          <cell r="B27">
            <v>0</v>
          </cell>
          <cell r="C27">
            <v>0.16299092802451481</v>
          </cell>
          <cell r="D27">
            <v>0.35337760308020499</v>
          </cell>
          <cell r="E27">
            <v>0.73190063253853987</v>
          </cell>
          <cell r="F27">
            <v>1.2554032842356204</v>
          </cell>
          <cell r="G27">
            <v>1.2876214342155816</v>
          </cell>
          <cell r="H27">
            <v>0.84270714869632601</v>
          </cell>
          <cell r="I27">
            <v>0.41284197199022399</v>
          </cell>
          <cell r="J27">
            <v>0.35272460889601664</v>
          </cell>
          <cell r="K27">
            <v>0.46945018286276663</v>
          </cell>
          <cell r="L27">
            <v>0.38564060377280296</v>
          </cell>
          <cell r="M27">
            <v>0.21770456058355939</v>
          </cell>
          <cell r="N27">
            <v>0.13359730130168587</v>
          </cell>
          <cell r="O27">
            <v>0.19247692245743658</v>
          </cell>
          <cell r="P27">
            <v>0.32263594638601883</v>
          </cell>
          <cell r="Q27">
            <v>0.29514584967704538</v>
          </cell>
          <cell r="R27">
            <v>0.19893458129907748</v>
          </cell>
          <cell r="S27">
            <v>0.20448906159233551</v>
          </cell>
          <cell r="T27">
            <v>0.19679669749417669</v>
          </cell>
          <cell r="U27">
            <v>0.16155971243238601</v>
          </cell>
          <cell r="V27">
            <v>0.13321896779960302</v>
          </cell>
          <cell r="W27">
            <v>0.12523936970558777</v>
          </cell>
          <cell r="X27">
            <v>0.11586902267992608</v>
          </cell>
          <cell r="Y27">
            <v>0.10536359890269752</v>
          </cell>
          <cell r="Z27">
            <v>9.4313946207832955E-2</v>
          </cell>
          <cell r="AA27">
            <v>9.1695866642998475E-2</v>
          </cell>
          <cell r="AB27">
            <v>8.9868961735987338E-2</v>
          </cell>
          <cell r="AC27">
            <v>8.5534739061033774E-2</v>
          </cell>
          <cell r="AD27">
            <v>7.7832494024158774E-2</v>
          </cell>
          <cell r="AE27">
            <v>7.4110144588477297E-2</v>
          </cell>
          <cell r="AF27">
            <v>7.3859057303750877E-2</v>
          </cell>
          <cell r="AG27">
            <v>8.3437990570744719E-2</v>
          </cell>
          <cell r="AH27">
            <v>0.11224927207876055</v>
          </cell>
          <cell r="AI27">
            <v>0.14467386061870302</v>
          </cell>
          <cell r="AJ27">
            <v>0.14844400308269826</v>
          </cell>
          <cell r="AK27">
            <v>0.11291391370458706</v>
          </cell>
          <cell r="AL27">
            <v>6.1490035634313295E-2</v>
          </cell>
          <cell r="AM27">
            <v>2.3155607789203208E-2</v>
          </cell>
          <cell r="AN27">
            <v>5.6609919734836945E-3</v>
          </cell>
          <cell r="AO27">
            <v>6.681828561477701E-4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1.1929675962262758E-2</v>
          </cell>
          <cell r="AC28">
            <v>1.8889129604981108E-2</v>
          </cell>
          <cell r="AD28">
            <v>4.2524839729472338E-2</v>
          </cell>
          <cell r="AE28">
            <v>6.7021193742183502E-2</v>
          </cell>
          <cell r="AF28">
            <v>5.5056094477792923E-2</v>
          </cell>
          <cell r="AG28">
            <v>3.529497714356606E-2</v>
          </cell>
          <cell r="AH28">
            <v>2.5745901767847953E-2</v>
          </cell>
          <cell r="AI28">
            <v>0.25298510472267466</v>
          </cell>
          <cell r="AJ28">
            <v>0.40025851500193194</v>
          </cell>
          <cell r="AK28">
            <v>0.80532130912500011</v>
          </cell>
          <cell r="AL28">
            <v>1.2207164425239903</v>
          </cell>
          <cell r="AM28">
            <v>1.0017786254015408</v>
          </cell>
          <cell r="AN28">
            <v>0.46532092505765743</v>
          </cell>
          <cell r="AO28">
            <v>0.20462149840907187</v>
          </cell>
          <cell r="AP28">
            <v>6.8559976754137206E-2</v>
          </cell>
          <cell r="AQ28">
            <v>4.3952141359493227E-2</v>
          </cell>
          <cell r="AR28">
            <v>3.206102731164507E-2</v>
          </cell>
          <cell r="AS28">
            <v>5.2926738057983376E-2</v>
          </cell>
          <cell r="AT28">
            <v>8.3415086055396978E-2</v>
          </cell>
          <cell r="AU28">
            <v>6.8523232761349875E-2</v>
          </cell>
          <cell r="AV28">
            <v>4.3928677113500951E-2</v>
          </cell>
          <cell r="AW28">
            <v>3.2043989324813921E-2</v>
          </cell>
          <cell r="AX28">
            <v>5.289869847702592E-2</v>
          </cell>
          <cell r="AY28">
            <v>8.3370894326521464E-2</v>
          </cell>
          <cell r="AZ28">
            <v>6.8486930453613218E-2</v>
          </cell>
          <cell r="BA28">
            <v>4.3905493841532646E-2</v>
          </cell>
          <cell r="BB28">
            <v>3.2027154434187445E-2</v>
          </cell>
          <cell r="BC28">
            <v>5.2870992097500756E-2</v>
          </cell>
          <cell r="BD28">
            <v>8.3327227739137186E-2</v>
          </cell>
          <cell r="BE28">
            <v>6.8451059535380943E-2</v>
          </cell>
          <cell r="BF28">
            <v>2.9058139758476473E-2</v>
          </cell>
          <cell r="BG28">
            <v>8.5378881154805977E-3</v>
          </cell>
        </row>
        <row r="30">
          <cell r="B30">
            <v>0</v>
          </cell>
          <cell r="C30">
            <v>2.7712595697052006E-2</v>
          </cell>
          <cell r="D30">
            <v>6.9336833120506036E-2</v>
          </cell>
          <cell r="E30">
            <v>0.13909370082047401</v>
          </cell>
          <cell r="F30">
            <v>0.24643630491574295</v>
          </cell>
          <cell r="G30">
            <v>0.27091565967956116</v>
          </cell>
          <cell r="H30">
            <v>0.19446965500144212</v>
          </cell>
          <cell r="I30">
            <v>0.10175276354760335</v>
          </cell>
          <cell r="J30">
            <v>9.5533555881347071E-2</v>
          </cell>
          <cell r="K30">
            <v>0.12746976550261055</v>
          </cell>
          <cell r="L30">
            <v>0.10471295810651424</v>
          </cell>
          <cell r="M30">
            <v>6.2842080262262873E-2</v>
          </cell>
          <cell r="N30">
            <v>4.2179714648643764E-2</v>
          </cell>
          <cell r="O30">
            <v>6.5554951990105248E-2</v>
          </cell>
          <cell r="P30">
            <v>0.117453428532813</v>
          </cell>
          <cell r="Q30">
            <v>0.10725478011106268</v>
          </cell>
          <cell r="R30">
            <v>9.8614285823558218E-2</v>
          </cell>
          <cell r="S30">
            <v>0.10931244836293533</v>
          </cell>
          <cell r="T30">
            <v>0.11899458536719575</v>
          </cell>
          <cell r="U30">
            <v>0.12067757323384593</v>
          </cell>
          <cell r="V30">
            <v>0.12201588168709887</v>
          </cell>
          <cell r="W30">
            <v>0.1311887050116535</v>
          </cell>
          <cell r="X30">
            <v>0.15282128332780395</v>
          </cell>
          <cell r="Y30">
            <v>0.15501879145744302</v>
          </cell>
          <cell r="Z30">
            <v>0.15808486710672254</v>
          </cell>
          <cell r="AA30">
            <v>0.15282855840847862</v>
          </cell>
          <cell r="AB30">
            <v>0.12881053877754528</v>
          </cell>
          <cell r="AC30">
            <v>0.10331519396834205</v>
          </cell>
          <cell r="AD30">
            <v>8.4127215968986924E-2</v>
          </cell>
          <cell r="AE30">
            <v>9.7111102887181736E-2</v>
          </cell>
          <cell r="AF30">
            <v>0.13260805279861468</v>
          </cell>
          <cell r="AG30">
            <v>0.14613130044623893</v>
          </cell>
          <cell r="AH30">
            <v>0.12582987523145051</v>
          </cell>
          <cell r="AI30">
            <v>8.6957540903415287E-2</v>
          </cell>
          <cell r="AJ30">
            <v>4.2933471199343889E-2</v>
          </cell>
          <cell r="AK30">
            <v>1.5236404968311426E-2</v>
          </cell>
          <cell r="AL30">
            <v>3.3447131906207731E-3</v>
          </cell>
          <cell r="AM30">
            <v>2.7886672837987238E-4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3.6319259976599384E-3</v>
          </cell>
          <cell r="X31">
            <v>5.7506944113582138E-3</v>
          </cell>
          <cell r="Y31">
            <v>1.2946459857615288E-2</v>
          </cell>
          <cell r="Z31">
            <v>2.0404243729372006E-2</v>
          </cell>
          <cell r="AA31">
            <v>1.6761533296969E-2</v>
          </cell>
          <cell r="AB31">
            <v>7.1154337188591085E-3</v>
          </cell>
          <cell r="AC31">
            <v>2.0906629773853923E-3</v>
          </cell>
          <cell r="AD31">
            <v>0</v>
          </cell>
          <cell r="AE31">
            <v>0</v>
          </cell>
          <cell r="AF31">
            <v>0</v>
          </cell>
          <cell r="AG31">
            <v>2.8294630423543361E-2</v>
          </cell>
          <cell r="AH31">
            <v>4.4800960469170877E-2</v>
          </cell>
          <cell r="AI31">
            <v>0.10085979097605031</v>
          </cell>
          <cell r="AJ31">
            <v>0.15895988403025249</v>
          </cell>
          <cell r="AK31">
            <v>0.13058123713842798</v>
          </cell>
          <cell r="AL31">
            <v>5.5433003730817741E-2</v>
          </cell>
          <cell r="AM31">
            <v>1.6287373785539096E-2</v>
          </cell>
          <cell r="AN31">
            <v>0</v>
          </cell>
          <cell r="AO31">
            <v>0</v>
          </cell>
          <cell r="AP31">
            <v>0</v>
          </cell>
          <cell r="AQ31">
            <v>2.2140662289363171E-2</v>
          </cell>
          <cell r="AR31">
            <v>3.5056932044663279E-2</v>
          </cell>
          <cell r="AS31">
            <v>7.8923192745375875E-2</v>
          </cell>
          <cell r="AT31">
            <v>0.124386749612452</v>
          </cell>
          <cell r="AU31">
            <v>0.10218034409820433</v>
          </cell>
          <cell r="AV31">
            <v>4.3376548727344887E-2</v>
          </cell>
          <cell r="AW31">
            <v>1.2744935599730972E-2</v>
          </cell>
          <cell r="AX31">
            <v>0</v>
          </cell>
          <cell r="AY31">
            <v>0</v>
          </cell>
          <cell r="AZ31">
            <v>0</v>
          </cell>
          <cell r="BA31">
            <v>2.2618445551504492E-2</v>
          </cell>
          <cell r="BB31">
            <v>3.58134412734325E-2</v>
          </cell>
          <cell r="BC31">
            <v>8.0626311649213245E-2</v>
          </cell>
          <cell r="BD31">
            <v>0.1270709469603129</v>
          </cell>
          <cell r="BE31">
            <v>0.10438533948144621</v>
          </cell>
          <cell r="BF31">
            <v>4.4312590688534992E-2</v>
          </cell>
          <cell r="BG31">
            <v>1.3019964269923261E-2</v>
          </cell>
        </row>
        <row r="33">
          <cell r="B33">
            <v>0</v>
          </cell>
          <cell r="C33">
            <v>0.12895971952974264</v>
          </cell>
          <cell r="D33">
            <v>0.27853528205780875</v>
          </cell>
          <cell r="E33">
            <v>0.57740740418876135</v>
          </cell>
          <cell r="F33">
            <v>0.98950695808897005</v>
          </cell>
          <cell r="G33">
            <v>1.012821840236092</v>
          </cell>
          <cell r="H33">
            <v>0.65558177464841894</v>
          </cell>
          <cell r="I33">
            <v>0.31461845209479067</v>
          </cell>
          <cell r="J33">
            <v>0.2560705086911072</v>
          </cell>
          <cell r="K33">
            <v>0.33613255347308069</v>
          </cell>
          <cell r="L33">
            <v>0.27612378395205839</v>
          </cell>
          <cell r="M33">
            <v>0.1172172287643117</v>
          </cell>
          <cell r="N33">
            <v>3.4440868985925133E-2</v>
          </cell>
          <cell r="O33">
            <v>5.4270740250400323E-2</v>
          </cell>
          <cell r="P33">
            <v>8.5930837483840228E-2</v>
          </cell>
          <cell r="Q33">
            <v>0.19345492186447918</v>
          </cell>
          <cell r="R33">
            <v>0.30489426606050857</v>
          </cell>
          <cell r="S33">
            <v>0.25046237735690058</v>
          </cell>
          <cell r="T33">
            <v>0.15353432140963275</v>
          </cell>
          <cell r="U33">
            <v>0.10599214114069819</v>
          </cell>
          <cell r="V33">
            <v>0.20425499542990058</v>
          </cell>
          <cell r="W33">
            <v>0.32217916261264562</v>
          </cell>
          <cell r="X33">
            <v>0.37343770305477275</v>
          </cell>
          <cell r="Y33">
            <v>0.33785952763764809</v>
          </cell>
          <cell r="Z33">
            <v>0.31253800375857671</v>
          </cell>
          <cell r="AA33">
            <v>0.28017829372090924</v>
          </cell>
          <cell r="AB33">
            <v>0.25883195924451807</v>
          </cell>
          <cell r="AC33">
            <v>0.25284976324714525</v>
          </cell>
          <cell r="AD33">
            <v>0.24006329105529786</v>
          </cell>
          <cell r="AE33">
            <v>0.14814083725701485</v>
          </cell>
          <cell r="AF33">
            <v>8.3266670660070707E-2</v>
          </cell>
          <cell r="AG33">
            <v>7.7338901573574662E-2</v>
          </cell>
          <cell r="AH33">
            <v>0.11043838381528207</v>
          </cell>
          <cell r="AI33">
            <v>0.17014138454047764</v>
          </cell>
          <cell r="AJ33">
            <v>0.19137278479184361</v>
          </cell>
          <cell r="AK33">
            <v>0.13747743296059595</v>
          </cell>
          <cell r="AL33">
            <v>6.3555567755830114E-2</v>
          </cell>
          <cell r="AM33">
            <v>1.8657066526361048E-2</v>
          </cell>
          <cell r="AN33">
            <v>2.4580244370121561E-3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0.20188184342078275</v>
          </cell>
          <cell r="AC34">
            <v>0.42620895162695466</v>
          </cell>
          <cell r="AD34">
            <v>0.88834915191288721</v>
          </cell>
          <cell r="AE34">
            <v>1.5140043512683747</v>
          </cell>
          <cell r="AF34">
            <v>1.5303219775900028</v>
          </cell>
          <cell r="AG34">
            <v>0.98088257394669964</v>
          </cell>
          <cell r="AH34">
            <v>0.47319005922680119</v>
          </cell>
          <cell r="AI34">
            <v>0.56974015730612693</v>
          </cell>
          <cell r="AJ34">
            <v>0.94070038202151762</v>
          </cell>
          <cell r="AK34">
            <v>1.2735419053691766</v>
          </cell>
          <cell r="AL34">
            <v>1.7489811498833094</v>
          </cell>
          <cell r="AM34">
            <v>1.7813663202915002</v>
          </cell>
          <cell r="AN34">
            <v>1.3064159604719925</v>
          </cell>
          <cell r="AO34">
            <v>0.88590371665556122</v>
          </cell>
          <cell r="AP34">
            <v>0.50231895242041424</v>
          </cell>
          <cell r="AQ34">
            <v>0.2707662635609433</v>
          </cell>
          <cell r="AR34">
            <v>0.19727510240833573</v>
          </cell>
          <cell r="AS34">
            <v>0.32540117669933205</v>
          </cell>
          <cell r="AT34">
            <v>0.51284791303717914</v>
          </cell>
          <cell r="AU34">
            <v>0.42129066309277574</v>
          </cell>
          <cell r="AV34">
            <v>0.26981929022532197</v>
          </cell>
          <cell r="AW34">
            <v>0.19659854634142765</v>
          </cell>
          <cell r="AX34">
            <v>0.32430013872210017</v>
          </cell>
          <cell r="AY34">
            <v>0.51111262420225356</v>
          </cell>
          <cell r="AZ34">
            <v>0.41986517033880544</v>
          </cell>
          <cell r="BA34">
            <v>0.26892048845203331</v>
          </cell>
          <cell r="BB34">
            <v>0.19595576161006137</v>
          </cell>
          <cell r="BC34">
            <v>0.32325332820576702</v>
          </cell>
          <cell r="BD34">
            <v>0.50946280045517212</v>
          </cell>
          <cell r="BE34">
            <v>0.41850988483851348</v>
          </cell>
          <cell r="BF34">
            <v>0.1776615118376012</v>
          </cell>
          <cell r="BG34">
            <v>5.2200661264081648E-2</v>
          </cell>
        </row>
        <row r="36">
          <cell r="B36">
            <v>0</v>
          </cell>
          <cell r="C36">
            <v>9.6388687444623242E-2</v>
          </cell>
          <cell r="D36">
            <v>0.22984646629193686</v>
          </cell>
          <cell r="E36">
            <v>0.46586915399857137</v>
          </cell>
          <cell r="F36">
            <v>0.81679998419762545</v>
          </cell>
          <cell r="G36">
            <v>0.87870313936491928</v>
          </cell>
          <cell r="H36">
            <v>0.61101519833243245</v>
          </cell>
          <cell r="I36">
            <v>0.31092018821126832</v>
          </cell>
          <cell r="J36">
            <v>0.27889684752900812</v>
          </cell>
          <cell r="K36">
            <v>0.36949216495888298</v>
          </cell>
          <cell r="L36">
            <v>0.303527800788434</v>
          </cell>
          <cell r="M36">
            <v>0.1288505001348367</v>
          </cell>
          <cell r="N36">
            <v>9.5618304226414638E-2</v>
          </cell>
          <cell r="O36">
            <v>9.1454588581743615E-2</v>
          </cell>
          <cell r="P36">
            <v>0.20589046733725183</v>
          </cell>
          <cell r="Q36">
            <v>0.38398375769698423</v>
          </cell>
          <cell r="R36">
            <v>0.3607580630961098</v>
          </cell>
          <cell r="S36">
            <v>0.38180706156718097</v>
          </cell>
          <cell r="T36">
            <v>0.45706609789041547</v>
          </cell>
          <cell r="U36">
            <v>0.52143753811714999</v>
          </cell>
          <cell r="V36">
            <v>0.54165925845898966</v>
          </cell>
          <cell r="W36">
            <v>0.54294495822486266</v>
          </cell>
          <cell r="X36">
            <v>0.55421466074610382</v>
          </cell>
          <cell r="Y36">
            <v>0.5973648241821613</v>
          </cell>
          <cell r="Z36">
            <v>0.56263006776843327</v>
          </cell>
          <cell r="AA36">
            <v>0.52731351409508531</v>
          </cell>
          <cell r="AB36">
            <v>0.56309575327496775</v>
          </cell>
          <cell r="AC36">
            <v>0.66280070541872793</v>
          </cell>
          <cell r="AD36">
            <v>0.74344429838724291</v>
          </cell>
          <cell r="AE36">
            <v>0.8642149846174807</v>
          </cell>
          <cell r="AF36">
            <v>1.1487275473713077</v>
          </cell>
          <cell r="AG36">
            <v>1.7425282603848942</v>
          </cell>
          <cell r="AH36">
            <v>2.6243698488854421</v>
          </cell>
          <cell r="AI36">
            <v>3.1438024905713573</v>
          </cell>
          <cell r="AJ36">
            <v>2.9565382752520897</v>
          </cell>
          <cell r="AK36">
            <v>2.2444133783675189</v>
          </cell>
          <cell r="AL36">
            <v>1.3165080080204061</v>
          </cell>
          <cell r="AM36">
            <v>0.54277093914254826</v>
          </cell>
          <cell r="AN36">
            <v>0.15438730945794651</v>
          </cell>
          <cell r="AO36">
            <v>2.1393122671184435E-2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9.7657569690289325E-2</v>
          </cell>
          <cell r="Y37">
            <v>0.3042090094951278</v>
          </cell>
          <cell r="Z37">
            <v>0.58495472821919658</v>
          </cell>
          <cell r="AA37">
            <v>1.2312451853416975</v>
          </cell>
          <cell r="AB37">
            <v>1.5276040461347153</v>
          </cell>
          <cell r="AC37">
            <v>1.5680145896375448</v>
          </cell>
          <cell r="AD37">
            <v>1.4321387127955401</v>
          </cell>
          <cell r="AE37">
            <v>1.6847359130137101</v>
          </cell>
          <cell r="AF37">
            <v>1.7281722577445615</v>
          </cell>
          <cell r="AG37">
            <v>2.2311241698930866</v>
          </cell>
          <cell r="AH37">
            <v>2.5645531183673378</v>
          </cell>
          <cell r="AI37">
            <v>2.4308410412391646</v>
          </cell>
          <cell r="AJ37">
            <v>2.6949033039390966</v>
          </cell>
          <cell r="AK37">
            <v>3.0225537951322292</v>
          </cell>
          <cell r="AL37">
            <v>4.6298740096929585</v>
          </cell>
          <cell r="AM37">
            <v>6.6143736937524613</v>
          </cell>
          <cell r="AN37">
            <v>5.6137917729853495</v>
          </cell>
          <cell r="AO37">
            <v>3.2600694014810778</v>
          </cell>
          <cell r="AP37">
            <v>1.8970993800294731</v>
          </cell>
          <cell r="AQ37">
            <v>1.4430611999337317</v>
          </cell>
          <cell r="AR37">
            <v>1.3419683885481557</v>
          </cell>
          <cell r="AS37">
            <v>1.4261072363631457</v>
          </cell>
          <cell r="AT37">
            <v>1.3389926338291376</v>
          </cell>
          <cell r="AU37">
            <v>1.4374504094706841</v>
          </cell>
          <cell r="AV37">
            <v>1.3616723442893472</v>
          </cell>
          <cell r="AW37">
            <v>1.4533152914789165</v>
          </cell>
          <cell r="AX37">
            <v>1.3648467948538539</v>
          </cell>
          <cell r="AY37">
            <v>1.4499755836693144</v>
          </cell>
          <cell r="AZ37">
            <v>1.3566400081405583</v>
          </cell>
          <cell r="BA37">
            <v>1.4527110519417672</v>
          </cell>
          <cell r="BB37">
            <v>1.3748388071564719</v>
          </cell>
          <cell r="BC37">
            <v>1.3191596526000571</v>
          </cell>
          <cell r="BD37">
            <v>1.1433775953893244</v>
          </cell>
          <cell r="BE37">
            <v>0.78315751578604365</v>
          </cell>
          <cell r="BF37">
            <v>0.2955589399961393</v>
          </cell>
          <cell r="BG37">
            <v>8.6841387032732878E-2</v>
          </cell>
        </row>
        <row r="42">
          <cell r="B42">
            <v>0</v>
          </cell>
          <cell r="C42">
            <v>0.30580671834347234</v>
          </cell>
          <cell r="D42">
            <v>0.48420617250094689</v>
          </cell>
          <cell r="E42">
            <v>1.0900867489518504</v>
          </cell>
          <cell r="F42">
            <v>1.7180291721747414</v>
          </cell>
          <cell r="G42">
            <v>1.411314408733408</v>
          </cell>
          <cell r="H42">
            <v>0.85397907825673203</v>
          </cell>
          <cell r="I42">
            <v>0.57957529192156954</v>
          </cell>
          <cell r="J42">
            <v>0.90848928310942911</v>
          </cell>
          <cell r="K42">
            <v>1.43182282739505</v>
          </cell>
          <cell r="L42">
            <v>1.1762036522919483</v>
          </cell>
          <cell r="M42">
            <v>0.4993098769357075</v>
          </cell>
          <cell r="N42">
            <v>0.14670766606757479</v>
          </cell>
          <cell r="O42">
            <v>0</v>
          </cell>
          <cell r="P42">
            <v>0</v>
          </cell>
          <cell r="Q42">
            <v>0.30965518031358291</v>
          </cell>
          <cell r="R42">
            <v>0.49029972417520962</v>
          </cell>
          <cell r="S42">
            <v>1.1038050786870095</v>
          </cell>
          <cell r="T42">
            <v>1.7396499199741042</v>
          </cell>
          <cell r="U42">
            <v>1.4290752671583014</v>
          </cell>
          <cell r="V42">
            <v>0.8033231207143865</v>
          </cell>
          <cell r="W42">
            <v>0.48964522224474194</v>
          </cell>
          <cell r="X42">
            <v>0.70104365031832749</v>
          </cell>
          <cell r="Y42">
            <v>1.2839399861259806</v>
          </cell>
          <cell r="Z42">
            <v>1.191148890305562</v>
          </cell>
          <cell r="AA42">
            <v>1.2631989920376612</v>
          </cell>
          <cell r="AB42">
            <v>1.4985795431104745</v>
          </cell>
          <cell r="AC42">
            <v>1.849565619152993</v>
          </cell>
          <cell r="AD42">
            <v>1.9646364490402763</v>
          </cell>
          <cell r="AE42">
            <v>2.0018199182047449</v>
          </cell>
          <cell r="AF42">
            <v>1.720496496605785</v>
          </cell>
          <cell r="AG42">
            <v>1.7428109671993834</v>
          </cell>
          <cell r="AH42">
            <v>1.763867192607067</v>
          </cell>
          <cell r="AI42">
            <v>1.8581959005964734</v>
          </cell>
          <cell r="AJ42">
            <v>2.0337346195958386</v>
          </cell>
          <cell r="AK42">
            <v>2.3960393144570591</v>
          </cell>
          <cell r="AL42">
            <v>2.5290831881062186</v>
          </cell>
          <cell r="AM42">
            <v>2.6352099752462586</v>
          </cell>
          <cell r="AN42">
            <v>2.580104348775154</v>
          </cell>
          <cell r="AO42">
            <v>2.816019359025892</v>
          </cell>
          <cell r="AP42">
            <v>3.1033025027557217</v>
          </cell>
          <cell r="AQ42">
            <v>3.2503571875018196</v>
          </cell>
          <cell r="AR42">
            <v>3.4217735335630715</v>
          </cell>
          <cell r="AS42">
            <v>3.5625953306533606</v>
          </cell>
          <cell r="AT42">
            <v>3.5217784110891106</v>
          </cell>
          <cell r="AU42">
            <v>3.3944156631568529</v>
          </cell>
          <cell r="AV42">
            <v>3.2312737299357122</v>
          </cell>
          <cell r="AW42">
            <v>3.4141390316808491</v>
          </cell>
          <cell r="AX42">
            <v>3.2850737619536425</v>
          </cell>
          <cell r="AY42">
            <v>3.431246417290021</v>
          </cell>
          <cell r="AZ42">
            <v>3.6690946520483121</v>
          </cell>
          <cell r="BA42">
            <v>3.399135894777122</v>
          </cell>
          <cell r="BB42">
            <v>2.6047524822845007</v>
          </cell>
          <cell r="BC42">
            <v>1.6168451509589463</v>
          </cell>
          <cell r="BD42">
            <v>0.65179015097940607</v>
          </cell>
          <cell r="BE42">
            <v>0.19544800353173616</v>
          </cell>
          <cell r="BF42">
            <v>2.1730493180271652E-2</v>
          </cell>
          <cell r="BG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0.28970991199499935</v>
          </cell>
          <cell r="N43">
            <v>0.45871892018123545</v>
          </cell>
          <cell r="O43">
            <v>1.0327076455889015</v>
          </cell>
          <cell r="P43">
            <v>1.627596944147419</v>
          </cell>
          <cell r="Q43">
            <v>1.3370267839969383</v>
          </cell>
          <cell r="R43">
            <v>0.56758085870282049</v>
          </cell>
          <cell r="S43">
            <v>0.16676710582202667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0.24138354569742052</v>
          </cell>
          <cell r="AC43">
            <v>0.38220024530520669</v>
          </cell>
          <cell r="AD43">
            <v>0.86044219697041957</v>
          </cell>
          <cell r="AE43">
            <v>1.3560983075766204</v>
          </cell>
          <cell r="AF43">
            <v>1.113998011290587</v>
          </cell>
          <cell r="AG43">
            <v>0.71405487082823016</v>
          </cell>
          <cell r="AH43">
            <v>0.52078222018631437</v>
          </cell>
          <cell r="AI43">
            <v>0.85961644093832656</v>
          </cell>
          <cell r="AJ43">
            <v>1.3547968763340166</v>
          </cell>
          <cell r="AK43">
            <v>1.1129289207917696</v>
          </cell>
          <cell r="AL43">
            <v>0.6605210206675195</v>
          </cell>
          <cell r="AM43">
            <v>0.43660340428887801</v>
          </cell>
          <cell r="AN43">
            <v>0.6704060246859872</v>
          </cell>
          <cell r="AO43">
            <v>1.0565921553671687</v>
          </cell>
          <cell r="AP43">
            <v>0.86796182345191575</v>
          </cell>
          <cell r="AQ43">
            <v>0.55635749220320729</v>
          </cell>
          <cell r="AR43">
            <v>0.40577538780482508</v>
          </cell>
          <cell r="AS43">
            <v>0.66979071365515552</v>
          </cell>
          <cell r="AT43">
            <v>1.0556223955733306</v>
          </cell>
          <cell r="AU43">
            <v>0.86716519206042264</v>
          </cell>
          <cell r="AV43">
            <v>0.55551739235275222</v>
          </cell>
          <cell r="AW43">
            <v>0.40488129412145302</v>
          </cell>
          <cell r="AX43">
            <v>0.66800154885991403</v>
          </cell>
          <cell r="AY43">
            <v>1.0528025857600209</v>
          </cell>
          <cell r="AZ43">
            <v>0.86484879471172549</v>
          </cell>
          <cell r="BA43">
            <v>0.55436912776140235</v>
          </cell>
          <cell r="BB43">
            <v>0.40433122231886487</v>
          </cell>
          <cell r="BC43">
            <v>0.6674136299632879</v>
          </cell>
          <cell r="BD43">
            <v>1.0518759972878209</v>
          </cell>
          <cell r="BE43">
            <v>0.86408762739107581</v>
          </cell>
          <cell r="BF43">
            <v>0.36681359223259324</v>
          </cell>
          <cell r="BG43">
            <v>0.10777749146195265</v>
          </cell>
        </row>
        <row r="45">
          <cell r="B45">
            <v>0</v>
          </cell>
          <cell r="C45">
            <v>0.16299092802451481</v>
          </cell>
          <cell r="D45">
            <v>0.25807547276474763</v>
          </cell>
          <cell r="E45">
            <v>0.58100179028549137</v>
          </cell>
          <cell r="F45">
            <v>0.91568677975032908</v>
          </cell>
          <cell r="G45">
            <v>0.75221187572296477</v>
          </cell>
          <cell r="H45">
            <v>0.41169663325024408</v>
          </cell>
          <cell r="I45">
            <v>0.24008796063541507</v>
          </cell>
          <cell r="J45">
            <v>0.32928374844236841</v>
          </cell>
          <cell r="K45">
            <v>0.51896703293659252</v>
          </cell>
          <cell r="L45">
            <v>0.42631735427047968</v>
          </cell>
          <cell r="M45">
            <v>0.18097585845917319</v>
          </cell>
          <cell r="N45">
            <v>5.3174485495987259E-2</v>
          </cell>
          <cell r="O45">
            <v>8.3484844814110157E-2</v>
          </cell>
          <cell r="P45">
            <v>0.13218766869560072</v>
          </cell>
          <cell r="Q45">
            <v>0.297592294777345</v>
          </cell>
          <cell r="R45">
            <v>0.46901977694298763</v>
          </cell>
          <cell r="S45">
            <v>0.44007314079434195</v>
          </cell>
          <cell r="T45">
            <v>0.25030494053420416</v>
          </cell>
          <cell r="U45">
            <v>0.24334878207095201</v>
          </cell>
          <cell r="V45">
            <v>0.32755320506909824</v>
          </cell>
          <cell r="W45">
            <v>0.30005321977349236</v>
          </cell>
          <cell r="X45">
            <v>0.20298937296591385</v>
          </cell>
          <cell r="Y45">
            <v>0.20983519351588756</v>
          </cell>
          <cell r="Z45">
            <v>0.20269990131051904</v>
          </cell>
          <cell r="AA45">
            <v>0.16323515957815729</v>
          </cell>
          <cell r="AB45">
            <v>0.13260972621691622</v>
          </cell>
          <cell r="AC45">
            <v>0.11541020583658158</v>
          </cell>
          <cell r="AD45">
            <v>9.5788988301014857E-2</v>
          </cell>
          <cell r="AE45">
            <v>8.3582384300222468E-2</v>
          </cell>
          <cell r="AF45">
            <v>7.3640835045616013E-2</v>
          </cell>
          <cell r="AG45">
            <v>7.0813526564564841E-2</v>
          </cell>
          <cell r="AH45">
            <v>7.3836625112387949E-2</v>
          </cell>
          <cell r="AI45">
            <v>7.2560017873255153E-2</v>
          </cell>
          <cell r="AJ45">
            <v>6.4454034417936248E-2</v>
          </cell>
          <cell r="AK45">
            <v>6.2836217515504597E-2</v>
          </cell>
          <cell r="AL45">
            <v>6.4040780170882092E-2</v>
          </cell>
          <cell r="AM45">
            <v>6.0805555979265805E-2</v>
          </cell>
          <cell r="AN45">
            <v>5.4450178451091708E-2</v>
          </cell>
          <cell r="AO45">
            <v>4.9375355377144464E-2</v>
          </cell>
          <cell r="AP45">
            <v>4.6310387646004821E-2</v>
          </cell>
          <cell r="AQ45">
            <v>4.9055986756702981E-2</v>
          </cell>
          <cell r="AR45">
            <v>6.4744392217957636E-2</v>
          </cell>
          <cell r="AS45">
            <v>8.8384512080080635E-2</v>
          </cell>
          <cell r="AT45">
            <v>0.1160733526760768</v>
          </cell>
          <cell r="AU45">
            <v>0.13381198123639299</v>
          </cell>
          <cell r="AV45">
            <v>0.12204871587804568</v>
          </cell>
          <cell r="AW45">
            <v>8.8643341270339793E-2</v>
          </cell>
          <cell r="AX45">
            <v>5.3366368369592673E-2</v>
          </cell>
          <cell r="AY45">
            <v>2.4893961592888425E-2</v>
          </cell>
          <cell r="AZ45">
            <v>8.4296094973501587E-3</v>
          </cell>
          <cell r="BA45">
            <v>1.9432917983419602E-3</v>
          </cell>
          <cell r="BB45">
            <v>1.5093384094469809E-4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1.2895792737912044E-2</v>
          </cell>
          <cell r="AC46">
            <v>2.0418853048141956E-2</v>
          </cell>
          <cell r="AD46">
            <v>4.5968685243332204E-2</v>
          </cell>
          <cell r="AE46">
            <v>7.244885999256527E-2</v>
          </cell>
          <cell r="AF46">
            <v>5.9514775220252829E-2</v>
          </cell>
          <cell r="AG46">
            <v>3.8154967676375072E-2</v>
          </cell>
          <cell r="AH46">
            <v>2.7833529760580292E-2</v>
          </cell>
          <cell r="AI46">
            <v>0.27336573259980734</v>
          </cell>
          <cell r="AJ46">
            <v>0.43250339985394259</v>
          </cell>
          <cell r="AK46">
            <v>0.87014422777009903</v>
          </cell>
          <cell r="AL46">
            <v>1.3189473553116577</v>
          </cell>
          <cell r="AM46">
            <v>1.0823925284944027</v>
          </cell>
          <cell r="AN46">
            <v>0.50279765677015897</v>
          </cell>
          <cell r="AO46">
            <v>0.22115051165675242</v>
          </cell>
          <cell r="AP46">
            <v>7.4131132954572451E-2</v>
          </cell>
          <cell r="AQ46">
            <v>4.7525683297618679E-2</v>
          </cell>
          <cell r="AR46">
            <v>3.4669473838307797E-2</v>
          </cell>
          <cell r="AS46">
            <v>5.7234703348549895E-2</v>
          </cell>
          <cell r="AT46">
            <v>9.0204646655987722E-2</v>
          </cell>
          <cell r="AU46">
            <v>7.4100672807058038E-2</v>
          </cell>
          <cell r="AV46">
            <v>4.7506231228570429E-2</v>
          </cell>
          <cell r="AW46">
            <v>3.4655348675331626E-2</v>
          </cell>
          <cell r="AX46">
            <v>5.7211456848510818E-2</v>
          </cell>
          <cell r="AY46">
            <v>9.0168009053286369E-2</v>
          </cell>
          <cell r="AZ46">
            <v>7.4070576009267142E-2</v>
          </cell>
          <cell r="BA46">
            <v>4.7487010308336207E-2</v>
          </cell>
          <cell r="BB46">
            <v>3.4641390599568965E-2</v>
          </cell>
          <cell r="BC46">
            <v>5.7188484480112198E-2</v>
          </cell>
          <cell r="BD46">
            <v>9.013180349524183E-2</v>
          </cell>
          <cell r="BE46">
            <v>7.4040834124453961E-2</v>
          </cell>
          <cell r="BF46">
            <v>3.1431053374864064E-2</v>
          </cell>
          <cell r="BG46">
            <v>9.2350996759180924E-3</v>
          </cell>
        </row>
        <row r="48">
          <cell r="B48">
            <v>0</v>
          </cell>
          <cell r="C48">
            <v>2.7712595697052006E-2</v>
          </cell>
          <cell r="D48">
            <v>4.3879382262179106E-2</v>
          </cell>
          <cell r="E48">
            <v>9.8785054533977013E-2</v>
          </cell>
          <cell r="F48">
            <v>0.1556899995596053</v>
          </cell>
          <cell r="G48">
            <v>0.12789511565512607</v>
          </cell>
          <cell r="H48">
            <v>7.8968366948228078E-2</v>
          </cell>
          <cell r="I48">
            <v>5.502309472496849E-2</v>
          </cell>
          <cell r="J48">
            <v>8.7959469706184137E-2</v>
          </cell>
          <cell r="K48">
            <v>0.13862835693539804</v>
          </cell>
          <cell r="L48">
            <v>0.11387943858619513</v>
          </cell>
          <cell r="M48">
            <v>4.8342927991407922E-2</v>
          </cell>
          <cell r="N48">
            <v>1.4204161511921142E-2</v>
          </cell>
          <cell r="O48">
            <v>0</v>
          </cell>
          <cell r="P48">
            <v>2.2668632327676286E-2</v>
          </cell>
          <cell r="Q48">
            <v>3.5892905671507006E-2</v>
          </cell>
          <cell r="R48">
            <v>8.0805208764272829E-2</v>
          </cell>
          <cell r="S48">
            <v>0.12735289742231587</v>
          </cell>
          <cell r="T48">
            <v>0.12327633605931371</v>
          </cell>
          <cell r="U48">
            <v>7.395567924261362E-2</v>
          </cell>
          <cell r="V48">
            <v>7.9562581797239976E-2</v>
          </cell>
          <cell r="W48">
            <v>0.11931678637015158</v>
          </cell>
          <cell r="X48">
            <v>0.10905388054157711</v>
          </cell>
          <cell r="Y48">
            <v>0.10079398072532994</v>
          </cell>
          <cell r="Z48">
            <v>0.11207499360276413</v>
          </cell>
          <cell r="AA48">
            <v>0.12246383531317438</v>
          </cell>
          <cell r="AB48">
            <v>0.12466145801131652</v>
          </cell>
          <cell r="AC48">
            <v>0.12659423758522986</v>
          </cell>
          <cell r="AD48">
            <v>0.12867024697031731</v>
          </cell>
          <cell r="AE48">
            <v>0.1501234067951813</v>
          </cell>
          <cell r="AF48">
            <v>0.13714823324398687</v>
          </cell>
          <cell r="AG48">
            <v>0.12855195336724135</v>
          </cell>
          <cell r="AH48">
            <v>0.13494894969909826</v>
          </cell>
          <cell r="AI48">
            <v>0.12742090656702526</v>
          </cell>
          <cell r="AJ48">
            <v>9.4006074213529064E-2</v>
          </cell>
          <cell r="AK48">
            <v>7.2190417729643561E-2</v>
          </cell>
          <cell r="AL48">
            <v>5.7072089514590287E-2</v>
          </cell>
          <cell r="AM48">
            <v>5.6270538119811753E-2</v>
          </cell>
          <cell r="AN48">
            <v>5.1088116886336563E-2</v>
          </cell>
          <cell r="AO48">
            <v>7.4680509880530876E-2</v>
          </cell>
          <cell r="AP48">
            <v>0.10902113874692804</v>
          </cell>
          <cell r="AQ48">
            <v>0.11725797866760211</v>
          </cell>
          <cell r="AR48">
            <v>0.11183760471165244</v>
          </cell>
          <cell r="AS48">
            <v>0.10428481908006249</v>
          </cell>
          <cell r="AT48">
            <v>8.0342403080940192E-2</v>
          </cell>
          <cell r="AU48">
            <v>5.1791118342441128E-2</v>
          </cell>
          <cell r="AV48">
            <v>2.5227907878737476E-2</v>
          </cell>
          <cell r="AW48">
            <v>8.3206366650463628E-3</v>
          </cell>
          <cell r="AX48">
            <v>1.9283464885693497E-3</v>
          </cell>
          <cell r="AY48">
            <v>9.6550423219856149E-5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3.9300394420872112E-3</v>
          </cell>
          <cell r="X49">
            <v>6.2227192598609737E-3</v>
          </cell>
          <cell r="Y49">
            <v>1.4009122958069374E-2</v>
          </cell>
          <cell r="Z49">
            <v>2.2079051911866866E-2</v>
          </cell>
          <cell r="AA49">
            <v>1.8137342833909272E-2</v>
          </cell>
          <cell r="AB49">
            <v>7.6994782329515626E-3</v>
          </cell>
          <cell r="AC49">
            <v>2.2622674488769691E-3</v>
          </cell>
          <cell r="AD49">
            <v>0</v>
          </cell>
          <cell r="AE49">
            <v>0</v>
          </cell>
          <cell r="AF49">
            <v>0</v>
          </cell>
          <cell r="AG49">
            <v>3.0638458723431728E-2</v>
          </cell>
          <cell r="AH49">
            <v>4.851211546352803E-2</v>
          </cell>
          <cell r="AI49">
            <v>0.10921466357455545</v>
          </cell>
          <cell r="AJ49">
            <v>0.17212756528849815</v>
          </cell>
          <cell r="AK49">
            <v>0.14139813046617455</v>
          </cell>
          <cell r="AL49">
            <v>6.0024880031983308E-2</v>
          </cell>
          <cell r="AM49">
            <v>1.7636562908633059E-2</v>
          </cell>
          <cell r="AN49">
            <v>0</v>
          </cell>
          <cell r="AO49">
            <v>0</v>
          </cell>
          <cell r="AP49">
            <v>0</v>
          </cell>
          <cell r="AQ49">
            <v>2.3990870166995602E-2</v>
          </cell>
          <cell r="AR49">
            <v>3.7986501674828407E-2</v>
          </cell>
          <cell r="AS49">
            <v>8.5518492878540825E-2</v>
          </cell>
          <cell r="AT49">
            <v>0.1347812599933188</v>
          </cell>
          <cell r="AU49">
            <v>0.11071915269926934</v>
          </cell>
          <cell r="AV49">
            <v>4.7001355930984735E-2</v>
          </cell>
          <cell r="AW49">
            <v>1.3809979632215435E-2</v>
          </cell>
          <cell r="AX49">
            <v>0</v>
          </cell>
          <cell r="AY49">
            <v>0</v>
          </cell>
          <cell r="AZ49">
            <v>0</v>
          </cell>
          <cell r="BA49">
            <v>2.4524250231487871E-2</v>
          </cell>
          <cell r="BB49">
            <v>3.8831041392317668E-2</v>
          </cell>
          <cell r="BC49">
            <v>8.7419793620420086E-2</v>
          </cell>
          <cell r="BD49">
            <v>0.13777780145459867</v>
          </cell>
          <cell r="BE49">
            <v>0.11318073030759257</v>
          </cell>
          <cell r="BF49">
            <v>4.8046319539356945E-2</v>
          </cell>
          <cell r="BG49">
            <v>1.4117011756335772E-2</v>
          </cell>
        </row>
        <row r="51">
          <cell r="B51">
            <v>0</v>
          </cell>
          <cell r="C51">
            <v>0.12895971952974264</v>
          </cell>
          <cell r="D51">
            <v>0.20419136812474545</v>
          </cell>
          <cell r="E51">
            <v>0.45969324078102086</v>
          </cell>
          <cell r="F51">
            <v>0.7244986682690383</v>
          </cell>
          <cell r="G51">
            <v>0.59515602307378135</v>
          </cell>
          <cell r="H51">
            <v>0.324710312319963</v>
          </cell>
          <cell r="I51">
            <v>0.18833284162440297</v>
          </cell>
          <cell r="J51">
            <v>0.25686983672583619</v>
          </cell>
          <cell r="K51">
            <v>0.40483922345729034</v>
          </cell>
          <cell r="L51">
            <v>0.33256445148860664</v>
          </cell>
          <cell r="M51">
            <v>0.14117684044119211</v>
          </cell>
          <cell r="N51">
            <v>4.1480703107718453E-2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5.9983783601021114E-2</v>
          </cell>
          <cell r="T51">
            <v>9.4976717407998928E-2</v>
          </cell>
          <cell r="U51">
            <v>0.21381978790285194</v>
          </cell>
          <cell r="V51">
            <v>0.33699027491025985</v>
          </cell>
          <cell r="W51">
            <v>0.27682837886963935</v>
          </cell>
          <cell r="X51">
            <v>0.1175163361517965</v>
          </cell>
          <cell r="Y51">
            <v>8.9896536712956415E-2</v>
          </cell>
          <cell r="Z51">
            <v>8.7667866768845873E-2</v>
          </cell>
          <cell r="AA51">
            <v>0.19736547219130779</v>
          </cell>
          <cell r="AB51">
            <v>0.3110574815543295</v>
          </cell>
          <cell r="AC51">
            <v>0.30424901337979265</v>
          </cell>
          <cell r="AD51">
            <v>0.18562080524879218</v>
          </cell>
          <cell r="AE51">
            <v>0.24299107730931283</v>
          </cell>
          <cell r="AF51">
            <v>0.33300865399426111</v>
          </cell>
          <cell r="AG51">
            <v>0.35831359052094475</v>
          </cell>
          <cell r="AH51">
            <v>0.33451964767634856</v>
          </cell>
          <cell r="AI51">
            <v>0.2463266503210946</v>
          </cell>
          <cell r="AJ51">
            <v>0.19890586156604384</v>
          </cell>
          <cell r="AK51">
            <v>0.24232907040457363</v>
          </cell>
          <cell r="AL51">
            <v>0.25101599945855846</v>
          </cell>
          <cell r="AM51">
            <v>0.26717823515613942</v>
          </cell>
          <cell r="AN51">
            <v>0.25088322073618741</v>
          </cell>
          <cell r="AO51">
            <v>0.15337945367374345</v>
          </cell>
          <cell r="AP51">
            <v>6.4705069001798746E-2</v>
          </cell>
          <cell r="AQ51">
            <v>4.3843845214978971E-2</v>
          </cell>
          <cell r="AR51">
            <v>6.0562227756566632E-2</v>
          </cell>
          <cell r="AS51">
            <v>0.10857288360900796</v>
          </cell>
          <cell r="AT51">
            <v>0.16187079584559491</v>
          </cell>
          <cell r="AU51">
            <v>0.17770628568864513</v>
          </cell>
          <cell r="AV51">
            <v>0.147556404589335</v>
          </cell>
          <cell r="AW51">
            <v>9.7316556163817375E-2</v>
          </cell>
          <cell r="AX51">
            <v>4.4977134912257404E-2</v>
          </cell>
          <cell r="AY51">
            <v>1.4288302927732432E-2</v>
          </cell>
          <cell r="AZ51">
            <v>2.6484070269236072E-3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0.10177325363195029</v>
          </cell>
          <cell r="AC52">
            <v>0.16114504570414925</v>
          </cell>
          <cell r="AD52">
            <v>0.36278364250094303</v>
          </cell>
          <cell r="AE52">
            <v>0.57176447801399921</v>
          </cell>
          <cell r="AF52">
            <v>0.46968902466402324</v>
          </cell>
          <cell r="AG52">
            <v>0.30084189927468763</v>
          </cell>
          <cell r="AH52">
            <v>0.2192243209251262</v>
          </cell>
          <cell r="AI52">
            <v>0.36164685370600075</v>
          </cell>
          <cell r="AJ52">
            <v>0.56997284417000471</v>
          </cell>
          <cell r="AK52">
            <v>0.46821724601197434</v>
          </cell>
          <cell r="AL52">
            <v>0.2981257480052899</v>
          </cell>
          <cell r="AM52">
            <v>0.33055064750966195</v>
          </cell>
          <cell r="AN52">
            <v>0.64968076550833787</v>
          </cell>
          <cell r="AO52">
            <v>1.1475225823555011</v>
          </cell>
          <cell r="AP52">
            <v>1.5088747579413149</v>
          </cell>
          <cell r="AQ52">
            <v>1.4623339237608353</v>
          </cell>
          <cell r="AR52">
            <v>0.96369031980546027</v>
          </cell>
          <cell r="AS52">
            <v>0.64201241729743352</v>
          </cell>
          <cell r="AT52">
            <v>0.62209307692197779</v>
          </cell>
          <cell r="AU52">
            <v>0.55174401189451072</v>
          </cell>
          <cell r="AV52">
            <v>0.53660112175483232</v>
          </cell>
          <cell r="AW52">
            <v>0.84858591236259484</v>
          </cell>
          <cell r="AX52">
            <v>1.4548590772985912</v>
          </cell>
          <cell r="AY52">
            <v>2.0521474314247432</v>
          </cell>
          <cell r="AZ52">
            <v>1.9144743811407239</v>
          </cell>
          <cell r="BA52">
            <v>1.2201970238236319</v>
          </cell>
          <cell r="BB52">
            <v>0.55973452497072862</v>
          </cell>
          <cell r="BC52">
            <v>0.43732968377649545</v>
          </cell>
          <cell r="BD52">
            <v>0.55374459633895812</v>
          </cell>
          <cell r="BE52">
            <v>0.45488618018178179</v>
          </cell>
          <cell r="BF52">
            <v>0.19310360259784648</v>
          </cell>
          <cell r="BG52">
            <v>5.6737869918039224E-2</v>
          </cell>
        </row>
        <row r="54">
          <cell r="B54">
            <v>0</v>
          </cell>
          <cell r="C54">
            <v>9.6388687444623242E-2</v>
          </cell>
          <cell r="D54">
            <v>0.15261926772822107</v>
          </cell>
          <cell r="E54">
            <v>0.34358967488160896</v>
          </cell>
          <cell r="F54">
            <v>0.54151386141720059</v>
          </cell>
          <cell r="G54">
            <v>0.44483896287951369</v>
          </cell>
          <cell r="H54">
            <v>0.26369399840494723</v>
          </cell>
          <cell r="I54">
            <v>0.17400893627279271</v>
          </cell>
          <cell r="J54">
            <v>0.26683203555460194</v>
          </cell>
          <cell r="K54">
            <v>0.42054012820022135</v>
          </cell>
          <cell r="L54">
            <v>0.3454623192621788</v>
          </cell>
          <cell r="M54">
            <v>0.14665211061078059</v>
          </cell>
          <cell r="N54">
            <v>4.3089451792201888E-2</v>
          </cell>
          <cell r="O54">
            <v>0</v>
          </cell>
          <cell r="P54">
            <v>0</v>
          </cell>
          <cell r="Q54">
            <v>6.5708774173892218E-2</v>
          </cell>
          <cell r="R54">
            <v>0.1040415142440855</v>
          </cell>
          <cell r="S54">
            <v>0.23422724132691855</v>
          </cell>
          <cell r="T54">
            <v>0.36915340352920273</v>
          </cell>
          <cell r="U54">
            <v>0.36185361593660842</v>
          </cell>
          <cell r="V54">
            <v>0.22152452707662418</v>
          </cell>
          <cell r="W54">
            <v>0.24672598244842839</v>
          </cell>
          <cell r="X54">
            <v>0.39021222997948346</v>
          </cell>
          <cell r="Y54">
            <v>0.36700416569608846</v>
          </cell>
          <cell r="Z54">
            <v>0.33215952749370653</v>
          </cell>
          <cell r="AA54">
            <v>0.43471191279351729</v>
          </cell>
          <cell r="AB54">
            <v>0.42096038396633606</v>
          </cell>
          <cell r="AC54">
            <v>0.40223250000610944</v>
          </cell>
          <cell r="AD54">
            <v>0.56842379994522962</v>
          </cell>
          <cell r="AE54">
            <v>0.62468631018931153</v>
          </cell>
          <cell r="AF54">
            <v>0.53036556559238146</v>
          </cell>
          <cell r="AG54">
            <v>0.47291319448359587</v>
          </cell>
          <cell r="AH54">
            <v>0.45932559548258389</v>
          </cell>
          <cell r="AI54">
            <v>0.37545249737182074</v>
          </cell>
          <cell r="AJ54">
            <v>0.31704721812040387</v>
          </cell>
          <cell r="AK54">
            <v>0.35563684816076263</v>
          </cell>
          <cell r="AL54">
            <v>0.44895505495227422</v>
          </cell>
          <cell r="AM54">
            <v>0.48002375950034309</v>
          </cell>
          <cell r="AN54">
            <v>0.51731879284968851</v>
          </cell>
          <cell r="AO54">
            <v>0.55184170259677223</v>
          </cell>
          <cell r="AP54">
            <v>0.52431331699915018</v>
          </cell>
          <cell r="AQ54">
            <v>0.69103604419824127</v>
          </cell>
          <cell r="AR54">
            <v>1.0022714838994287</v>
          </cell>
          <cell r="AS54">
            <v>1.5175496403484379</v>
          </cell>
          <cell r="AT54">
            <v>2.3151165149382438</v>
          </cell>
          <cell r="AU54">
            <v>2.763523587828796</v>
          </cell>
          <cell r="AV54">
            <v>2.5884874485950724</v>
          </cell>
          <cell r="AW54">
            <v>2.181401200889955</v>
          </cell>
          <cell r="AX54">
            <v>1.754098309493761</v>
          </cell>
          <cell r="AY54">
            <v>1.2513966009362352</v>
          </cell>
          <cell r="AZ54">
            <v>0.70821956285833165</v>
          </cell>
          <cell r="BA54">
            <v>0.28586093160830461</v>
          </cell>
          <cell r="BB54">
            <v>8.3783651955753463E-2</v>
          </cell>
          <cell r="BC54">
            <v>1.3219840503005677E-2</v>
          </cell>
          <cell r="BD54">
            <v>1.7278612922185417E-3</v>
          </cell>
          <cell r="BE54">
            <v>0</v>
          </cell>
          <cell r="BF54">
            <v>0</v>
          </cell>
          <cell r="BG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0.16219396824347429</v>
          </cell>
          <cell r="Z55">
            <v>0.25681358797913806</v>
          </cell>
          <cell r="AA55">
            <v>0.74021013950351722</v>
          </cell>
          <cell r="AB55">
            <v>1.1677938281281282</v>
          </cell>
          <cell r="AC55">
            <v>1.4930433886155565</v>
          </cell>
          <cell r="AD55">
            <v>1.4923650367541454</v>
          </cell>
          <cell r="AE55">
            <v>1.6027621932125562</v>
          </cell>
          <cell r="AF55">
            <v>1.5189084635573327</v>
          </cell>
          <cell r="AG55">
            <v>1.7224546291775391</v>
          </cell>
          <cell r="AH55">
            <v>1.6828082092154701</v>
          </cell>
          <cell r="AI55">
            <v>1.9679007686705874</v>
          </cell>
          <cell r="AJ55">
            <v>2.0652546692941973</v>
          </cell>
          <cell r="AK55">
            <v>2.0462788497118645</v>
          </cell>
          <cell r="AL55">
            <v>1.6678078854318423</v>
          </cell>
          <cell r="AM55">
            <v>1.6285493330712197</v>
          </cell>
          <cell r="AN55">
            <v>1.4849701943916485</v>
          </cell>
          <cell r="AO55">
            <v>1.5830856447821371</v>
          </cell>
          <cell r="AP55">
            <v>1.7077683329447446</v>
          </cell>
          <cell r="AQ55">
            <v>1.9197847418530838</v>
          </cell>
          <cell r="AR55">
            <v>2.2503600137724762</v>
          </cell>
          <cell r="AS55">
            <v>2.7982879783743346</v>
          </cell>
          <cell r="AT55">
            <v>2.4809053524024067</v>
          </cell>
          <cell r="AU55">
            <v>1.9979687596990501</v>
          </cell>
          <cell r="AV55">
            <v>1.6083266492430062</v>
          </cell>
          <cell r="AW55">
            <v>1.5802576466019078</v>
          </cell>
          <cell r="AX55">
            <v>2.2104645678020671</v>
          </cell>
          <cell r="AY55">
            <v>2.9976852561116591</v>
          </cell>
          <cell r="AZ55">
            <v>4.4931636296582935</v>
          </cell>
          <cell r="BA55">
            <v>6.6255961811733473</v>
          </cell>
          <cell r="BB55">
            <v>6.3686298532237</v>
          </cell>
          <cell r="BC55">
            <v>4.1077571618628443</v>
          </cell>
          <cell r="BD55">
            <v>2.1927081042569836</v>
          </cell>
          <cell r="BE55">
            <v>1.0080974591900347</v>
          </cell>
          <cell r="BF55">
            <v>0.32163597970351182</v>
          </cell>
          <cell r="BG55">
            <v>9.4503365715987456E-2</v>
          </cell>
        </row>
      </sheetData>
      <sheetData sheetId="22">
        <row r="6">
          <cell r="B6">
            <v>0</v>
          </cell>
          <cell r="C6">
            <v>0.19514519251740969</v>
          </cell>
          <cell r="D6">
            <v>0.71546360570449807</v>
          </cell>
          <cell r="E6">
            <v>1.6840896951837365</v>
          </cell>
          <cell r="F6">
            <v>3.0913180149083965</v>
          </cell>
          <cell r="G6">
            <v>4.4135181871944527</v>
          </cell>
          <cell r="H6">
            <v>4.5351196387747823</v>
          </cell>
          <cell r="I6">
            <v>3.0376902488647439</v>
          </cell>
          <cell r="J6">
            <v>2.1195483939780164</v>
          </cell>
          <cell r="K6">
            <v>2.1054188815119668</v>
          </cell>
          <cell r="L6">
            <v>1.6845305765046175</v>
          </cell>
          <cell r="M6">
            <v>1.0523825650702181</v>
          </cell>
          <cell r="N6">
            <v>0.93364459471353212</v>
          </cell>
          <cell r="O6">
            <v>1.5877944331923275</v>
          </cell>
          <cell r="P6">
            <v>2.0034845726563137</v>
          </cell>
          <cell r="Q6">
            <v>2.071766861686565</v>
          </cell>
          <cell r="R6">
            <v>2.0427500063922537</v>
          </cell>
          <cell r="S6">
            <v>2.0415149272525412</v>
          </cell>
          <cell r="T6">
            <v>2.2112568450123202</v>
          </cell>
          <cell r="U6">
            <v>2.6347844306326658</v>
          </cell>
          <cell r="V6">
            <v>2.719260773912175</v>
          </cell>
          <cell r="W6">
            <v>2.8530108450332894</v>
          </cell>
          <cell r="X6">
            <v>2.7157330794510832</v>
          </cell>
          <cell r="Y6">
            <v>2.1462713203842796</v>
          </cell>
          <cell r="Z6">
            <v>1.3432149372989046</v>
          </cell>
          <cell r="AA6">
            <v>0.65698918845722509</v>
          </cell>
          <cell r="AB6">
            <v>0.20286035618336631</v>
          </cell>
          <cell r="AC6">
            <v>4.66376718463207E-2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9.3018106937563846E-3</v>
          </cell>
          <cell r="X7">
            <v>1.4728238077141961E-2</v>
          </cell>
          <cell r="Y7">
            <v>3.3157481409985833E-2</v>
          </cell>
          <cell r="Z7">
            <v>5.2257786266066704E-2</v>
          </cell>
          <cell r="AA7">
            <v>4.2928355304032877E-2</v>
          </cell>
          <cell r="AB7">
            <v>1.8223503865288735E-2</v>
          </cell>
          <cell r="AC7">
            <v>5.3544458925136951E-3</v>
          </cell>
          <cell r="AD7">
            <v>0</v>
          </cell>
          <cell r="AE7">
            <v>0</v>
          </cell>
          <cell r="AF7">
            <v>0</v>
          </cell>
          <cell r="AG7">
            <v>5.9479237064165247E-2</v>
          </cell>
          <cell r="AH7">
            <v>9.417783192640139E-2</v>
          </cell>
          <cell r="AI7">
            <v>0.21202126791926418</v>
          </cell>
          <cell r="AJ7">
            <v>0.33415572086993778</v>
          </cell>
          <cell r="AK7">
            <v>0.27449986953799849</v>
          </cell>
          <cell r="AL7">
            <v>0.11652786131960238</v>
          </cell>
          <cell r="AM7">
            <v>3.4238318438563738E-2</v>
          </cell>
          <cell r="AN7">
            <v>0</v>
          </cell>
          <cell r="AO7">
            <v>0</v>
          </cell>
          <cell r="AP7">
            <v>0</v>
          </cell>
          <cell r="AQ7">
            <v>0.36489524809935131</v>
          </cell>
          <cell r="AR7">
            <v>0.57776536893320929</v>
          </cell>
          <cell r="AS7">
            <v>1.3007152912247044</v>
          </cell>
          <cell r="AT7">
            <v>2.0499898904068896</v>
          </cell>
          <cell r="AU7">
            <v>1.6840111430859905</v>
          </cell>
          <cell r="AV7">
            <v>0.71487909000636229</v>
          </cell>
          <cell r="AW7">
            <v>0.21004640136299441</v>
          </cell>
          <cell r="AX7">
            <v>0</v>
          </cell>
          <cell r="AY7">
            <v>0</v>
          </cell>
          <cell r="AZ7">
            <v>0</v>
          </cell>
          <cell r="BA7">
            <v>0.35787057947018625</v>
          </cell>
          <cell r="BB7">
            <v>0.56664269665040101</v>
          </cell>
          <cell r="BC7">
            <v>1.2756749708880211</v>
          </cell>
          <cell r="BD7">
            <v>2.0105251405964837</v>
          </cell>
          <cell r="BE7">
            <v>1.6515919205567362</v>
          </cell>
          <cell r="BF7">
            <v>0.70111681509768364</v>
          </cell>
          <cell r="BG7">
            <v>0.20600275767618403</v>
          </cell>
        </row>
        <row r="9">
          <cell r="B9">
            <v>0</v>
          </cell>
          <cell r="C9">
            <v>0</v>
          </cell>
          <cell r="D9">
            <v>8.6137076426061863E-4</v>
          </cell>
          <cell r="E9">
            <v>2.1298735466980237E-3</v>
          </cell>
          <cell r="F9">
            <v>4.2833323765061005E-3</v>
          </cell>
          <cell r="G9">
            <v>7.5697123002094295E-3</v>
          </cell>
          <cell r="H9">
            <v>8.7816234485303506E-3</v>
          </cell>
          <cell r="I9">
            <v>6.0190141957421964E-3</v>
          </cell>
          <cell r="J9">
            <v>3.789307018457205E-3</v>
          </cell>
          <cell r="K9">
            <v>0.13669495641516777</v>
          </cell>
          <cell r="L9">
            <v>0.21358822298914229</v>
          </cell>
          <cell r="M9">
            <v>0.53995875194719545</v>
          </cell>
          <cell r="N9">
            <v>0.91014473109687677</v>
          </cell>
          <cell r="O9">
            <v>0.99973718193319239</v>
          </cell>
          <cell r="P9">
            <v>0.93576223779044165</v>
          </cell>
          <cell r="Q9">
            <v>0.94391424969389892</v>
          </cell>
          <cell r="R9">
            <v>0.78507982030030432</v>
          </cell>
          <cell r="S9">
            <v>0.50059565371375725</v>
          </cell>
          <cell r="T9">
            <v>0.23327854359403408</v>
          </cell>
          <cell r="U9">
            <v>0.11488657635022152</v>
          </cell>
          <cell r="V9">
            <v>7.4003665502996724E-2</v>
          </cell>
          <cell r="W9">
            <v>6.9241481935014879E-2</v>
          </cell>
          <cell r="X9">
            <v>6.4440099901285727E-2</v>
          </cell>
          <cell r="Y9">
            <v>5.7182403542883016E-2</v>
          </cell>
          <cell r="Z9">
            <v>4.2292078992696644E-2</v>
          </cell>
          <cell r="AA9">
            <v>2.2309143435202985E-2</v>
          </cell>
          <cell r="AB9">
            <v>7.6016746861015767E-3</v>
          </cell>
          <cell r="AC9">
            <v>1.5982245049310491E-3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</row>
        <row r="10">
          <cell r="B10">
            <v>0</v>
          </cell>
          <cell r="C10">
            <v>8.5080366648969202E-2</v>
          </cell>
          <cell r="D10">
            <v>0.13471397526264964</v>
          </cell>
          <cell r="E10">
            <v>0.30327973427921256</v>
          </cell>
          <cell r="F10">
            <v>0.47798345528196651</v>
          </cell>
          <cell r="G10">
            <v>0.39265045582532626</v>
          </cell>
          <cell r="H10">
            <v>0.16668393300332174</v>
          </cell>
          <cell r="I10">
            <v>4.8975219420764687E-2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3.3740430573780657E-2</v>
          </cell>
          <cell r="Q10">
            <v>5.3423694662962574E-2</v>
          </cell>
          <cell r="R10">
            <v>0.12027203480565153</v>
          </cell>
          <cell r="S10">
            <v>0.18955451443805424</v>
          </cell>
          <cell r="T10">
            <v>0.15571389694637924</v>
          </cell>
          <cell r="U10">
            <v>6.6102061977085097E-2</v>
          </cell>
          <cell r="V10">
            <v>1.9422165839032685E-2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</row>
        <row r="12">
          <cell r="B12">
            <v>0</v>
          </cell>
          <cell r="C12">
            <v>1.7961778151097255E-3</v>
          </cell>
          <cell r="D12">
            <v>4.6275186235392165E-3</v>
          </cell>
          <cell r="E12">
            <v>9.7782577835349143E-3</v>
          </cell>
          <cell r="F12">
            <v>1.7321880493729732E-2</v>
          </cell>
          <cell r="G12">
            <v>2.0275479237450308E-2</v>
          </cell>
          <cell r="H12">
            <v>3.0194707274552954E-2</v>
          </cell>
          <cell r="I12">
            <v>3.1371976844086734E-2</v>
          </cell>
          <cell r="J12">
            <v>5.6809546351039547E-2</v>
          </cell>
          <cell r="K12">
            <v>9.6415187234667021E-2</v>
          </cell>
          <cell r="L12">
            <v>8.6472495187773266E-2</v>
          </cell>
          <cell r="M12">
            <v>7.4473964544632454E-2</v>
          </cell>
          <cell r="N12">
            <v>8.5687934501454163E-2</v>
          </cell>
          <cell r="O12">
            <v>9.475149114687384E-2</v>
          </cell>
          <cell r="P12">
            <v>0.1137322117905874</v>
          </cell>
          <cell r="Q12">
            <v>0.13018292830380687</v>
          </cell>
          <cell r="R12">
            <v>0.13835471366246971</v>
          </cell>
          <cell r="S12">
            <v>0.15314236742453774</v>
          </cell>
          <cell r="T12">
            <v>0.16462092759673738</v>
          </cell>
          <cell r="U12">
            <v>0.17025709382050486</v>
          </cell>
          <cell r="V12">
            <v>0.17237034168648832</v>
          </cell>
          <cell r="W12">
            <v>0.16757465973453314</v>
          </cell>
          <cell r="X12">
            <v>0.15363225160115834</v>
          </cell>
          <cell r="Y12">
            <v>0.12878861857771667</v>
          </cell>
          <cell r="Z12">
            <v>9.0241984739776321E-2</v>
          </cell>
          <cell r="AA12">
            <v>4.6853862256275476E-2</v>
          </cell>
          <cell r="AB12">
            <v>1.6707309122647132E-2</v>
          </cell>
          <cell r="AC12">
            <v>3.8045766225827185E-3</v>
          </cell>
          <cell r="AD12">
            <v>2.7154748182903221E-4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</row>
        <row r="15">
          <cell r="B15">
            <v>0</v>
          </cell>
          <cell r="C15">
            <v>9.9680355849469895E-2</v>
          </cell>
          <cell r="D15">
            <v>0.15783120737456635</v>
          </cell>
          <cell r="E15">
            <v>0.35532324348828892</v>
          </cell>
          <cell r="F15">
            <v>0.56000653016982327</v>
          </cell>
          <cell r="G15">
            <v>0.46003018913411436</v>
          </cell>
          <cell r="H15">
            <v>0.26302173478414087</v>
          </cell>
          <cell r="I15">
            <v>0.16462839699377008</v>
          </cell>
          <cell r="J15">
            <v>0.24144802064173659</v>
          </cell>
          <cell r="K15">
            <v>0.38053369919890206</v>
          </cell>
          <cell r="L15">
            <v>0.31259812195634334</v>
          </cell>
          <cell r="M15">
            <v>0.1327009395866196</v>
          </cell>
          <cell r="N15">
            <v>3.8990306483030056E-2</v>
          </cell>
          <cell r="O15">
            <v>4.3329283906106728E-2</v>
          </cell>
          <cell r="P15">
            <v>6.860642837093725E-2</v>
          </cell>
          <cell r="Q15">
            <v>0.19144060129627388</v>
          </cell>
          <cell r="R15">
            <v>0.32299492665144458</v>
          </cell>
          <cell r="S15">
            <v>0.36507275053275828</v>
          </cell>
          <cell r="T15">
            <v>0.37261065720207548</v>
          </cell>
          <cell r="U15">
            <v>0.55915353545210411</v>
          </cell>
          <cell r="V15">
            <v>0.56347250238654145</v>
          </cell>
          <cell r="W15">
            <v>0.93745257918193847</v>
          </cell>
          <cell r="X15">
            <v>1.3697367675485776</v>
          </cell>
          <cell r="Y15">
            <v>1.1060155811504928</v>
          </cell>
          <cell r="Z15">
            <v>0.46822107628453169</v>
          </cell>
          <cell r="AA15">
            <v>0.1367188080453168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</row>
        <row r="16">
          <cell r="B16">
            <v>0</v>
          </cell>
          <cell r="C16">
            <v>0</v>
          </cell>
          <cell r="D16">
            <v>9.0330873263154463E-2</v>
          </cell>
          <cell r="E16">
            <v>0.22053350034936198</v>
          </cell>
          <cell r="F16">
            <v>0.44471677673017773</v>
          </cell>
          <cell r="G16">
            <v>0.78376091584592544</v>
          </cell>
          <cell r="H16">
            <v>0.85231239041693674</v>
          </cell>
          <cell r="I16">
            <v>0.53466479435142078</v>
          </cell>
          <cell r="J16">
            <v>0.20384234547840971</v>
          </cell>
          <cell r="K16">
            <v>4.4615158169614463E-2</v>
          </cell>
          <cell r="L16">
            <v>0</v>
          </cell>
          <cell r="M16">
            <v>6.4123408815275965E-2</v>
          </cell>
          <cell r="N16">
            <v>0.10153128916966783</v>
          </cell>
          <cell r="O16">
            <v>0.22857600586997265</v>
          </cell>
          <cell r="P16">
            <v>0.3602467845071875</v>
          </cell>
          <cell r="Q16">
            <v>0.29593297128435575</v>
          </cell>
          <cell r="R16">
            <v>0.12562642122839929</v>
          </cell>
          <cell r="S16">
            <v>3.6911665292800988E-2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5.9926820522299543E-2</v>
          </cell>
          <cell r="AH16">
            <v>9.4886523593843863E-2</v>
          </cell>
          <cell r="AI16">
            <v>0.21361673579977769</v>
          </cell>
          <cell r="AJ16">
            <v>0.33667025502478881</v>
          </cell>
          <cell r="AK16">
            <v>0.27656549120581997</v>
          </cell>
          <cell r="AL16">
            <v>0.11740473778461422</v>
          </cell>
          <cell r="AM16">
            <v>3.4495963050765341E-2</v>
          </cell>
          <cell r="AN16">
            <v>0</v>
          </cell>
          <cell r="AO16">
            <v>0</v>
          </cell>
          <cell r="AP16">
            <v>0</v>
          </cell>
          <cell r="AQ16">
            <v>5.5894368590603621E-2</v>
          </cell>
          <cell r="AR16">
            <v>8.8501647139143158E-2</v>
          </cell>
          <cell r="AS16">
            <v>0.19924255056166962</v>
          </cell>
          <cell r="AT16">
            <v>0.3140158473924986</v>
          </cell>
          <cell r="AU16">
            <v>0.25795550923892518</v>
          </cell>
          <cell r="AV16">
            <v>0.10950461964813382</v>
          </cell>
          <cell r="AW16">
            <v>3.217474340941931E-2</v>
          </cell>
          <cell r="AX16">
            <v>0</v>
          </cell>
          <cell r="AY16">
            <v>0</v>
          </cell>
          <cell r="AZ16">
            <v>0</v>
          </cell>
          <cell r="BA16">
            <v>5.5130098081969704E-2</v>
          </cell>
          <cell r="BB16">
            <v>8.7291521672490283E-2</v>
          </cell>
          <cell r="BC16">
            <v>0.19651821161127156</v>
          </cell>
          <cell r="BD16">
            <v>0.30972215810935105</v>
          </cell>
          <cell r="BE16">
            <v>0.25442835984584483</v>
          </cell>
          <cell r="BF16">
            <v>0.10800731046535668</v>
          </cell>
          <cell r="BG16">
            <v>3.1734802711800965E-2</v>
          </cell>
        </row>
        <row r="18">
          <cell r="B18">
            <v>0</v>
          </cell>
          <cell r="C18">
            <v>4.2615930805128759E-2</v>
          </cell>
          <cell r="D18">
            <v>0.13967834715441688</v>
          </cell>
          <cell r="E18">
            <v>0.3323948520067751</v>
          </cell>
          <cell r="F18">
            <v>0.60154938528992985</v>
          </cell>
          <cell r="G18">
            <v>0.83815106310542165</v>
          </cell>
          <cell r="H18">
            <v>0.83824334218684493</v>
          </cell>
          <cell r="I18">
            <v>0.55023487676041316</v>
          </cell>
          <cell r="J18">
            <v>0.34882138850117395</v>
          </cell>
          <cell r="K18">
            <v>0.362605345179492</v>
          </cell>
          <cell r="L18">
            <v>0.30053033646691352</v>
          </cell>
          <cell r="M18">
            <v>0.29569780188342643</v>
          </cell>
          <cell r="N18">
            <v>0.37829890281445339</v>
          </cell>
          <cell r="O18">
            <v>0.43569605409214696</v>
          </cell>
          <cell r="P18">
            <v>0.5428917619951914</v>
          </cell>
          <cell r="Q18">
            <v>0.65726635617036566</v>
          </cell>
          <cell r="R18">
            <v>0.74323639910656825</v>
          </cell>
          <cell r="S18">
            <v>1.0120658795134516</v>
          </cell>
          <cell r="T18">
            <v>1.3534022150594094</v>
          </cell>
          <cell r="U18">
            <v>1.9651799903271236</v>
          </cell>
          <cell r="V18">
            <v>2.8808744544494038</v>
          </cell>
          <cell r="W18">
            <v>3.4098527203818541</v>
          </cell>
          <cell r="X18">
            <v>3.3164776044179143</v>
          </cell>
          <cell r="Y18">
            <v>2.7629868923925227</v>
          </cell>
          <cell r="Z18">
            <v>1.7879134415664273</v>
          </cell>
          <cell r="AA18">
            <v>0.81178348455131843</v>
          </cell>
          <cell r="AB18">
            <v>0.24861963618924249</v>
          </cell>
          <cell r="AC18">
            <v>3.9488329323685872E-2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0.60049989411951588</v>
          </cell>
          <cell r="X19">
            <v>0.95081545916939547</v>
          </cell>
          <cell r="Y19">
            <v>2.1405578689460025</v>
          </cell>
          <cell r="Z19">
            <v>3.3736222067771111</v>
          </cell>
          <cell r="AA19">
            <v>2.7713392223838613</v>
          </cell>
          <cell r="AB19">
            <v>1.2969060641029235</v>
          </cell>
          <cell r="AC19">
            <v>0.53637903804249287</v>
          </cell>
          <cell r="AD19">
            <v>0.42934373143710602</v>
          </cell>
          <cell r="AE19">
            <v>0.67666638110091082</v>
          </cell>
          <cell r="AF19">
            <v>0.55586309535381695</v>
          </cell>
          <cell r="AG19">
            <v>0.35620597800198039</v>
          </cell>
          <cell r="AH19">
            <v>0.25971226494866539</v>
          </cell>
          <cell r="AI19">
            <v>0.42859891214738627</v>
          </cell>
          <cell r="AJ19">
            <v>0.67549251005902577</v>
          </cell>
          <cell r="AK19">
            <v>0.55489879210318582</v>
          </cell>
          <cell r="AL19">
            <v>0.34643060757789701</v>
          </cell>
          <cell r="AM19">
            <v>0.24476209119059564</v>
          </cell>
          <cell r="AN19">
            <v>0.39521256876420247</v>
          </cell>
          <cell r="AO19">
            <v>0.62287402631018185</v>
          </cell>
          <cell r="AP19">
            <v>0.51167413359145297</v>
          </cell>
          <cell r="AQ19">
            <v>0.32789663322251295</v>
          </cell>
          <cell r="AR19">
            <v>0.2390782591593392</v>
          </cell>
          <cell r="AS19">
            <v>0.39455422893638747</v>
          </cell>
          <cell r="AT19">
            <v>0.62183645106171836</v>
          </cell>
          <cell r="AU19">
            <v>0.51082179364169056</v>
          </cell>
          <cell r="AV19">
            <v>0.32735402083272674</v>
          </cell>
          <cell r="AW19">
            <v>0.23868569555548971</v>
          </cell>
          <cell r="AX19">
            <v>0.39390979506994372</v>
          </cell>
          <cell r="AY19">
            <v>0.62082079227754161</v>
          </cell>
          <cell r="AZ19">
            <v>0.50998745747343388</v>
          </cell>
          <cell r="BA19">
            <v>0.32682279580993162</v>
          </cell>
          <cell r="BB19">
            <v>0.23830130663858126</v>
          </cell>
          <cell r="BC19">
            <v>0.39327870925718522</v>
          </cell>
          <cell r="BD19">
            <v>0.61982617066829149</v>
          </cell>
          <cell r="BE19">
            <v>0.50917040277430137</v>
          </cell>
          <cell r="BF19">
            <v>0.2161477824466384</v>
          </cell>
          <cell r="BG19">
            <v>6.3508731057028853E-2</v>
          </cell>
        </row>
        <row r="24">
          <cell r="B24">
            <v>0</v>
          </cell>
          <cell r="C24">
            <v>0.19514519251740969</v>
          </cell>
          <cell r="D24">
            <v>0.71546360570449807</v>
          </cell>
          <cell r="E24">
            <v>1.3392228449403185</v>
          </cell>
          <cell r="F24">
            <v>2.5452650750535288</v>
          </cell>
          <cell r="G24">
            <v>3.1841966548242118</v>
          </cell>
          <cell r="H24">
            <v>2.5952266087137645</v>
          </cell>
          <cell r="I24">
            <v>1.4422745025706138</v>
          </cell>
          <cell r="J24">
            <v>1.4352700551998614</v>
          </cell>
          <cell r="K24">
            <v>1.8932882715070867</v>
          </cell>
          <cell r="L24">
            <v>1.5552850095563739</v>
          </cell>
          <cell r="M24">
            <v>0.66023359577937302</v>
          </cell>
          <cell r="N24">
            <v>0.32325541993734819</v>
          </cell>
          <cell r="O24">
            <v>0.39970300390179403</v>
          </cell>
          <cell r="P24">
            <v>0.76958398881068701</v>
          </cell>
          <cell r="Q24">
            <v>1.4214166655872438</v>
          </cell>
          <cell r="R24">
            <v>1.8131452090737121</v>
          </cell>
          <cell r="S24">
            <v>1.3447544680930581</v>
          </cell>
          <cell r="T24">
            <v>1.0656843049307283</v>
          </cell>
          <cell r="U24">
            <v>1.0736802540371309</v>
          </cell>
          <cell r="V24">
            <v>1.374162276558728</v>
          </cell>
          <cell r="W24">
            <v>1.524521507752014</v>
          </cell>
          <cell r="X24">
            <v>1.6948504660985979</v>
          </cell>
          <cell r="Y24">
            <v>1.6156053516865323</v>
          </cell>
          <cell r="Z24">
            <v>1.6295650421502068</v>
          </cell>
          <cell r="AA24">
            <v>1.5800428195174163</v>
          </cell>
          <cell r="AB24">
            <v>1.6510150011684421</v>
          </cell>
          <cell r="AC24">
            <v>1.8493685196504925</v>
          </cell>
          <cell r="AD24">
            <v>2.2703169109678298</v>
          </cell>
          <cell r="AE24">
            <v>2.3789946768841705</v>
          </cell>
          <cell r="AF24">
            <v>2.3437366418949148</v>
          </cell>
          <cell r="AG24">
            <v>2.1129147709961225</v>
          </cell>
          <cell r="AH24">
            <v>1.7692736491436496</v>
          </cell>
          <cell r="AI24">
            <v>1.2598488974436317</v>
          </cell>
          <cell r="AJ24">
            <v>0.67824634367842029</v>
          </cell>
          <cell r="AK24">
            <v>0.23063858372832011</v>
          </cell>
          <cell r="AL24">
            <v>5.3223324089514107E-2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1.0777034072946787E-2</v>
          </cell>
          <cell r="AG25">
            <v>8.6680336862823684E-2</v>
          </cell>
          <cell r="AH25">
            <v>0.14864463971256492</v>
          </cell>
          <cell r="AI25">
            <v>0.30870162830832837</v>
          </cell>
          <cell r="AJ25">
            <v>0.44084239282215065</v>
          </cell>
          <cell r="AK25">
            <v>0.34239648409640411</v>
          </cell>
          <cell r="AL25">
            <v>0.142591313363678</v>
          </cell>
          <cell r="AM25">
            <v>4.0073547069665663E-2</v>
          </cell>
          <cell r="AN25">
            <v>0</v>
          </cell>
          <cell r="AO25">
            <v>0</v>
          </cell>
          <cell r="AP25">
            <v>0</v>
          </cell>
          <cell r="AQ25">
            <v>0.43151364968090616</v>
          </cell>
          <cell r="AR25">
            <v>0.68324716286719878</v>
          </cell>
          <cell r="AS25">
            <v>1.5381850145642737</v>
          </cell>
          <cell r="AT25">
            <v>2.4242536016187994</v>
          </cell>
          <cell r="AU25">
            <v>1.9914586398189995</v>
          </cell>
          <cell r="AV25">
            <v>0.84539353914858106</v>
          </cell>
          <cell r="AW25">
            <v>0.24839427130552214</v>
          </cell>
          <cell r="AX25">
            <v>0</v>
          </cell>
          <cell r="AY25">
            <v>0</v>
          </cell>
          <cell r="AZ25">
            <v>0</v>
          </cell>
          <cell r="BA25">
            <v>0.42707955297743927</v>
          </cell>
          <cell r="BB25">
            <v>0.67622633283143296</v>
          </cell>
          <cell r="BC25">
            <v>1.5223791157069719</v>
          </cell>
          <cell r="BD25">
            <v>2.3993427444274813</v>
          </cell>
          <cell r="BE25">
            <v>1.970995045686017</v>
          </cell>
          <cell r="BF25">
            <v>0.83670654464019667</v>
          </cell>
          <cell r="BG25">
            <v>0.24584185095828526</v>
          </cell>
        </row>
        <row r="27">
          <cell r="B27">
            <v>0</v>
          </cell>
          <cell r="C27">
            <v>0</v>
          </cell>
          <cell r="D27">
            <v>8.6137076426061863E-4</v>
          </cell>
          <cell r="E27">
            <v>1.3638714123945354E-3</v>
          </cell>
          <cell r="F27">
            <v>3.0704651001172874E-3</v>
          </cell>
          <cell r="G27">
            <v>4.8392007509660499E-3</v>
          </cell>
          <cell r="H27">
            <v>4.7049950210091337E-3</v>
          </cell>
          <cell r="I27">
            <v>2.8429651563006654E-3</v>
          </cell>
          <cell r="J27">
            <v>3.0970240392745982E-3</v>
          </cell>
          <cell r="K27">
            <v>4.099599123360595E-3</v>
          </cell>
          <cell r="L27">
            <v>3.3677095863894786E-3</v>
          </cell>
          <cell r="M27">
            <v>1.9304899783229464E-3</v>
          </cell>
          <cell r="N27">
            <v>1.2131093098780275E-3</v>
          </cell>
          <cell r="O27">
            <v>1.78539504839475E-3</v>
          </cell>
          <cell r="P27">
            <v>0.1387084756785712</v>
          </cell>
          <cell r="Q27">
            <v>0.21748340031892588</v>
          </cell>
          <cell r="R27">
            <v>0.55086426990199688</v>
          </cell>
          <cell r="S27">
            <v>0.86740996875818488</v>
          </cell>
          <cell r="T27">
            <v>0.9234640743092577</v>
          </cell>
          <cell r="U27">
            <v>0.79131594477265599</v>
          </cell>
          <cell r="V27">
            <v>0.70536479219911663</v>
          </cell>
          <cell r="W27">
            <v>0.70716339598322775</v>
          </cell>
          <cell r="X27">
            <v>0.69729704171830753</v>
          </cell>
          <cell r="Y27">
            <v>0.46932083134226193</v>
          </cell>
          <cell r="Z27">
            <v>0.24178078104810671</v>
          </cell>
          <cell r="AA27">
            <v>0.11323556237246071</v>
          </cell>
          <cell r="AB27">
            <v>6.4510540130941624E-2</v>
          </cell>
          <cell r="AC27">
            <v>5.10488678215942E-2</v>
          </cell>
          <cell r="AD27">
            <v>4.5531966943644607E-2</v>
          </cell>
          <cell r="AE27">
            <v>4.4440805569758289E-2</v>
          </cell>
          <cell r="AF27">
            <v>4.4277595627447028E-2</v>
          </cell>
          <cell r="AG27">
            <v>4.3913324956407131E-2</v>
          </cell>
          <cell r="AH27">
            <v>4.3501806056087701E-2</v>
          </cell>
          <cell r="AI27">
            <v>4.3308961128034333E-2</v>
          </cell>
          <cell r="AJ27">
            <v>4.1209538785275591E-2</v>
          </cell>
          <cell r="AK27">
            <v>3.5665905662451369E-2</v>
          </cell>
          <cell r="AL27">
            <v>2.5846154873395939E-2</v>
          </cell>
          <cell r="AM27">
            <v>1.3850563264397615E-2</v>
          </cell>
          <cell r="AN27">
            <v>4.9123063442014694E-3</v>
          </cell>
          <cell r="AO27">
            <v>1.1430044288584761E-3</v>
          </cell>
          <cell r="AP27">
            <v>5.10248588938631E-5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</row>
        <row r="28">
          <cell r="B28">
            <v>0</v>
          </cell>
          <cell r="C28">
            <v>8.5080366648969202E-2</v>
          </cell>
          <cell r="D28">
            <v>0.13471397526264964</v>
          </cell>
          <cell r="E28">
            <v>0.30327973427921256</v>
          </cell>
          <cell r="F28">
            <v>0.47798345528196651</v>
          </cell>
          <cell r="G28">
            <v>0.39265045582532626</v>
          </cell>
          <cell r="H28">
            <v>0.16668393300332174</v>
          </cell>
          <cell r="I28">
            <v>4.8975219420764687E-2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3.6331544328811617E-2</v>
          </cell>
          <cell r="Y28">
            <v>5.7526394828067935E-2</v>
          </cell>
          <cell r="Z28">
            <v>0.12950838770426149</v>
          </cell>
          <cell r="AA28">
            <v>0.20411145106678624</v>
          </cell>
          <cell r="AB28">
            <v>0.16767202591408636</v>
          </cell>
          <cell r="AC28">
            <v>7.1178403894245776E-2</v>
          </cell>
          <cell r="AD28">
            <v>2.0913701074422305E-2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</row>
        <row r="30">
          <cell r="B30">
            <v>0</v>
          </cell>
          <cell r="C30">
            <v>1.7961778151097255E-3</v>
          </cell>
          <cell r="D30">
            <v>4.6275186235392165E-3</v>
          </cell>
          <cell r="E30">
            <v>9.2266473176781261E-3</v>
          </cell>
          <cell r="F30">
            <v>1.6448475246680878E-2</v>
          </cell>
          <cell r="G30">
            <v>1.8309193922755953E-2</v>
          </cell>
          <cell r="H30">
            <v>1.2274540622842995E-2</v>
          </cell>
          <cell r="I30">
            <v>5.3587634882565956E-3</v>
          </cell>
          <cell r="J30">
            <v>2.8968010940539717E-3</v>
          </cell>
          <cell r="K30">
            <v>2.9474576738462393E-3</v>
          </cell>
          <cell r="L30">
            <v>2.4212566070490214E-3</v>
          </cell>
          <cell r="M30">
            <v>1.0278469516224042E-3</v>
          </cell>
          <cell r="N30">
            <v>1.5585704943641841E-2</v>
          </cell>
          <cell r="O30">
            <v>2.4199804738316229E-2</v>
          </cell>
          <cell r="P30">
            <v>5.4480690190724795E-2</v>
          </cell>
          <cell r="Q30">
            <v>8.5864189393988988E-2</v>
          </cell>
          <cell r="R30">
            <v>8.0611413857464606E-2</v>
          </cell>
          <cell r="S30">
            <v>4.5897395290481077E-2</v>
          </cell>
          <cell r="T30">
            <v>5.421257243684053E-2</v>
          </cell>
          <cell r="U30">
            <v>7.8797908645827988E-2</v>
          </cell>
          <cell r="V30">
            <v>9.1679171274744523E-2</v>
          </cell>
          <cell r="W30">
            <v>0.10461275736828356</v>
          </cell>
          <cell r="X30">
            <v>0.10472704079550003</v>
          </cell>
          <cell r="Y30">
            <v>8.6554211917074478E-2</v>
          </cell>
          <cell r="Z30">
            <v>8.9576456555835987E-2</v>
          </cell>
          <cell r="AA30">
            <v>9.8606352562873326E-2</v>
          </cell>
          <cell r="AB30">
            <v>0.11005667319418209</v>
          </cell>
          <cell r="AC30">
            <v>0.11849666953223453</v>
          </cell>
          <cell r="AD30">
            <v>0.11358097552957833</v>
          </cell>
          <cell r="AE30">
            <v>0.10500784367527498</v>
          </cell>
          <cell r="AF30">
            <v>0.10099435798264791</v>
          </cell>
          <cell r="AG30">
            <v>9.6378195655345639E-2</v>
          </cell>
          <cell r="AH30">
            <v>9.6972482073783325E-2</v>
          </cell>
          <cell r="AI30">
            <v>9.9524408756435326E-2</v>
          </cell>
          <cell r="AJ30">
            <v>0.10011930913728918</v>
          </cell>
          <cell r="AK30">
            <v>9.6294764401976776E-2</v>
          </cell>
          <cell r="AL30">
            <v>8.5860581471535913E-2</v>
          </cell>
          <cell r="AM30">
            <v>7.1491769935511706E-2</v>
          </cell>
          <cell r="AN30">
            <v>5.72881838937895E-2</v>
          </cell>
          <cell r="AO30">
            <v>3.982249241893851E-2</v>
          </cell>
          <cell r="AP30">
            <v>2.0943852305745012E-2</v>
          </cell>
          <cell r="AQ30">
            <v>7.7762948249534072E-3</v>
          </cell>
          <cell r="AR30">
            <v>1.8340370231407946E-3</v>
          </cell>
          <cell r="AS30">
            <v>1.7970638456647859E-4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</row>
        <row r="33">
          <cell r="B33">
            <v>0</v>
          </cell>
          <cell r="C33">
            <v>9.9680355849469895E-2</v>
          </cell>
          <cell r="D33">
            <v>0.15783120737456635</v>
          </cell>
          <cell r="E33">
            <v>0.35532324348828892</v>
          </cell>
          <cell r="F33">
            <v>0.56000653016982327</v>
          </cell>
          <cell r="G33">
            <v>0.46003018913411436</v>
          </cell>
          <cell r="H33">
            <v>0.19528728437093082</v>
          </cell>
          <cell r="I33">
            <v>5.7379481212271231E-2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6.7319179920168018E-2</v>
          </cell>
          <cell r="V33">
            <v>0.10659138759808394</v>
          </cell>
          <cell r="W33">
            <v>0.23996773641466693</v>
          </cell>
          <cell r="X33">
            <v>0.37820070002460587</v>
          </cell>
          <cell r="Y33">
            <v>0.3106816263557014</v>
          </cell>
          <cell r="Z33">
            <v>0.13188736858584979</v>
          </cell>
          <cell r="AA33">
            <v>3.8751262337867499E-2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4.4728605695763785E-2</v>
          </cell>
          <cell r="AH33">
            <v>7.0822077037968847E-2</v>
          </cell>
          <cell r="AI33">
            <v>0.15944077563816267</v>
          </cell>
          <cell r="AJ33">
            <v>0.29059980540470859</v>
          </cell>
          <cell r="AK33">
            <v>0.26867281158944822</v>
          </cell>
          <cell r="AL33">
            <v>0.22776722281232195</v>
          </cell>
          <cell r="AM33">
            <v>0.26932878986691511</v>
          </cell>
          <cell r="AN33">
            <v>0.21740400438402377</v>
          </cell>
          <cell r="AO33">
            <v>0.15799968568062653</v>
          </cell>
          <cell r="AP33">
            <v>0.15025745212960398</v>
          </cell>
          <cell r="AQ33">
            <v>0.11042896072716953</v>
          </cell>
          <cell r="AR33">
            <v>5.3352311709913572E-2</v>
          </cell>
          <cell r="AS33">
            <v>9.7458182942943186E-2</v>
          </cell>
          <cell r="AT33">
            <v>0.13346108875794546</v>
          </cell>
          <cell r="AU33">
            <v>0.45732615061976756</v>
          </cell>
          <cell r="AV33">
            <v>0.69255614350815797</v>
          </cell>
          <cell r="AW33">
            <v>1.0198724580702425</v>
          </cell>
          <cell r="AX33">
            <v>1.2596957738218126</v>
          </cell>
          <cell r="AY33">
            <v>0.96816376511331514</v>
          </cell>
          <cell r="AZ33">
            <v>0.39524161257815194</v>
          </cell>
          <cell r="BA33">
            <v>0.11613023733874843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</row>
        <row r="34">
          <cell r="B34">
            <v>0</v>
          </cell>
          <cell r="C34">
            <v>0</v>
          </cell>
          <cell r="D34">
            <v>9.0330873263154463E-2</v>
          </cell>
          <cell r="E34">
            <v>0.14302748689874811</v>
          </cell>
          <cell r="F34">
            <v>0.32199582958415268</v>
          </cell>
          <cell r="G34">
            <v>0.50748092211569107</v>
          </cell>
          <cell r="H34">
            <v>0.49046154868440972</v>
          </cell>
          <cell r="I34">
            <v>0.29347454907609727</v>
          </cell>
          <cell r="J34">
            <v>0.31428182894371048</v>
          </cell>
          <cell r="K34">
            <v>0.41337257603557487</v>
          </cell>
          <cell r="L34">
            <v>0.33957436938964614</v>
          </cell>
          <cell r="M34">
            <v>0.14415261868986248</v>
          </cell>
          <cell r="N34">
            <v>4.2355048883284556E-2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6.5214690896857233E-2</v>
          </cell>
          <cell r="AD34">
            <v>0.10325919600802527</v>
          </cell>
          <cell r="AE34">
            <v>0.23246601895714181</v>
          </cell>
          <cell r="AF34">
            <v>0.36637763232303716</v>
          </cell>
          <cell r="AG34">
            <v>0.36865573578817701</v>
          </cell>
          <cell r="AH34">
            <v>0.23493728631246791</v>
          </cell>
          <cell r="AI34">
            <v>0.27881672368584692</v>
          </cell>
          <cell r="AJ34">
            <v>0.38026397087812985</v>
          </cell>
          <cell r="AK34">
            <v>0.31237654745009219</v>
          </cell>
          <cell r="AL34">
            <v>0.13260687905617283</v>
          </cell>
          <cell r="AM34">
            <v>3.8962669535457961E-2</v>
          </cell>
          <cell r="AN34">
            <v>0</v>
          </cell>
          <cell r="AO34">
            <v>0</v>
          </cell>
          <cell r="AP34">
            <v>0</v>
          </cell>
          <cell r="AQ34">
            <v>6.3469364910249015E-2</v>
          </cell>
          <cell r="AR34">
            <v>0.10049569355680435</v>
          </cell>
          <cell r="AS34">
            <v>0.22624458359787661</v>
          </cell>
          <cell r="AT34">
            <v>0.35657235081650152</v>
          </cell>
          <cell r="AU34">
            <v>0.2929145235795147</v>
          </cell>
          <cell r="AV34">
            <v>0.12434506085419549</v>
          </cell>
          <cell r="AW34">
            <v>3.6535174863561448E-2</v>
          </cell>
          <cell r="AX34">
            <v>0</v>
          </cell>
          <cell r="AY34">
            <v>0</v>
          </cell>
          <cell r="AZ34">
            <v>0</v>
          </cell>
          <cell r="BA34">
            <v>6.2902355518109576E-2</v>
          </cell>
          <cell r="BB34">
            <v>9.9597906062052349E-2</v>
          </cell>
          <cell r="BC34">
            <v>0.22422340686163419</v>
          </cell>
          <cell r="BD34">
            <v>0.35338687901957883</v>
          </cell>
          <cell r="BE34">
            <v>0.29029774482021103</v>
          </cell>
          <cell r="BF34">
            <v>0.12323421284948972</v>
          </cell>
          <cell r="BG34">
            <v>3.6208784528312665E-2</v>
          </cell>
        </row>
        <row r="36">
          <cell r="B36">
            <v>0</v>
          </cell>
          <cell r="C36">
            <v>4.2615930805128759E-2</v>
          </cell>
          <cell r="D36">
            <v>0.13967834715441688</v>
          </cell>
          <cell r="E36">
            <v>0.26623167921527452</v>
          </cell>
          <cell r="F36">
            <v>0.49678838843730749</v>
          </cell>
          <cell r="G36">
            <v>0.60230406039955076</v>
          </cell>
          <cell r="H36">
            <v>0.47973335852929994</v>
          </cell>
          <cell r="I36">
            <v>0.26578286128262724</v>
          </cell>
          <cell r="J36">
            <v>0.26623846782909366</v>
          </cell>
          <cell r="K36">
            <v>0.35410147443182677</v>
          </cell>
          <cell r="L36">
            <v>0.29088476558682791</v>
          </cell>
          <cell r="M36">
            <v>0.1234834088676854</v>
          </cell>
          <cell r="N36">
            <v>8.6082600929002731E-2</v>
          </cell>
          <cell r="O36">
            <v>7.8852932956531605E-2</v>
          </cell>
          <cell r="P36">
            <v>0.17752053198317228</v>
          </cell>
          <cell r="Q36">
            <v>0.27978090083226986</v>
          </cell>
          <cell r="R36">
            <v>0.27546069658719718</v>
          </cell>
          <cell r="S36">
            <v>0.16981267721642609</v>
          </cell>
          <cell r="T36">
            <v>0.2321557532613005</v>
          </cell>
          <cell r="U36">
            <v>0.36033038486110425</v>
          </cell>
          <cell r="V36">
            <v>0.41842315109143102</v>
          </cell>
          <cell r="W36">
            <v>0.49249689314192158</v>
          </cell>
          <cell r="X36">
            <v>0.52002152795394241</v>
          </cell>
          <cell r="Y36">
            <v>0.45636300786487899</v>
          </cell>
          <cell r="Z36">
            <v>0.49152797923269764</v>
          </cell>
          <cell r="AA36">
            <v>0.54961251414691381</v>
          </cell>
          <cell r="AB36">
            <v>0.61127805368205146</v>
          </cell>
          <cell r="AC36">
            <v>0.72729399613242074</v>
          </cell>
          <cell r="AD36">
            <v>0.87405763582729923</v>
          </cell>
          <cell r="AE36">
            <v>1.1291066572196145</v>
          </cell>
          <cell r="AF36">
            <v>1.6265517970290888</v>
          </cell>
          <cell r="AG36">
            <v>2.0700456376669436</v>
          </cell>
          <cell r="AH36">
            <v>2.2783809542258724</v>
          </cell>
          <cell r="AI36">
            <v>2.2918144542474512</v>
          </cell>
          <cell r="AJ36">
            <v>2.2384753836843889</v>
          </cell>
          <cell r="AK36">
            <v>2.1572584486841797</v>
          </cell>
          <cell r="AL36">
            <v>1.9277798672156097</v>
          </cell>
          <cell r="AM36">
            <v>1.5710536706743501</v>
          </cell>
          <cell r="AN36">
            <v>1.1137717917684467</v>
          </cell>
          <cell r="AO36">
            <v>0.58708736071405376</v>
          </cell>
          <cell r="AP36">
            <v>0.20114262330329274</v>
          </cell>
          <cell r="AQ36">
            <v>4.4973725352745006E-2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0.68698943470900209</v>
          </cell>
          <cell r="X37">
            <v>1.0877606827310424</v>
          </cell>
          <cell r="Y37">
            <v>2.4488607820744139</v>
          </cell>
          <cell r="Z37">
            <v>3.8595224336447087</v>
          </cell>
          <cell r="AA37">
            <v>3.1704930915332525</v>
          </cell>
          <cell r="AB37">
            <v>1.4839805363574692</v>
          </cell>
          <cell r="AC37">
            <v>0.61407994421681833</v>
          </cell>
          <cell r="AD37">
            <v>0.49218730310643682</v>
          </cell>
          <cell r="AE37">
            <v>0.77571087413357787</v>
          </cell>
          <cell r="AF37">
            <v>0.63722546241173883</v>
          </cell>
          <cell r="AG37">
            <v>0.4084213783642584</v>
          </cell>
          <cell r="AH37">
            <v>0.29784873483191926</v>
          </cell>
          <cell r="AI37">
            <v>0.49160826751902525</v>
          </cell>
          <cell r="AJ37">
            <v>0.7747982861841719</v>
          </cell>
          <cell r="AK37">
            <v>0.63647579614116978</v>
          </cell>
          <cell r="AL37">
            <v>0.3974299088795043</v>
          </cell>
          <cell r="AM37">
            <v>0.28085552418565024</v>
          </cell>
          <cell r="AN37">
            <v>0.453562192459534</v>
          </cell>
          <cell r="AO37">
            <v>0.71483584108353626</v>
          </cell>
          <cell r="AP37">
            <v>0.58721827239010849</v>
          </cell>
          <cell r="AQ37">
            <v>0.37637592236368334</v>
          </cell>
          <cell r="AR37">
            <v>0.27448412870486333</v>
          </cell>
          <cell r="AS37">
            <v>0.45304999426978554</v>
          </cell>
          <cell r="AT37">
            <v>0.71402859208911562</v>
          </cell>
          <cell r="AU37">
            <v>0.58655513921652014</v>
          </cell>
          <cell r="AV37">
            <v>0.37595370944466217</v>
          </cell>
          <cell r="AW37">
            <v>0.27417862540734156</v>
          </cell>
          <cell r="AX37">
            <v>0.45254842834069559</v>
          </cell>
          <cell r="AY37">
            <v>0.71323810004912502</v>
          </cell>
          <cell r="AZ37">
            <v>0.58590577142690625</v>
          </cell>
          <cell r="BA37">
            <v>0.37554020416831474</v>
          </cell>
          <cell r="BB37">
            <v>0.27387937400838136</v>
          </cell>
          <cell r="BC37">
            <v>0.45205707187081884</v>
          </cell>
          <cell r="BD37">
            <v>0.71246369860814185</v>
          </cell>
          <cell r="BE37">
            <v>0.58526962162834351</v>
          </cell>
          <cell r="BF37">
            <v>0.24845264013592908</v>
          </cell>
          <cell r="BG37">
            <v>7.3000572683168452E-2</v>
          </cell>
        </row>
        <row r="42">
          <cell r="B42">
            <v>0</v>
          </cell>
          <cell r="C42">
            <v>0.19514519251740969</v>
          </cell>
          <cell r="D42">
            <v>0.30898767451108333</v>
          </cell>
          <cell r="E42">
            <v>0.69561973535833177</v>
          </cell>
          <cell r="F42">
            <v>1.0963301766902547</v>
          </cell>
          <cell r="G42">
            <v>0.90060553112355823</v>
          </cell>
          <cell r="H42">
            <v>0.78314705063127965</v>
          </cell>
          <cell r="I42">
            <v>0.7469978409163226</v>
          </cell>
          <cell r="J42">
            <v>1.4288137303674837</v>
          </cell>
          <cell r="K42">
            <v>2.2518791946929522</v>
          </cell>
          <cell r="L42">
            <v>1.8498577356368087</v>
          </cell>
          <cell r="M42">
            <v>0.78528257970425153</v>
          </cell>
          <cell r="N42">
            <v>0.23073241646843828</v>
          </cell>
          <cell r="O42">
            <v>0</v>
          </cell>
          <cell r="P42">
            <v>0.15803657569162782</v>
          </cell>
          <cell r="Q42">
            <v>0.25023088389069309</v>
          </cell>
          <cell r="R42">
            <v>0.56334137439608978</v>
          </cell>
          <cell r="S42">
            <v>0.8878531144756121</v>
          </cell>
          <cell r="T42">
            <v>0.72934727395351662</v>
          </cell>
          <cell r="U42">
            <v>0.44077057879327902</v>
          </cell>
          <cell r="V42">
            <v>0.2986395796588267</v>
          </cell>
          <cell r="W42">
            <v>0.63780913568047615</v>
          </cell>
          <cell r="X42">
            <v>1.1303855031299801</v>
          </cell>
          <cell r="Y42">
            <v>1.4085168603239258</v>
          </cell>
          <cell r="Z42">
            <v>1.6553654788036367</v>
          </cell>
          <cell r="AA42">
            <v>1.5575749260925016</v>
          </cell>
          <cell r="AB42">
            <v>0.90551666835008315</v>
          </cell>
          <cell r="AC42">
            <v>0.34080045374139151</v>
          </cell>
          <cell r="AD42">
            <v>7.1332796791110473E-2</v>
          </cell>
          <cell r="AE42">
            <v>0.19441277619946562</v>
          </cell>
          <cell r="AF42">
            <v>0.30782798611734891</v>
          </cell>
          <cell r="AG42">
            <v>0.69300894470195984</v>
          </cell>
          <cell r="AH42">
            <v>1.0922154449825245</v>
          </cell>
          <cell r="AI42">
            <v>1.0790231131867061</v>
          </cell>
          <cell r="AJ42">
            <v>0.66873454260792919</v>
          </cell>
          <cell r="AK42">
            <v>0.75995174843892499</v>
          </cell>
          <cell r="AL42">
            <v>1.0213437842453064</v>
          </cell>
          <cell r="AM42">
            <v>1.0264208744586507</v>
          </cell>
          <cell r="AN42">
            <v>0.65291361338846476</v>
          </cell>
          <cell r="AO42">
            <v>0.77271227137866505</v>
          </cell>
          <cell r="AP42">
            <v>1.2181571480633062</v>
          </cell>
          <cell r="AQ42">
            <v>1.1265927807136531</v>
          </cell>
          <cell r="AR42">
            <v>1.0949600245828202</v>
          </cell>
          <cell r="AS42">
            <v>1.2559296153578179</v>
          </cell>
          <cell r="AT42">
            <v>1.2571155708510076</v>
          </cell>
          <cell r="AU42">
            <v>1.2489921533012929</v>
          </cell>
          <cell r="AV42">
            <v>1.1259317739035781</v>
          </cell>
          <cell r="AW42">
            <v>1.0446691213564272</v>
          </cell>
          <cell r="AX42">
            <v>1.5856759520470682</v>
          </cell>
          <cell r="AY42">
            <v>1.7553475220092905</v>
          </cell>
          <cell r="AZ42">
            <v>1.6006836831295534</v>
          </cell>
          <cell r="BA42">
            <v>1.405951681075863</v>
          </cell>
          <cell r="BB42">
            <v>1.3591213194575349</v>
          </cell>
          <cell r="BC42">
            <v>1.4782455991016741</v>
          </cell>
          <cell r="BD42">
            <v>1.353018176600028</v>
          </cell>
          <cell r="BE42">
            <v>0.76109921978607187</v>
          </cell>
          <cell r="BF42">
            <v>0.28186575752800425</v>
          </cell>
          <cell r="BG42">
            <v>5.5583396391913086E-2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0.10265865258634264</v>
          </cell>
          <cell r="AH43">
            <v>0.1625469627096518</v>
          </cell>
          <cell r="AI43">
            <v>0.36593975912567611</v>
          </cell>
          <cell r="AJ43">
            <v>0.57673866968937815</v>
          </cell>
          <cell r="AK43">
            <v>0.4737751883316505</v>
          </cell>
          <cell r="AL43">
            <v>0.20112217005967181</v>
          </cell>
          <cell r="AM43">
            <v>5.9093892444069297E-2</v>
          </cell>
          <cell r="AN43">
            <v>0</v>
          </cell>
          <cell r="AO43">
            <v>0</v>
          </cell>
          <cell r="AP43">
            <v>0</v>
          </cell>
          <cell r="AQ43">
            <v>0.62541565499459173</v>
          </cell>
          <cell r="AR43">
            <v>0.99026640803546662</v>
          </cell>
          <cell r="AS43">
            <v>2.2293732518031821</v>
          </cell>
          <cell r="AT43">
            <v>3.5135995240256874</v>
          </cell>
          <cell r="AU43">
            <v>2.8863267953123786</v>
          </cell>
          <cell r="AV43">
            <v>1.2252737645860889</v>
          </cell>
          <cell r="AW43">
            <v>0.36001101239862143</v>
          </cell>
          <cell r="AX43">
            <v>0</v>
          </cell>
          <cell r="AY43">
            <v>0</v>
          </cell>
          <cell r="AZ43">
            <v>0</v>
          </cell>
          <cell r="BA43">
            <v>0.61286157443511835</v>
          </cell>
          <cell r="BB43">
            <v>0.97038861290428269</v>
          </cell>
          <cell r="BC43">
            <v>2.1846226428653317</v>
          </cell>
          <cell r="BD43">
            <v>3.4430704109053467</v>
          </cell>
          <cell r="BE43">
            <v>2.8283890401251801</v>
          </cell>
          <cell r="BF43">
            <v>1.2006786246576557</v>
          </cell>
          <cell r="BG43">
            <v>0.35278444680843313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8.349179104033919E-4</v>
          </cell>
          <cell r="I45">
            <v>1.3219866716428677E-3</v>
          </cell>
          <cell r="J45">
            <v>2.9761705547981907E-3</v>
          </cell>
          <cell r="K45">
            <v>4.6905880100159116E-3</v>
          </cell>
          <cell r="L45">
            <v>3.8531909417975304E-3</v>
          </cell>
          <cell r="M45">
            <v>1.6357169876234715E-3</v>
          </cell>
          <cell r="N45">
            <v>4.8060780025832096E-4</v>
          </cell>
          <cell r="O45">
            <v>0</v>
          </cell>
          <cell r="P45">
            <v>0</v>
          </cell>
          <cell r="Q45">
            <v>7.2905370816283579E-4</v>
          </cell>
          <cell r="R45">
            <v>1.1543641274115403E-3</v>
          </cell>
          <cell r="S45">
            <v>2.598804208251238E-3</v>
          </cell>
          <cell r="T45">
            <v>4.095840488694282E-3</v>
          </cell>
          <cell r="U45">
            <v>3.8728119244549118E-3</v>
          </cell>
          <cell r="V45">
            <v>2.2329690844239722E-3</v>
          </cell>
          <cell r="W45">
            <v>2.2311760890903931E-3</v>
          </cell>
          <cell r="X45">
            <v>0.14213631004480756</v>
          </cell>
          <cell r="Y45">
            <v>0.22287958600311111</v>
          </cell>
          <cell r="Z45">
            <v>0.49748138776872547</v>
          </cell>
          <cell r="AA45">
            <v>0.85037851981439017</v>
          </cell>
          <cell r="AB45">
            <v>0.81536938215651011</v>
          </cell>
          <cell r="AC45">
            <v>0.61761877950065935</v>
          </cell>
          <cell r="AD45">
            <v>0.75391974573452036</v>
          </cell>
          <cell r="AE45">
            <v>0.78562417547095442</v>
          </cell>
          <cell r="AF45">
            <v>0.67093022607698849</v>
          </cell>
          <cell r="AG45">
            <v>0.54991053589280559</v>
          </cell>
          <cell r="AH45">
            <v>0.39471695388143896</v>
          </cell>
          <cell r="AI45">
            <v>0.20191480203356851</v>
          </cell>
          <cell r="AJ45">
            <v>9.7534974645500858E-2</v>
          </cell>
          <cell r="AK45">
            <v>4.9337478760539046E-2</v>
          </cell>
          <cell r="AL45">
            <v>4.1787784235610144E-2</v>
          </cell>
          <cell r="AM45">
            <v>3.3775678095266007E-2</v>
          </cell>
          <cell r="AN45">
            <v>3.1303082577126627E-2</v>
          </cell>
          <cell r="AO45">
            <v>3.0814210108093334E-2</v>
          </cell>
          <cell r="AP45">
            <v>3.0819001514672525E-2</v>
          </cell>
          <cell r="AQ45">
            <v>3.1149993073018065E-2</v>
          </cell>
          <cell r="AR45">
            <v>3.1658446091205397E-2</v>
          </cell>
          <cell r="AS45">
            <v>2.9689096925274577E-2</v>
          </cell>
          <cell r="AT45">
            <v>2.8830371806006477E-2</v>
          </cell>
          <cell r="AU45">
            <v>2.8518735137903938E-2</v>
          </cell>
          <cell r="AV45">
            <v>2.8397162730548806E-2</v>
          </cell>
          <cell r="AW45">
            <v>2.8325775656215045E-2</v>
          </cell>
          <cell r="AX45">
            <v>2.9495575464185905E-2</v>
          </cell>
          <cell r="AY45">
            <v>2.9829321013113721E-2</v>
          </cell>
          <cell r="AZ45">
            <v>2.8359286461346021E-2</v>
          </cell>
          <cell r="BA45">
            <v>2.5460350496198603E-2</v>
          </cell>
          <cell r="BB45">
            <v>2.1627855978219729E-2</v>
          </cell>
          <cell r="BC45">
            <v>1.5021668519648215E-2</v>
          </cell>
          <cell r="BD45">
            <v>7.5615409756993974E-3</v>
          </cell>
          <cell r="BE45">
            <v>2.473161303425034E-3</v>
          </cell>
          <cell r="BF45">
            <v>4.8719127166976995E-4</v>
          </cell>
          <cell r="BG45">
            <v>0</v>
          </cell>
        </row>
        <row r="46">
          <cell r="B46">
            <v>0</v>
          </cell>
          <cell r="C46">
            <v>8.5080366648969202E-2</v>
          </cell>
          <cell r="D46">
            <v>0.13471397526264964</v>
          </cell>
          <cell r="E46">
            <v>0.30327973427921256</v>
          </cell>
          <cell r="F46">
            <v>0.47798345528196651</v>
          </cell>
          <cell r="G46">
            <v>0.39265045582532626</v>
          </cell>
          <cell r="H46">
            <v>0.16668393300332174</v>
          </cell>
          <cell r="I46">
            <v>4.8975219420764687E-2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3.836900977242818E-2</v>
          </cell>
          <cell r="AH46">
            <v>6.0752463076014188E-2</v>
          </cell>
          <cell r="AI46">
            <v>0.13677119112978711</v>
          </cell>
          <cell r="AJ46">
            <v>0.21555797875719379</v>
          </cell>
          <cell r="AK46">
            <v>0.17707503822672879</v>
          </cell>
          <cell r="AL46">
            <v>7.517007396898305E-2</v>
          </cell>
          <cell r="AM46">
            <v>2.2086537077527963E-2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</row>
        <row r="48">
          <cell r="B48">
            <v>0</v>
          </cell>
          <cell r="C48">
            <v>1.7961778151097255E-3</v>
          </cell>
          <cell r="D48">
            <v>2.8440198753532666E-3</v>
          </cell>
          <cell r="E48">
            <v>6.4027031375198506E-3</v>
          </cell>
          <cell r="F48">
            <v>1.0090968247812101E-2</v>
          </cell>
          <cell r="G48">
            <v>8.2894569643314677E-3</v>
          </cell>
          <cell r="H48">
            <v>5.2458716767928753E-3</v>
          </cell>
          <cell r="I48">
            <v>3.7682960731881608E-3</v>
          </cell>
          <cell r="J48">
            <v>6.1558130038032776E-3</v>
          </cell>
          <cell r="K48">
            <v>9.7018575165285208E-3</v>
          </cell>
          <cell r="L48">
            <v>7.9698130429432402E-3</v>
          </cell>
          <cell r="M48">
            <v>3.3832630615610883E-3</v>
          </cell>
          <cell r="N48">
            <v>9.9407332076103562E-4</v>
          </cell>
          <cell r="O48">
            <v>5.2413210044661919E-4</v>
          </cell>
          <cell r="P48">
            <v>8.2989673875343939E-4</v>
          </cell>
          <cell r="Q48">
            <v>1.8683352036610213E-3</v>
          </cell>
          <cell r="R48">
            <v>2.9445861867204944E-3</v>
          </cell>
          <cell r="S48">
            <v>2.4188977581885416E-3</v>
          </cell>
          <cell r="T48">
            <v>1.654099089524752E-2</v>
          </cell>
          <cell r="U48">
            <v>2.4866391082136993E-2</v>
          </cell>
          <cell r="V48">
            <v>6.5637552040344341E-2</v>
          </cell>
          <cell r="W48">
            <v>0.10352364864751108</v>
          </cell>
          <cell r="X48">
            <v>0.11825604012681162</v>
          </cell>
          <cell r="Y48">
            <v>0.10400055724535456</v>
          </cell>
          <cell r="Z48">
            <v>9.9071088435442947E-2</v>
          </cell>
          <cell r="AA48">
            <v>9.3502061461251312E-2</v>
          </cell>
          <cell r="AB48">
            <v>9.3456162388717789E-2</v>
          </cell>
          <cell r="AC48">
            <v>9.775139444265972E-2</v>
          </cell>
          <cell r="AD48">
            <v>0.1090581264772981</v>
          </cell>
          <cell r="AE48">
            <v>0.10683326666299059</v>
          </cell>
          <cell r="AF48">
            <v>0.10565659864017829</v>
          </cell>
          <cell r="AG48">
            <v>9.9679247338649843E-2</v>
          </cell>
          <cell r="AH48">
            <v>0.10158539283816427</v>
          </cell>
          <cell r="AI48">
            <v>0.10319559929962042</v>
          </cell>
          <cell r="AJ48">
            <v>9.778877418751114E-2</v>
          </cell>
          <cell r="AK48">
            <v>9.5200849369921028E-2</v>
          </cell>
          <cell r="AL48">
            <v>9.6078214966704489E-2</v>
          </cell>
          <cell r="AM48">
            <v>9.7594065390983281E-2</v>
          </cell>
          <cell r="AN48">
            <v>9.772255354030486E-2</v>
          </cell>
          <cell r="AO48">
            <v>9.3064606040975634E-2</v>
          </cell>
          <cell r="AP48">
            <v>8.7617378591762232E-2</v>
          </cell>
          <cell r="AQ48">
            <v>8.2937575420043097E-2</v>
          </cell>
          <cell r="AR48">
            <v>7.6133892781634543E-2</v>
          </cell>
          <cell r="AS48">
            <v>6.5811253496920186E-2</v>
          </cell>
          <cell r="AT48">
            <v>5.2332650662448903E-2</v>
          </cell>
          <cell r="AU48">
            <v>3.8172579609102406E-2</v>
          </cell>
          <cell r="AV48">
            <v>2.294465846639963E-2</v>
          </cell>
          <cell r="AW48">
            <v>1.0073751942905303E-2</v>
          </cell>
          <cell r="AX48">
            <v>3.0130155678198766E-3</v>
          </cell>
          <cell r="AY48">
            <v>4.8662951781754728E-4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</row>
        <row r="51">
          <cell r="B51">
            <v>0</v>
          </cell>
          <cell r="C51">
            <v>9.9680355849469895E-2</v>
          </cell>
          <cell r="D51">
            <v>0.15783120737456635</v>
          </cell>
          <cell r="E51">
            <v>0.35532324348828892</v>
          </cell>
          <cell r="F51">
            <v>0.56000653016982327</v>
          </cell>
          <cell r="G51">
            <v>0.46003018913411436</v>
          </cell>
          <cell r="H51">
            <v>0.19528728437093082</v>
          </cell>
          <cell r="I51">
            <v>5.7379481212271231E-2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6.8679988104841966E-2</v>
          </cell>
          <cell r="AG51">
            <v>0.10874605485385323</v>
          </cell>
          <cell r="AH51">
            <v>0.24481850940622754</v>
          </cell>
          <cell r="AI51">
            <v>0.38584575168229429</v>
          </cell>
          <cell r="AJ51">
            <v>0.31696182912219401</v>
          </cell>
          <cell r="AK51">
            <v>0.13455337567089692</v>
          </cell>
          <cell r="AL51">
            <v>3.9534590878386781E-2</v>
          </cell>
          <cell r="AM51">
            <v>0</v>
          </cell>
          <cell r="AN51">
            <v>0</v>
          </cell>
          <cell r="AO51">
            <v>4.6557677146256159E-2</v>
          </cell>
          <cell r="AP51">
            <v>7.3718179815145016E-2</v>
          </cell>
          <cell r="AQ51">
            <v>0.16596073230186306</v>
          </cell>
          <cell r="AR51">
            <v>0.30295772068704235</v>
          </cell>
          <cell r="AS51">
            <v>0.28041089476261105</v>
          </cell>
          <cell r="AT51">
            <v>0.26285775673380152</v>
          </cell>
          <cell r="AU51">
            <v>0.29749738817520377</v>
          </cell>
          <cell r="AV51">
            <v>0.2768972148157044</v>
          </cell>
          <cell r="AW51">
            <v>0.21640997332917067</v>
          </cell>
          <cell r="AX51">
            <v>0.13498255365372028</v>
          </cell>
          <cell r="AY51">
            <v>5.3160843030135976E-2</v>
          </cell>
          <cell r="AZ51">
            <v>9.2490927807324819E-2</v>
          </cell>
          <cell r="BA51">
            <v>0.13081434025275224</v>
          </cell>
          <cell r="BB51">
            <v>0.28011893465131193</v>
          </cell>
          <cell r="BC51">
            <v>0.41615167061138703</v>
          </cell>
          <cell r="BD51">
            <v>0.33091112312977361</v>
          </cell>
          <cell r="BE51">
            <v>0.13894517062562306</v>
          </cell>
          <cell r="BF51">
            <v>3.9814422933676721E-2</v>
          </cell>
          <cell r="BG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8.7556795608827523E-2</v>
          </cell>
          <cell r="I52">
            <v>0.13863508659276993</v>
          </cell>
          <cell r="J52">
            <v>0.31210727871147775</v>
          </cell>
          <cell r="K52">
            <v>0.49189609009555602</v>
          </cell>
          <cell r="L52">
            <v>0.40407930831157957</v>
          </cell>
          <cell r="M52">
            <v>0.17153559191231058</v>
          </cell>
          <cell r="N52">
            <v>5.0400738097587008E-2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7.3767479202219946E-2</v>
          </cell>
          <cell r="X52">
            <v>0.11680145208396651</v>
          </cell>
          <cell r="Y52">
            <v>0.26295351527105415</v>
          </cell>
          <cell r="Z52">
            <v>0.41442739359592173</v>
          </cell>
          <cell r="AA52">
            <v>0.34044087343137791</v>
          </cell>
          <cell r="AB52">
            <v>0.14452045807345756</v>
          </cell>
          <cell r="AC52">
            <v>4.2463127773664608E-2</v>
          </cell>
          <cell r="AD52">
            <v>0</v>
          </cell>
          <cell r="AE52">
            <v>0</v>
          </cell>
          <cell r="AF52">
            <v>0</v>
          </cell>
          <cell r="AG52">
            <v>8.8166643451302582E-2</v>
          </cell>
          <cell r="AH52">
            <v>0.13960070334315519</v>
          </cell>
          <cell r="AI52">
            <v>0.31428115852536803</v>
          </cell>
          <cell r="AJ52">
            <v>0.49532222929104341</v>
          </cell>
          <cell r="AK52">
            <v>0.47419862775530913</v>
          </cell>
          <cell r="AL52">
            <v>0.27929904670007238</v>
          </cell>
          <cell r="AM52">
            <v>0.29066840390513848</v>
          </cell>
          <cell r="AN52">
            <v>0.37812013205862693</v>
          </cell>
          <cell r="AO52">
            <v>0.31061544195492968</v>
          </cell>
          <cell r="AP52">
            <v>0.13185927266475664</v>
          </cell>
          <cell r="AQ52">
            <v>0.12073924133573274</v>
          </cell>
          <cell r="AR52">
            <v>0.12983064244010617</v>
          </cell>
          <cell r="AS52">
            <v>0.29228595373097754</v>
          </cell>
          <cell r="AT52">
            <v>0.46065672810863278</v>
          </cell>
          <cell r="AU52">
            <v>0.37841701898271174</v>
          </cell>
          <cell r="AV52">
            <v>0.16064170078918982</v>
          </cell>
          <cell r="AW52">
            <v>4.7199885450978626E-2</v>
          </cell>
          <cell r="AX52">
            <v>0</v>
          </cell>
          <cell r="AY52">
            <v>0</v>
          </cell>
          <cell r="AZ52">
            <v>0</v>
          </cell>
          <cell r="BA52">
            <v>8.0941577430533554E-2</v>
          </cell>
          <cell r="BB52">
            <v>0.12816072719438432</v>
          </cell>
          <cell r="BC52">
            <v>0.288526496324989</v>
          </cell>
          <cell r="BD52">
            <v>0.45473164232876517</v>
          </cell>
          <cell r="BE52">
            <v>0.37354972157615873</v>
          </cell>
          <cell r="BF52">
            <v>0.15857548575547525</v>
          </cell>
          <cell r="BG52">
            <v>4.6592788337157798E-2</v>
          </cell>
        </row>
        <row r="54">
          <cell r="B54">
            <v>0</v>
          </cell>
          <cell r="C54">
            <v>4.2615930805128759E-2</v>
          </cell>
          <cell r="D54">
            <v>6.7476924164694571E-2</v>
          </cell>
          <cell r="E54">
            <v>0.15190987862059652</v>
          </cell>
          <cell r="F54">
            <v>0.23941727872818741</v>
          </cell>
          <cell r="G54">
            <v>0.19667480659895711</v>
          </cell>
          <cell r="H54">
            <v>0.15347447012222523</v>
          </cell>
          <cell r="I54">
            <v>0.13534216976598271</v>
          </cell>
          <cell r="J54">
            <v>0.2494671958143275</v>
          </cell>
          <cell r="K54">
            <v>0.39317230515988433</v>
          </cell>
          <cell r="L54">
            <v>0.32298039426459485</v>
          </cell>
          <cell r="M54">
            <v>0.13710831504277018</v>
          </cell>
          <cell r="N54">
            <v>4.028528540598552E-2</v>
          </cell>
          <cell r="O54">
            <v>0</v>
          </cell>
          <cell r="P54">
            <v>0</v>
          </cell>
          <cell r="Q54">
            <v>6.2971765100005239E-2</v>
          </cell>
          <cell r="R54">
            <v>9.9707807336186047E-2</v>
          </cell>
          <cell r="S54">
            <v>0.22447082610044169</v>
          </cell>
          <cell r="T54">
            <v>0.35377682364594665</v>
          </cell>
          <cell r="U54">
            <v>0.29061807376381366</v>
          </cell>
          <cell r="V54">
            <v>0.17389915341513945</v>
          </cell>
          <cell r="W54">
            <v>0.11625493843161908</v>
          </cell>
          <cell r="X54">
            <v>0.18011686483937961</v>
          </cell>
          <cell r="Y54">
            <v>0.33063823361670341</v>
          </cell>
          <cell r="Z54">
            <v>0.30724091317533497</v>
          </cell>
          <cell r="AA54">
            <v>0.30786463314203066</v>
          </cell>
          <cell r="AB54">
            <v>0.35858678762179941</v>
          </cell>
          <cell r="AC54">
            <v>0.40710747752276571</v>
          </cell>
          <cell r="AD54">
            <v>0.39339050526169111</v>
          </cell>
          <cell r="AE54">
            <v>0.40261120638576897</v>
          </cell>
          <cell r="AF54">
            <v>0.40118160368363676</v>
          </cell>
          <cell r="AG54">
            <v>0.41772281884275048</v>
          </cell>
          <cell r="AH54">
            <v>0.46445264079843845</v>
          </cell>
          <cell r="AI54">
            <v>0.53624740828055995</v>
          </cell>
          <cell r="AJ54">
            <v>0.53691050980434596</v>
          </cell>
          <cell r="AK54">
            <v>0.52089638489870493</v>
          </cell>
          <cell r="AL54">
            <v>0.49168861789065998</v>
          </cell>
          <cell r="AM54">
            <v>0.46355772107350496</v>
          </cell>
          <cell r="AN54">
            <v>0.58186939708888374</v>
          </cell>
          <cell r="AO54">
            <v>0.72680476164352059</v>
          </cell>
          <cell r="AP54">
            <v>1.1075875902626608</v>
          </cell>
          <cell r="AQ54">
            <v>1.755292443481572</v>
          </cell>
          <cell r="AR54">
            <v>2.0241780937430471</v>
          </cell>
          <cell r="AS54">
            <v>1.8628305481613519</v>
          </cell>
          <cell r="AT54">
            <v>1.7062771794844402</v>
          </cell>
          <cell r="AU54">
            <v>1.7205064215301147</v>
          </cell>
          <cell r="AV54">
            <v>1.7324089885174423</v>
          </cell>
          <cell r="AW54">
            <v>1.6919803992162961</v>
          </cell>
          <cell r="AX54">
            <v>1.6011369246023346</v>
          </cell>
          <cell r="AY54">
            <v>1.439492563485816</v>
          </cell>
          <cell r="AZ54">
            <v>1.19622226116472</v>
          </cell>
          <cell r="BA54">
            <v>0.92913053980293037</v>
          </cell>
          <cell r="BB54">
            <v>0.58818742570903304</v>
          </cell>
          <cell r="BC54">
            <v>0.27355169072680757</v>
          </cell>
          <cell r="BD54">
            <v>8.4700890586502486E-2</v>
          </cell>
          <cell r="BE54">
            <v>1.4997333721060727E-2</v>
          </cell>
          <cell r="BF54">
            <v>0</v>
          </cell>
          <cell r="BG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0.74492114188578018</v>
          </cell>
          <cell r="X55">
            <v>1.1794881972554536</v>
          </cell>
          <cell r="Y55">
            <v>2.6553656838622026</v>
          </cell>
          <cell r="Z55">
            <v>4.1849840960395897</v>
          </cell>
          <cell r="AA55">
            <v>3.4378510276309195</v>
          </cell>
          <cell r="AB55">
            <v>1.6092746712996531</v>
          </cell>
          <cell r="AC55">
            <v>0.66610823645812911</v>
          </cell>
          <cell r="AD55">
            <v>0.53424310138853437</v>
          </cell>
          <cell r="AE55">
            <v>0.84199283598405761</v>
          </cell>
          <cell r="AF55">
            <v>0.691674297922656</v>
          </cell>
          <cell r="AG55">
            <v>0.44336188534843846</v>
          </cell>
          <cell r="AH55">
            <v>0.32336580829716421</v>
          </cell>
          <cell r="AI55">
            <v>0.53376513580436125</v>
          </cell>
          <cell r="AJ55">
            <v>0.84123953922332306</v>
          </cell>
          <cell r="AK55">
            <v>0.6910554850470102</v>
          </cell>
          <cell r="AL55">
            <v>0.43154888978250072</v>
          </cell>
          <cell r="AM55">
            <v>0.3050001824959484</v>
          </cell>
          <cell r="AN55">
            <v>0.49259261726877696</v>
          </cell>
          <cell r="AO55">
            <v>0.77634966875746048</v>
          </cell>
          <cell r="AP55">
            <v>0.63775021488480965</v>
          </cell>
          <cell r="AQ55">
            <v>0.40880162728014946</v>
          </cell>
          <cell r="AR55">
            <v>0.29816354685145235</v>
          </cell>
          <cell r="AS55">
            <v>0.49216964769839799</v>
          </cell>
          <cell r="AT55">
            <v>0.77568304836091662</v>
          </cell>
          <cell r="AU55">
            <v>0.63720260429353737</v>
          </cell>
          <cell r="AV55">
            <v>0.40845294357770817</v>
          </cell>
          <cell r="AW55">
            <v>0.29791122750858073</v>
          </cell>
          <cell r="AX55">
            <v>0.49175537504677969</v>
          </cell>
          <cell r="AY55">
            <v>0.77503013472684235</v>
          </cell>
          <cell r="AZ55">
            <v>0.63666625343619931</v>
          </cell>
          <cell r="BA55">
            <v>0.40811138297110222</v>
          </cell>
          <cell r="BB55">
            <v>0.29766402279696214</v>
          </cell>
          <cell r="BC55">
            <v>0.49134945513288425</v>
          </cell>
          <cell r="BD55">
            <v>0.77439038540935945</v>
          </cell>
          <cell r="BE55">
            <v>0.63614071670820671</v>
          </cell>
          <cell r="BF55">
            <v>0.27004791419787877</v>
          </cell>
          <cell r="BG55">
            <v>7.934571505279632E-2</v>
          </cell>
        </row>
      </sheetData>
      <sheetData sheetId="23">
        <row r="6">
          <cell r="B6">
            <v>0</v>
          </cell>
          <cell r="C6">
            <v>0.28173723655242683</v>
          </cell>
          <cell r="D6">
            <v>0.69988716304680865</v>
          </cell>
          <cell r="E6">
            <v>1.529326356872426</v>
          </cell>
          <cell r="F6">
            <v>2.6825370484137494</v>
          </cell>
          <cell r="G6">
            <v>3.1651711677746954</v>
          </cell>
          <cell r="H6">
            <v>2.5199660434851592</v>
          </cell>
          <cell r="I6">
            <v>1.3936260459385574</v>
          </cell>
          <cell r="J6">
            <v>0.76048368805729571</v>
          </cell>
          <cell r="K6">
            <v>0.65884913853852667</v>
          </cell>
          <cell r="L6">
            <v>0.48297362221087131</v>
          </cell>
          <cell r="M6">
            <v>0.31510170644560281</v>
          </cell>
          <cell r="N6">
            <v>0.23453056385356238</v>
          </cell>
          <cell r="O6">
            <v>0.39237524088873871</v>
          </cell>
          <cell r="P6">
            <v>0.61840226104401541</v>
          </cell>
          <cell r="Q6">
            <v>0.59784711929833478</v>
          </cell>
          <cell r="R6">
            <v>0.35791164817245774</v>
          </cell>
          <cell r="S6">
            <v>0.46496112017039587</v>
          </cell>
          <cell r="T6">
            <v>0.70902183278115816</v>
          </cell>
          <cell r="U6">
            <v>0.89658660571044679</v>
          </cell>
          <cell r="V6">
            <v>1.0790225402775708</v>
          </cell>
          <cell r="W6">
            <v>1.2707466060116988</v>
          </cell>
          <cell r="X6">
            <v>1.3478422279474278</v>
          </cell>
          <cell r="Y6">
            <v>1.338767460123522</v>
          </cell>
          <cell r="Z6">
            <v>1.4212563871483261</v>
          </cell>
          <cell r="AA6">
            <v>1.5352541931524979</v>
          </cell>
          <cell r="AB6">
            <v>1.6203427516890898</v>
          </cell>
          <cell r="AC6">
            <v>1.6837286183628948</v>
          </cell>
          <cell r="AD6">
            <v>1.7663347240407448</v>
          </cell>
          <cell r="AE6">
            <v>1.842522038894103</v>
          </cell>
          <cell r="AF6">
            <v>1.8097858975558252</v>
          </cell>
          <cell r="AG6">
            <v>1.5630870384662827</v>
          </cell>
          <cell r="AH6">
            <v>1.2459446274522363</v>
          </cell>
          <cell r="AI6">
            <v>0.85107859020263465</v>
          </cell>
          <cell r="AJ6">
            <v>0.43417474537093009</v>
          </cell>
          <cell r="AK6">
            <v>0.14981284865516462</v>
          </cell>
          <cell r="AL6">
            <v>3.2413591084212656E-2</v>
          </cell>
          <cell r="AM6">
            <v>1.0464390989261929E-3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7.6453368940627528E-2</v>
          </cell>
          <cell r="G7">
            <v>0.20637144796439225</v>
          </cell>
          <cell r="H7">
            <v>0.52142163128613628</v>
          </cell>
          <cell r="I7">
            <v>0.97425999658240725</v>
          </cell>
          <cell r="J7">
            <v>1.3334955091197684</v>
          </cell>
          <cell r="K7">
            <v>1.4948827092971126</v>
          </cell>
          <cell r="L7">
            <v>1.2288045959463774</v>
          </cell>
          <cell r="M7">
            <v>1.2659479180833455</v>
          </cell>
          <cell r="N7">
            <v>1.3135078725353893</v>
          </cell>
          <cell r="O7">
            <v>1.801831794105569</v>
          </cell>
          <cell r="P7">
            <v>2.2715260401378017</v>
          </cell>
          <cell r="Q7">
            <v>1.7661264608620499</v>
          </cell>
          <cell r="R7">
            <v>0.95315559156823404</v>
          </cell>
          <cell r="S7">
            <v>0.57281869251731188</v>
          </cell>
          <cell r="T7">
            <v>0.80926226471083362</v>
          </cell>
          <cell r="U7">
            <v>1.2754362715171592</v>
          </cell>
          <cell r="V7">
            <v>1.0477363344970607</v>
          </cell>
          <cell r="W7">
            <v>0.72331250244549194</v>
          </cell>
          <cell r="X7">
            <v>0.57171397056706841</v>
          </cell>
          <cell r="Y7">
            <v>0.99288484237329744</v>
          </cell>
          <cell r="Z7">
            <v>1.5648342899752015</v>
          </cell>
          <cell r="AA7">
            <v>1.2854689643753558</v>
          </cell>
          <cell r="AB7">
            <v>0.58324550870449454</v>
          </cell>
          <cell r="AC7">
            <v>0.21979426180436365</v>
          </cell>
          <cell r="AD7">
            <v>0.13385687911133284</v>
          </cell>
          <cell r="AE7">
            <v>0.21096488277713704</v>
          </cell>
          <cell r="AF7">
            <v>0.17330193434564387</v>
          </cell>
          <cell r="AG7">
            <v>0.11105160019426111</v>
          </cell>
          <cell r="AH7">
            <v>8.0965886121928121E-2</v>
          </cell>
          <cell r="AI7">
            <v>0.13361377220284276</v>
          </cell>
          <cell r="AJ7">
            <v>0.21058173459086216</v>
          </cell>
          <cell r="AK7">
            <v>0.17298718849340372</v>
          </cell>
          <cell r="AL7">
            <v>0.11378306489565898</v>
          </cell>
          <cell r="AM7">
            <v>8.546311475479848E-2</v>
          </cell>
          <cell r="AN7">
            <v>0.14382670309047613</v>
          </cell>
          <cell r="AO7">
            <v>0.22667780512399147</v>
          </cell>
          <cell r="AP7">
            <v>0.18620967425517865</v>
          </cell>
          <cell r="AQ7">
            <v>0.11932557436084228</v>
          </cell>
          <cell r="AR7">
            <v>8.7000623525470264E-2</v>
          </cell>
          <cell r="AS7">
            <v>0.14357516809075846</v>
          </cell>
          <cell r="AT7">
            <v>0.22628137386037558</v>
          </cell>
          <cell r="AU7">
            <v>0.18588401671485583</v>
          </cell>
          <cell r="AV7">
            <v>0.11911818247531684</v>
          </cell>
          <cell r="AW7">
            <v>8.6850518659177159E-2</v>
          </cell>
          <cell r="AX7">
            <v>0.14332868451624098</v>
          </cell>
          <cell r="AY7">
            <v>0.22589290388595373</v>
          </cell>
          <cell r="AZ7">
            <v>0.18556489915786567</v>
          </cell>
          <cell r="BA7">
            <v>0.11891493004743409</v>
          </cell>
          <cell r="BB7">
            <v>8.670338793257179E-2</v>
          </cell>
          <cell r="BC7">
            <v>0.14308706013792305</v>
          </cell>
          <cell r="BD7">
            <v>0.22551209223857066</v>
          </cell>
          <cell r="BE7">
            <v>0.18525207270900818</v>
          </cell>
          <cell r="BF7">
            <v>7.8641304544649182E-2</v>
          </cell>
          <cell r="BG7">
            <v>2.3106457090453999E-2</v>
          </cell>
        </row>
        <row r="9">
          <cell r="B9">
            <v>0</v>
          </cell>
          <cell r="C9">
            <v>3.8619158804922941E-3</v>
          </cell>
          <cell r="D9">
            <v>8.1170889463711756E-3</v>
          </cell>
          <cell r="E9">
            <v>1.7101980425547985E-2</v>
          </cell>
          <cell r="F9">
            <v>2.9095453282721975E-2</v>
          </cell>
          <cell r="G9">
            <v>2.9661166159463358E-2</v>
          </cell>
          <cell r="H9">
            <v>1.7831528334893605E-2</v>
          </cell>
          <cell r="I9">
            <v>7.060799278496923E-3</v>
          </cell>
          <cell r="J9">
            <v>1.8182052946076508E-3</v>
          </cell>
          <cell r="K9">
            <v>6.3358195952810826E-4</v>
          </cell>
          <cell r="L9">
            <v>4.4225434989724421E-4</v>
          </cell>
          <cell r="M9">
            <v>1.8774126792684375E-4</v>
          </cell>
          <cell r="N9">
            <v>5.5162304040824897E-5</v>
          </cell>
          <cell r="O9">
            <v>4.8713983186332681E-2</v>
          </cell>
          <cell r="P9">
            <v>7.7132417082599131E-2</v>
          </cell>
          <cell r="Q9">
            <v>0.17364715807336029</v>
          </cell>
          <cell r="R9">
            <v>0.27367627716062531</v>
          </cell>
          <cell r="S9">
            <v>0.2248176454398548</v>
          </cell>
          <cell r="T9">
            <v>0.13726869124455943</v>
          </cell>
          <cell r="U9">
            <v>9.4276209266699232E-2</v>
          </cell>
          <cell r="V9">
            <v>0.18446026578215352</v>
          </cell>
          <cell r="W9">
            <v>0.29097717518199623</v>
          </cell>
          <cell r="X9">
            <v>0.34233679958321184</v>
          </cell>
          <cell r="Y9">
            <v>0.3174004659011998</v>
          </cell>
          <cell r="Z9">
            <v>0.29270662026541716</v>
          </cell>
          <cell r="AA9">
            <v>0.25759320973584998</v>
          </cell>
          <cell r="AB9">
            <v>0.26284078892321533</v>
          </cell>
          <cell r="AC9">
            <v>0.2920989030150915</v>
          </cell>
          <cell r="AD9">
            <v>0.33166179928679351</v>
          </cell>
          <cell r="AE9">
            <v>0.3027886158137863</v>
          </cell>
          <cell r="AF9">
            <v>0.22373766986295848</v>
          </cell>
          <cell r="AG9">
            <v>0.13042080083841553</v>
          </cell>
          <cell r="AH9">
            <v>6.7472537037370869E-2</v>
          </cell>
          <cell r="AI9">
            <v>3.1837939390526517E-2</v>
          </cell>
          <cell r="AJ9">
            <v>1.2617737803086445E-2</v>
          </cell>
          <cell r="AK9">
            <v>3.8442169563615968E-3</v>
          </cell>
          <cell r="AL9">
            <v>6.733055327216048E-4</v>
          </cell>
          <cell r="AM9">
            <v>2.1332371393081638E-5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5.0519064409032095E-2</v>
          </cell>
          <cell r="G10">
            <v>7.9990534375218358E-2</v>
          </cell>
          <cell r="H10">
            <v>0.18419890344133208</v>
          </cell>
          <cell r="I10">
            <v>0.29214251141430408</v>
          </cell>
          <cell r="J10">
            <v>0.2506844440245492</v>
          </cell>
          <cell r="K10">
            <v>0.14912931644321498</v>
          </cell>
          <cell r="L10">
            <v>9.0824874829429789E-2</v>
          </cell>
          <cell r="M10">
            <v>8.9785319971182428E-2</v>
          </cell>
          <cell r="N10">
            <v>0.12156517004520165</v>
          </cell>
          <cell r="O10">
            <v>9.6048595671159934E-2</v>
          </cell>
          <cell r="P10">
            <v>4.0332239235957107E-2</v>
          </cell>
          <cell r="Q10">
            <v>1.1850453914309866E-2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3.6387103431542694E-2</v>
          </cell>
          <cell r="X10">
            <v>5.7614365624218941E-2</v>
          </cell>
          <cell r="Y10">
            <v>0.12970643515723723</v>
          </cell>
          <cell r="Z10">
            <v>0.20442358338287431</v>
          </cell>
          <cell r="AA10">
            <v>0.16792843415339972</v>
          </cell>
          <cell r="AB10">
            <v>7.1287251682779246E-2</v>
          </cell>
          <cell r="AC10">
            <v>2.0945682827137206E-2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</row>
        <row r="12">
          <cell r="B12">
            <v>0</v>
          </cell>
          <cell r="C12">
            <v>1.2323036034030439E-2</v>
          </cell>
          <cell r="D12">
            <v>1.9511965413811828E-2</v>
          </cell>
          <cell r="E12">
            <v>4.3927021487032966E-2</v>
          </cell>
          <cell r="F12">
            <v>6.9231099666181503E-2</v>
          </cell>
          <cell r="G12">
            <v>5.6871472308971251E-2</v>
          </cell>
          <cell r="H12">
            <v>2.4142492487939166E-2</v>
          </cell>
          <cell r="I12">
            <v>7.0935683221334785E-3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1.6369362940123655E-3</v>
          </cell>
          <cell r="S12">
            <v>2.5918811131591057E-3</v>
          </cell>
          <cell r="T12">
            <v>5.8350665827329746E-3</v>
          </cell>
          <cell r="U12">
            <v>9.1963457223531737E-3</v>
          </cell>
          <cell r="V12">
            <v>7.5545488026968069E-3</v>
          </cell>
          <cell r="W12">
            <v>3.2069793573834887E-3</v>
          </cell>
          <cell r="X12">
            <v>9.4227748815231744E-4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8.4006214412335276E-3</v>
          </cell>
          <cell r="AF12">
            <v>3.3450159720874492E-2</v>
          </cell>
          <cell r="AG12">
            <v>8.0402296315152721E-2</v>
          </cell>
          <cell r="AH12">
            <v>0.14839601521064136</v>
          </cell>
          <cell r="AI12">
            <v>0.21810434565105277</v>
          </cell>
          <cell r="AJ12">
            <v>0.21368319816812134</v>
          </cell>
          <cell r="AK12">
            <v>0.12993808000453855</v>
          </cell>
          <cell r="AL12">
            <v>4.7948329399862363E-2</v>
          </cell>
          <cell r="AM12">
            <v>1.0680375866077747E-2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</row>
        <row r="13">
          <cell r="B13">
            <v>0</v>
          </cell>
          <cell r="C13">
            <v>0</v>
          </cell>
          <cell r="D13">
            <v>2.19938619422191E-3</v>
          </cell>
          <cell r="E13">
            <v>5.6818354246521274E-3</v>
          </cell>
          <cell r="F13">
            <v>1.6326378756237683E-2</v>
          </cell>
          <cell r="G13">
            <v>2.811929584429847E-2</v>
          </cell>
          <cell r="H13">
            <v>4.5192887518951307E-2</v>
          </cell>
          <cell r="I13">
            <v>5.0249559285082818E-2</v>
          </cell>
          <cell r="J13">
            <v>4.5954064654308721E-2</v>
          </cell>
          <cell r="K13">
            <v>3.8312498501662413E-2</v>
          </cell>
          <cell r="L13">
            <v>2.5259879084157107E-2</v>
          </cell>
          <cell r="M13">
            <v>1.3598815389750206E-2</v>
          </cell>
          <cell r="N13">
            <v>1.1047676343474158E-2</v>
          </cell>
          <cell r="O13">
            <v>1.7446969700149115E-2</v>
          </cell>
          <cell r="P13">
            <v>2.9386531976536942E-2</v>
          </cell>
          <cell r="Q13">
            <v>2.9595796344733003E-2</v>
          </cell>
          <cell r="R13">
            <v>2.1468464411314871E-2</v>
          </cell>
          <cell r="S13">
            <v>1.5013331736032655E-2</v>
          </cell>
          <cell r="T13">
            <v>2.5277423202751326E-2</v>
          </cell>
          <cell r="U13">
            <v>3.9265781534492485E-2</v>
          </cell>
          <cell r="V13">
            <v>4.7267872700676783E-2</v>
          </cell>
          <cell r="W13">
            <v>5.8947789267984003E-2</v>
          </cell>
          <cell r="X13">
            <v>5.7591893025466419E-2</v>
          </cell>
          <cell r="Y13">
            <v>4.9436997276320442E-2</v>
          </cell>
          <cell r="Z13">
            <v>5.4477793249854738E-2</v>
          </cell>
          <cell r="AA13">
            <v>5.0589661230766171E-2</v>
          </cell>
          <cell r="AB13">
            <v>5.1538541571592204E-2</v>
          </cell>
          <cell r="AC13">
            <v>5.9037605741141579E-2</v>
          </cell>
          <cell r="AD13">
            <v>5.5071379060389704E-2</v>
          </cell>
          <cell r="AE13">
            <v>4.1269807914727986E-2</v>
          </cell>
          <cell r="AF13">
            <v>3.9977934294831145E-2</v>
          </cell>
          <cell r="AG13">
            <v>4.6802240695115786E-2</v>
          </cell>
          <cell r="AH13">
            <v>3.8989711809442489E-2</v>
          </cell>
          <cell r="AI13">
            <v>3.4830048692890046E-2</v>
          </cell>
          <cell r="AJ13">
            <v>4.4498610991380971E-2</v>
          </cell>
          <cell r="AK13">
            <v>3.739732024738706E-2</v>
          </cell>
          <cell r="AL13">
            <v>2.8833187161182983E-2</v>
          </cell>
          <cell r="AM13">
            <v>2.8947405565379555E-2</v>
          </cell>
          <cell r="AN13">
            <v>2.5146817437823814E-2</v>
          </cell>
          <cell r="AO13">
            <v>1.5857894953745025E-2</v>
          </cell>
          <cell r="AP13">
            <v>1.8520930827393509E-2</v>
          </cell>
          <cell r="AQ13">
            <v>3.0929635126391995E-2</v>
          </cell>
          <cell r="AR13">
            <v>2.982988893877549E-2</v>
          </cell>
          <cell r="AS13">
            <v>2.9450825978602633E-2</v>
          </cell>
          <cell r="AT13">
            <v>3.9638976366195545E-2</v>
          </cell>
          <cell r="AU13">
            <v>3.3843930952100781E-2</v>
          </cell>
          <cell r="AV13">
            <v>2.72611757124211E-2</v>
          </cell>
          <cell r="AW13">
            <v>2.8385073665943741E-2</v>
          </cell>
          <cell r="AX13">
            <v>2.5023810092375486E-2</v>
          </cell>
          <cell r="AY13">
            <v>1.5780657637578549E-2</v>
          </cell>
          <cell r="AZ13">
            <v>1.8431321842749804E-2</v>
          </cell>
          <cell r="BA13">
            <v>3.0784347831078297E-2</v>
          </cell>
          <cell r="BB13">
            <v>2.9692256858793623E-2</v>
          </cell>
          <cell r="BC13">
            <v>2.9322992345960436E-2</v>
          </cell>
          <cell r="BD13">
            <v>3.5033922027281637E-2</v>
          </cell>
          <cell r="BE13">
            <v>2.6674800508003565E-2</v>
          </cell>
          <cell r="BF13">
            <v>1.13237119549684E-2</v>
          </cell>
          <cell r="BG13">
            <v>3.3271429804878744E-3</v>
          </cell>
        </row>
        <row r="15">
          <cell r="B15">
            <v>0</v>
          </cell>
          <cell r="C15">
            <v>0.10045168179390133</v>
          </cell>
          <cell r="D15">
            <v>0.1966860480981942</v>
          </cell>
          <cell r="E15">
            <v>0.44841314334896043</v>
          </cell>
          <cell r="F15">
            <v>0.74718201663171946</v>
          </cell>
          <cell r="G15">
            <v>0.78463706704857816</v>
          </cell>
          <cell r="H15">
            <v>0.56939069899230432</v>
          </cell>
          <cell r="I15">
            <v>0.31487172254799439</v>
          </cell>
          <cell r="J15">
            <v>0.17510288589891512</v>
          </cell>
          <cell r="K15">
            <v>0.16457643804249489</v>
          </cell>
          <cell r="L15">
            <v>0.12065321565480291</v>
          </cell>
          <cell r="M15">
            <v>5.1218462162659531E-2</v>
          </cell>
          <cell r="N15">
            <v>1.504905348471948E-2</v>
          </cell>
          <cell r="O15">
            <v>2.5643465119796323E-2</v>
          </cell>
          <cell r="P15">
            <v>4.0603176289188143E-2</v>
          </cell>
          <cell r="Q15">
            <v>9.1409376732208864E-2</v>
          </cell>
          <cell r="R15">
            <v>0.14406557642063639</v>
          </cell>
          <cell r="S15">
            <v>0.14207734130017449</v>
          </cell>
          <cell r="T15">
            <v>8.7814635498877316E-2</v>
          </cell>
          <cell r="U15">
            <v>0.11034958981720508</v>
          </cell>
          <cell r="V15">
            <v>0.1507323289597477</v>
          </cell>
          <cell r="W15">
            <v>0.15876186553338587</v>
          </cell>
          <cell r="X15">
            <v>0.12417165279623964</v>
          </cell>
          <cell r="Y15">
            <v>0.10160990874509883</v>
          </cell>
          <cell r="Z15">
            <v>0.11948412033401828</v>
          </cell>
          <cell r="AA15">
            <v>0.14498501409898731</v>
          </cell>
          <cell r="AB15">
            <v>0.22850708201916098</v>
          </cell>
          <cell r="AC15">
            <v>0.39748752532574744</v>
          </cell>
          <cell r="AD15">
            <v>0.48670322581802944</v>
          </cell>
          <cell r="AE15">
            <v>0.5324098907727951</v>
          </cell>
          <cell r="AF15">
            <v>0.55544508329309095</v>
          </cell>
          <cell r="AG15">
            <v>0.55007555096500982</v>
          </cell>
          <cell r="AH15">
            <v>0.50299493202868117</v>
          </cell>
          <cell r="AI15">
            <v>0.4138454337023178</v>
          </cell>
          <cell r="AJ15">
            <v>0.27876990580070043</v>
          </cell>
          <cell r="AK15">
            <v>0.14637173175985768</v>
          </cell>
          <cell r="AL15">
            <v>4.7977643800290383E-2</v>
          </cell>
          <cell r="AM15">
            <v>1.1137679906255044E-2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2.6586479833653486E-2</v>
          </cell>
          <cell r="N16">
            <v>4.2096320546064804E-2</v>
          </cell>
          <cell r="O16">
            <v>9.4770872023125716E-2</v>
          </cell>
          <cell r="P16">
            <v>0.1493634547569028</v>
          </cell>
          <cell r="Q16">
            <v>0.122698030540297</v>
          </cell>
          <cell r="R16">
            <v>5.7806612316428051E-2</v>
          </cell>
          <cell r="S16">
            <v>4.8597219828630571E-2</v>
          </cell>
          <cell r="T16">
            <v>8.2846950724798515E-2</v>
          </cell>
          <cell r="U16">
            <v>0.16075733884843005</v>
          </cell>
          <cell r="V16">
            <v>0.27268041366116569</v>
          </cell>
          <cell r="W16">
            <v>0.30504298199567736</v>
          </cell>
          <cell r="X16">
            <v>0.26968959788841074</v>
          </cell>
          <cell r="Y16">
            <v>0.22172396821403495</v>
          </cell>
          <cell r="Z16">
            <v>0.19809570470475646</v>
          </cell>
          <cell r="AA16">
            <v>0.17308853341011393</v>
          </cell>
          <cell r="AB16">
            <v>0.17693188505998614</v>
          </cell>
          <cell r="AC16">
            <v>0.1564583331692313</v>
          </cell>
          <cell r="AD16">
            <v>0.15965965089098208</v>
          </cell>
          <cell r="AE16">
            <v>0.16393828999021726</v>
          </cell>
          <cell r="AF16">
            <v>0.12034448633450059</v>
          </cell>
          <cell r="AG16">
            <v>7.2588189886220858E-2</v>
          </cell>
          <cell r="AH16">
            <v>5.287213232097069E-2</v>
          </cell>
          <cell r="AI16">
            <v>8.719561968049945E-2</v>
          </cell>
          <cell r="AJ16">
            <v>0.13742449253785846</v>
          </cell>
          <cell r="AK16">
            <v>0.11289049660667223</v>
          </cell>
          <cell r="AL16">
            <v>7.0940405258886216E-2</v>
          </cell>
          <cell r="AM16">
            <v>5.0525776204120104E-2</v>
          </cell>
          <cell r="AN16">
            <v>8.204805294702805E-2</v>
          </cell>
          <cell r="AO16">
            <v>0.12931167966097182</v>
          </cell>
          <cell r="AP16">
            <v>0.10622604067428865</v>
          </cell>
          <cell r="AQ16">
            <v>6.802053277775999E-2</v>
          </cell>
          <cell r="AR16">
            <v>4.9550834741613412E-2</v>
          </cell>
          <cell r="AS16">
            <v>8.1724576653294884E-2</v>
          </cell>
          <cell r="AT16">
            <v>0.12880186545611624</v>
          </cell>
          <cell r="AU16">
            <v>0.10580724212025769</v>
          </cell>
          <cell r="AV16">
            <v>6.7755353985178624E-2</v>
          </cell>
          <cell r="AW16">
            <v>4.9360219585991363E-2</v>
          </cell>
          <cell r="AX16">
            <v>8.1413047049912424E-2</v>
          </cell>
          <cell r="AY16">
            <v>0.12831087981013739</v>
          </cell>
          <cell r="AZ16">
            <v>0.10540391071711622</v>
          </cell>
          <cell r="BA16">
            <v>6.7499863122622974E-2</v>
          </cell>
          <cell r="BB16">
            <v>4.9176476895671985E-2</v>
          </cell>
          <cell r="BC16">
            <v>8.1112646118715895E-2</v>
          </cell>
          <cell r="BD16">
            <v>0.12783743348704399</v>
          </cell>
          <cell r="BE16">
            <v>0.10501498739243385</v>
          </cell>
          <cell r="BF16">
            <v>4.4579882343628412E-2</v>
          </cell>
          <cell r="BG16">
            <v>1.3098500138508029E-2</v>
          </cell>
        </row>
        <row r="18">
          <cell r="B18">
            <v>0</v>
          </cell>
          <cell r="C18">
            <v>2.3572632426319136E-2</v>
          </cell>
          <cell r="D18">
            <v>6.3157692377533603E-2</v>
          </cell>
          <cell r="E18">
            <v>0.14379234049578699</v>
          </cell>
          <cell r="F18">
            <v>0.25438171031476137</v>
          </cell>
          <cell r="G18">
            <v>0.32115328786529462</v>
          </cell>
          <cell r="H18">
            <v>0.28483409696248846</v>
          </cell>
          <cell r="I18">
            <v>0.1725507543553409</v>
          </cell>
          <cell r="J18">
            <v>9.9834404851651862E-2</v>
          </cell>
          <cell r="K18">
            <v>8.6527710871481534E-2</v>
          </cell>
          <cell r="L18">
            <v>6.2161508918959586E-2</v>
          </cell>
          <cell r="M18">
            <v>2.6388164420322369E-2</v>
          </cell>
          <cell r="N18">
            <v>1.5307299698413612E-2</v>
          </cell>
          <cell r="O18">
            <v>1.1960652695228717E-2</v>
          </cell>
          <cell r="P18">
            <v>2.6926854204566267E-2</v>
          </cell>
          <cell r="Q18">
            <v>4.2438017967673047E-2</v>
          </cell>
          <cell r="R18">
            <v>0.12471348510998556</v>
          </cell>
          <cell r="S18">
            <v>0.15706806301395954</v>
          </cell>
          <cell r="T18">
            <v>0.39202842163089041</v>
          </cell>
          <cell r="U18">
            <v>0.66771903260283505</v>
          </cell>
          <cell r="V18">
            <v>0.74391996296473173</v>
          </cell>
          <cell r="W18">
            <v>0.79264586522404568</v>
          </cell>
          <cell r="X18">
            <v>0.76293164756798282</v>
          </cell>
          <cell r="Y18">
            <v>0.58790246235361021</v>
          </cell>
          <cell r="Z18">
            <v>0.53036531580819923</v>
          </cell>
          <cell r="AA18">
            <v>0.52135748053636266</v>
          </cell>
          <cell r="AB18">
            <v>0.55123404007186572</v>
          </cell>
          <cell r="AC18">
            <v>0.59531130150336731</v>
          </cell>
          <cell r="AD18">
            <v>0.59061045783455546</v>
          </cell>
          <cell r="AE18">
            <v>0.56715602328066494</v>
          </cell>
          <cell r="AF18">
            <v>0.5319146360249758</v>
          </cell>
          <cell r="AG18">
            <v>0.46214707138980327</v>
          </cell>
          <cell r="AH18">
            <v>0.39663238848950111</v>
          </cell>
          <cell r="AI18">
            <v>0.31357568541370379</v>
          </cell>
          <cell r="AJ18">
            <v>0.20002777391316259</v>
          </cell>
          <cell r="AK18">
            <v>9.0005149348254002E-2</v>
          </cell>
          <cell r="AL18">
            <v>2.7164407154199124E-2</v>
          </cell>
          <cell r="AM18">
            <v>4.2542075056416911E-3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6.4170126002554118E-2</v>
          </cell>
          <cell r="G19">
            <v>0.10160525991355629</v>
          </cell>
          <cell r="H19">
            <v>0.25106403066225658</v>
          </cell>
          <cell r="I19">
            <v>0.39585250119524107</v>
          </cell>
          <cell r="J19">
            <v>0.37571636909818962</v>
          </cell>
          <cell r="K19">
            <v>0.25112062106456962</v>
          </cell>
          <cell r="L19">
            <v>0.13995345623934102</v>
          </cell>
          <cell r="M19">
            <v>0.15133420610436243</v>
          </cell>
          <cell r="N19">
            <v>0.18322534240437624</v>
          </cell>
          <cell r="O19">
            <v>0.38356586845568097</v>
          </cell>
          <cell r="P19">
            <v>0.60451826617562754</v>
          </cell>
          <cell r="Q19">
            <v>0.4965953740565619</v>
          </cell>
          <cell r="R19">
            <v>0.23299458112538843</v>
          </cell>
          <cell r="S19">
            <v>9.7067417728901692E-2</v>
          </cell>
          <cell r="T19">
            <v>7.9081313317989954E-2</v>
          </cell>
          <cell r="U19">
            <v>0.12463595524377738</v>
          </cell>
          <cell r="V19">
            <v>0.10238505977121112</v>
          </cell>
          <cell r="W19">
            <v>0.18711284234701242</v>
          </cell>
          <cell r="X19">
            <v>0.24022106863408119</v>
          </cell>
          <cell r="Y19">
            <v>0.53304783974821413</v>
          </cell>
          <cell r="Z19">
            <v>0.84026281057088159</v>
          </cell>
          <cell r="AA19">
            <v>0.7377761774609235</v>
          </cell>
          <cell r="AB19">
            <v>0.42029659581166973</v>
          </cell>
          <cell r="AC19">
            <v>0.21271843696334725</v>
          </cell>
          <cell r="AD19">
            <v>0.13664614949886644</v>
          </cell>
          <cell r="AE19">
            <v>0.16278229075447673</v>
          </cell>
          <cell r="AF19">
            <v>0.17107873038971369</v>
          </cell>
          <cell r="AG19">
            <v>0.179191102137396</v>
          </cell>
          <cell r="AH19">
            <v>0.14143048527318208</v>
          </cell>
          <cell r="AI19">
            <v>0.13746794496101206</v>
          </cell>
          <cell r="AJ19">
            <v>0.16435332493830471</v>
          </cell>
          <cell r="AK19">
            <v>0.17557906018594099</v>
          </cell>
          <cell r="AL19">
            <v>0.1882254241654214</v>
          </cell>
          <cell r="AM19">
            <v>0.15002099817908715</v>
          </cell>
          <cell r="AN19">
            <v>0.14507228048067017</v>
          </cell>
          <cell r="AO19">
            <v>0.17283129651707035</v>
          </cell>
          <cell r="AP19">
            <v>0.1816525760423266</v>
          </cell>
          <cell r="AQ19">
            <v>0.19028549246492554</v>
          </cell>
          <cell r="AR19">
            <v>0.1501956080109984</v>
          </cell>
          <cell r="AS19">
            <v>0.144420650262123</v>
          </cell>
          <cell r="AT19">
            <v>0.17205981922904215</v>
          </cell>
          <cell r="AU19">
            <v>0.18084720303604127</v>
          </cell>
          <cell r="AV19">
            <v>0.18945013495043786</v>
          </cell>
          <cell r="AW19">
            <v>0.14953998669386764</v>
          </cell>
          <cell r="AX19">
            <v>0.14379968028417262</v>
          </cell>
          <cell r="AY19">
            <v>0.17132441742580151</v>
          </cell>
          <cell r="AZ19">
            <v>0.18007924176686371</v>
          </cell>
          <cell r="BA19">
            <v>0.18865321113490183</v>
          </cell>
          <cell r="BB19">
            <v>0.14891436196697924</v>
          </cell>
          <cell r="BC19">
            <v>0.1213056876939789</v>
          </cell>
          <cell r="BD19">
            <v>0.13594448807732198</v>
          </cell>
          <cell r="BE19">
            <v>0.10127652686789833</v>
          </cell>
          <cell r="BF19">
            <v>4.2992869532711267E-2</v>
          </cell>
          <cell r="BG19">
            <v>1.2632202642175997E-2</v>
          </cell>
        </row>
        <row r="24">
          <cell r="B24">
            <v>0</v>
          </cell>
          <cell r="C24">
            <v>0.28173723655242683</v>
          </cell>
          <cell r="D24">
            <v>0.69988716304680865</v>
          </cell>
          <cell r="E24">
            <v>1.4061354373316082</v>
          </cell>
          <cell r="F24">
            <v>2.4874798437818528</v>
          </cell>
          <cell r="G24">
            <v>2.7260415446255726</v>
          </cell>
          <cell r="H24">
            <v>1.8403473299309241</v>
          </cell>
          <cell r="I24">
            <v>0.84483912283950968</v>
          </cell>
          <cell r="J24">
            <v>0.56358943492251001</v>
          </cell>
          <cell r="K24">
            <v>0.65799685932447438</v>
          </cell>
          <cell r="L24">
            <v>0.54052658913262508</v>
          </cell>
          <cell r="M24">
            <v>0.22945878817361404</v>
          </cell>
          <cell r="N24">
            <v>6.7419782436988041E-2</v>
          </cell>
          <cell r="O24">
            <v>0</v>
          </cell>
          <cell r="P24">
            <v>0</v>
          </cell>
          <cell r="Q24">
            <v>0</v>
          </cell>
          <cell r="R24">
            <v>0.10457931452315269</v>
          </cell>
          <cell r="S24">
            <v>0.16558808741132214</v>
          </cell>
          <cell r="T24">
            <v>0.37278620166910398</v>
          </cell>
          <cell r="U24">
            <v>0.58752899259398872</v>
          </cell>
          <cell r="V24">
            <v>0.4826391461950002</v>
          </cell>
          <cell r="W24">
            <v>0.20488500628389919</v>
          </cell>
          <cell r="X24">
            <v>0.17304059429623056</v>
          </cell>
          <cell r="Y24">
            <v>0.17866958058303725</v>
          </cell>
          <cell r="Z24">
            <v>0.40223638874403833</v>
          </cell>
          <cell r="AA24">
            <v>0.72757662533988676</v>
          </cell>
          <cell r="AB24">
            <v>0.66902328245078169</v>
          </cell>
          <cell r="AC24">
            <v>0.64118681181788806</v>
          </cell>
          <cell r="AD24">
            <v>0.72771058152020007</v>
          </cell>
          <cell r="AE24">
            <v>0.82098598761574781</v>
          </cell>
          <cell r="AF24">
            <v>0.79690438653745954</v>
          </cell>
          <cell r="AG24">
            <v>0.81983498584257841</v>
          </cell>
          <cell r="AH24">
            <v>0.74882769962899598</v>
          </cell>
          <cell r="AI24">
            <v>0.77126271482280795</v>
          </cell>
          <cell r="AJ24">
            <v>0.77548235657488673</v>
          </cell>
          <cell r="AK24">
            <v>0.81884028188908609</v>
          </cell>
          <cell r="AL24">
            <v>0.93677784292166655</v>
          </cell>
          <cell r="AM24">
            <v>1.1227986400428389</v>
          </cell>
          <cell r="AN24">
            <v>1.1788967962344805</v>
          </cell>
          <cell r="AO24">
            <v>1.1920552426919577</v>
          </cell>
          <cell r="AP24">
            <v>1.1717140934464967</v>
          </cell>
          <cell r="AQ24">
            <v>1.1160650262903011</v>
          </cell>
          <cell r="AR24">
            <v>1.06820169036051</v>
          </cell>
          <cell r="AS24">
            <v>0.99084030387951016</v>
          </cell>
          <cell r="AT24">
            <v>1.0528206804607838</v>
          </cell>
          <cell r="AU24">
            <v>1.1744908073167317</v>
          </cell>
          <cell r="AV24">
            <v>1.2263912835417161</v>
          </cell>
          <cell r="AW24">
            <v>1.2507504835819774</v>
          </cell>
          <cell r="AX24">
            <v>1.234239874908845</v>
          </cell>
          <cell r="AY24">
            <v>1.0884344144601332</v>
          </cell>
          <cell r="AZ24">
            <v>0.91532576203892102</v>
          </cell>
          <cell r="BA24">
            <v>0.74242274471514913</v>
          </cell>
          <cell r="BB24">
            <v>0.58227510388888604</v>
          </cell>
          <cell r="BC24">
            <v>0.40140419709053193</v>
          </cell>
          <cell r="BD24">
            <v>0.21131432641239803</v>
          </cell>
          <cell r="BE24">
            <v>7.5895663854767439E-2</v>
          </cell>
          <cell r="BF24">
            <v>1.7945016409698589E-2</v>
          </cell>
          <cell r="BG24">
            <v>1.1979290770552354E-3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8.8279678225377731E-2</v>
          </cell>
          <cell r="G25">
            <v>0.23826717929670141</v>
          </cell>
          <cell r="H25">
            <v>0.60250233796299391</v>
          </cell>
          <cell r="I25">
            <v>1.1257023143581759</v>
          </cell>
          <cell r="J25">
            <v>1.5414312680002964</v>
          </cell>
          <cell r="K25">
            <v>1.7291387180178757</v>
          </cell>
          <cell r="L25">
            <v>1.4218071052852126</v>
          </cell>
          <cell r="M25">
            <v>1.4648288344308038</v>
          </cell>
          <cell r="N25">
            <v>1.5198604481625546</v>
          </cell>
          <cell r="O25">
            <v>2.0852599109127614</v>
          </cell>
          <cell r="P25">
            <v>2.6292704060185219</v>
          </cell>
          <cell r="Q25">
            <v>2.0443673238755657</v>
          </cell>
          <cell r="R25">
            <v>1.1034991601080018</v>
          </cell>
          <cell r="S25">
            <v>0.66331847302871461</v>
          </cell>
          <cell r="T25">
            <v>0.93731741831759918</v>
          </cell>
          <cell r="U25">
            <v>1.4772573557155306</v>
          </cell>
          <cell r="V25">
            <v>1.2135268860945103</v>
          </cell>
          <cell r="W25">
            <v>0.83764818416591491</v>
          </cell>
          <cell r="X25">
            <v>0.66199172097652992</v>
          </cell>
          <cell r="Y25">
            <v>1.1495715028960956</v>
          </cell>
          <cell r="Z25">
            <v>1.8117800068437382</v>
          </cell>
          <cell r="AA25">
            <v>1.4883281788963765</v>
          </cell>
          <cell r="AB25">
            <v>0.6755045047973709</v>
          </cell>
          <cell r="AC25">
            <v>0.25482397351973884</v>
          </cell>
          <cell r="AD25">
            <v>0.15575540950325245</v>
          </cell>
          <cell r="AE25">
            <v>0.24547802044920586</v>
          </cell>
          <cell r="AF25">
            <v>0.20165354168507746</v>
          </cell>
          <cell r="AG25">
            <v>0.12924513893443051</v>
          </cell>
          <cell r="AH25">
            <v>9.4252598777318092E-2</v>
          </cell>
          <cell r="AI25">
            <v>0.15556476390113508</v>
          </cell>
          <cell r="AJ25">
            <v>0.24517755380625339</v>
          </cell>
          <cell r="AK25">
            <v>0.20140671648012154</v>
          </cell>
          <cell r="AL25">
            <v>0.13250620438387473</v>
          </cell>
          <cell r="AM25">
            <v>9.9551201428831546E-2</v>
          </cell>
          <cell r="AN25">
            <v>0.16756274489194292</v>
          </cell>
          <cell r="AO25">
            <v>0.26408694919999232</v>
          </cell>
          <cell r="AP25">
            <v>0.21694027237768479</v>
          </cell>
          <cell r="AQ25">
            <v>0.13904496607761285</v>
          </cell>
          <cell r="AR25">
            <v>0.10140100595851641</v>
          </cell>
          <cell r="AS25">
            <v>0.16736532272139373</v>
          </cell>
          <cell r="AT25">
            <v>0.26377580235909748</v>
          </cell>
          <cell r="AU25">
            <v>0.2166846736795377</v>
          </cell>
          <cell r="AV25">
            <v>0.13888216937156311</v>
          </cell>
          <cell r="AW25">
            <v>0.10128315976872161</v>
          </cell>
          <cell r="AX25">
            <v>0.16717178996464138</v>
          </cell>
          <cell r="AY25">
            <v>0.26347078542150826</v>
          </cell>
          <cell r="AZ25">
            <v>0.21643411053084424</v>
          </cell>
          <cell r="BA25">
            <v>0.13872256030317959</v>
          </cell>
          <cell r="BB25">
            <v>0.10116760420082199</v>
          </cell>
          <cell r="BC25">
            <v>0.16698200005865629</v>
          </cell>
          <cell r="BD25">
            <v>0.26317166739683706</v>
          </cell>
          <cell r="BE25">
            <v>0.2161883931792605</v>
          </cell>
          <cell r="BF25">
            <v>9.1774073123241581E-2</v>
          </cell>
          <cell r="BG25">
            <v>2.6965138675114419E-2</v>
          </cell>
        </row>
        <row r="27">
          <cell r="B27">
            <v>0</v>
          </cell>
          <cell r="C27">
            <v>3.8619158804922941E-3</v>
          </cell>
          <cell r="D27">
            <v>8.1170889463711756E-3</v>
          </cell>
          <cell r="E27">
            <v>1.6936572749537818E-2</v>
          </cell>
          <cell r="F27">
            <v>2.8833551195884217E-2</v>
          </cell>
          <cell r="G27">
            <v>2.9071549565131086E-2</v>
          </cell>
          <cell r="H27">
            <v>1.6963756753456467E-2</v>
          </cell>
          <cell r="I27">
            <v>6.3947996294912669E-3</v>
          </cell>
          <cell r="J27">
            <v>1.7133472654232685E-3</v>
          </cell>
          <cell r="K27">
            <v>8.8383407158888413E-4</v>
          </cell>
          <cell r="L27">
            <v>7.2604573913255836E-4</v>
          </cell>
          <cell r="M27">
            <v>3.0821346962285292E-4</v>
          </cell>
          <cell r="N27">
            <v>9.0559552029010338E-5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9.5522682794920536E-5</v>
          </cell>
          <cell r="V27">
            <v>1.5124805914564965E-4</v>
          </cell>
          <cell r="W27">
            <v>3.4050269171039129E-4</v>
          </cell>
          <cell r="X27">
            <v>5.3664862739131764E-4</v>
          </cell>
          <cell r="Y27">
            <v>4.408423049683463E-4</v>
          </cell>
          <cell r="Z27">
            <v>1.8714184113684707E-4</v>
          </cell>
          <cell r="AA27">
            <v>5.4986179935532896E-5</v>
          </cell>
          <cell r="AB27">
            <v>0</v>
          </cell>
          <cell r="AC27">
            <v>4.9727899616374811E-2</v>
          </cell>
          <cell r="AD27">
            <v>7.8737825219104204E-2</v>
          </cell>
          <cell r="AE27">
            <v>0.17726139150459613</v>
          </cell>
          <cell r="AF27">
            <v>0.27937248296799139</v>
          </cell>
          <cell r="AG27">
            <v>0.27286642647214354</v>
          </cell>
          <cell r="AH27">
            <v>0.16609378294237462</v>
          </cell>
          <cell r="AI27">
            <v>0.18322118896173459</v>
          </cell>
          <cell r="AJ27">
            <v>0.28128276677666603</v>
          </cell>
          <cell r="AK27">
            <v>0.25973793218454816</v>
          </cell>
          <cell r="AL27">
            <v>0.21911040574348981</v>
          </cell>
          <cell r="AM27">
            <v>0.26156663934337004</v>
          </cell>
          <cell r="AN27">
            <v>0.21355009542802703</v>
          </cell>
          <cell r="AO27">
            <v>0.18811520196382706</v>
          </cell>
          <cell r="AP27">
            <v>0.20212544818523248</v>
          </cell>
          <cell r="AQ27">
            <v>0.22815334758082426</v>
          </cell>
          <cell r="AR27">
            <v>0.2259157525154796</v>
          </cell>
          <cell r="AS27">
            <v>0.23669277868740091</v>
          </cell>
          <cell r="AT27">
            <v>0.21954049209926957</v>
          </cell>
          <cell r="AU27">
            <v>0.21689988877598568</v>
          </cell>
          <cell r="AV27">
            <v>0.19509495541241428</v>
          </cell>
          <cell r="AW27">
            <v>0.16387618724327085</v>
          </cell>
          <cell r="AX27">
            <v>0.12478109678308452</v>
          </cell>
          <cell r="AY27">
            <v>9.3375729360845039E-2</v>
          </cell>
          <cell r="AZ27">
            <v>5.3668233739970483E-2</v>
          </cell>
          <cell r="BA27">
            <v>3.5847248950213434E-2</v>
          </cell>
          <cell r="BB27">
            <v>2.3031622964317103E-2</v>
          </cell>
          <cell r="BC27">
            <v>1.2267413310422243E-2</v>
          </cell>
          <cell r="BD27">
            <v>5.3968676616156256E-3</v>
          </cell>
          <cell r="BE27">
            <v>1.3959972828845966E-3</v>
          </cell>
          <cell r="BF27">
            <v>2.9836577119537653E-4</v>
          </cell>
          <cell r="BG27">
            <v>2.4403746521539315E-5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5.8710470739965319E-2</v>
          </cell>
          <cell r="G28">
            <v>9.2960587905717762E-2</v>
          </cell>
          <cell r="H28">
            <v>0.21404811493581632</v>
          </cell>
          <cell r="I28">
            <v>0.33948150137249578</v>
          </cell>
          <cell r="J28">
            <v>0.29126476725937772</v>
          </cell>
          <cell r="K28">
            <v>0.17323245749024482</v>
          </cell>
          <cell r="L28">
            <v>0.10550488629391154</v>
          </cell>
          <cell r="M28">
            <v>0.1044066902519417</v>
          </cell>
          <cell r="N28">
            <v>0.14143305577514007</v>
          </cell>
          <cell r="O28">
            <v>0.11176196955232899</v>
          </cell>
          <cell r="P28">
            <v>4.6931747504470593E-2</v>
          </cell>
          <cell r="Q28">
            <v>1.3789527223272103E-2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4.2391859499396785E-2</v>
          </cell>
          <cell r="X28">
            <v>6.7122135656765475E-2</v>
          </cell>
          <cell r="Y28">
            <v>0.15111114809393617</v>
          </cell>
          <cell r="Z28">
            <v>0.23815844098263331</v>
          </cell>
          <cell r="AA28">
            <v>0.19564070550374146</v>
          </cell>
          <cell r="AB28">
            <v>8.3051380089101831E-2</v>
          </cell>
          <cell r="AC28">
            <v>2.4402229355723393E-2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</row>
        <row r="30">
          <cell r="B30">
            <v>0</v>
          </cell>
          <cell r="C30">
            <v>1.2323036034030439E-2</v>
          </cell>
          <cell r="D30">
            <v>1.9511965413811828E-2</v>
          </cell>
          <cell r="E30">
            <v>4.3927021487032966E-2</v>
          </cell>
          <cell r="F30">
            <v>6.9231099666181503E-2</v>
          </cell>
          <cell r="G30">
            <v>5.6871472308971251E-2</v>
          </cell>
          <cell r="H30">
            <v>2.4142492487939166E-2</v>
          </cell>
          <cell r="I30">
            <v>7.0935683221334785E-3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1.6971242667175876E-3</v>
          </cell>
          <cell r="AD30">
            <v>2.687181138129303E-3</v>
          </cell>
          <cell r="AE30">
            <v>6.0496142285389343E-3</v>
          </cell>
          <cell r="AF30">
            <v>9.5344831363438215E-3</v>
          </cell>
          <cell r="AG30">
            <v>7.8323195252351114E-3</v>
          </cell>
          <cell r="AH30">
            <v>3.324895727577278E-3</v>
          </cell>
          <cell r="AI30">
            <v>9.769237794863769E-4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9.5007969274892752E-3</v>
          </cell>
          <cell r="AX30">
            <v>2.372509829794665E-2</v>
          </cell>
          <cell r="AY30">
            <v>6.1795978375884887E-2</v>
          </cell>
          <cell r="AZ30">
            <v>0.12800280594105845</v>
          </cell>
          <cell r="BA30">
            <v>0.17678152845789963</v>
          </cell>
          <cell r="BB30">
            <v>0.21401201001534073</v>
          </cell>
          <cell r="BC30">
            <v>0.20716460717733268</v>
          </cell>
          <cell r="BD30">
            <v>0.13073001344316093</v>
          </cell>
          <cell r="BE30">
            <v>4.9743366468706293E-2</v>
          </cell>
          <cell r="BF30">
            <v>1.2216874621761364E-2</v>
          </cell>
          <cell r="BG30">
            <v>0</v>
          </cell>
        </row>
        <row r="31">
          <cell r="B31">
            <v>0</v>
          </cell>
          <cell r="C31">
            <v>0</v>
          </cell>
          <cell r="D31">
            <v>2.19938619422191E-3</v>
          </cell>
          <cell r="E31">
            <v>3.4824492304302169E-3</v>
          </cell>
          <cell r="F31">
            <v>1.369878147306138E-2</v>
          </cell>
          <cell r="G31">
            <v>2.1632855103365385E-2</v>
          </cell>
          <cell r="H31">
            <v>3.6420342754240276E-2</v>
          </cell>
          <cell r="I31">
            <v>4.5751219978144513E-2</v>
          </cell>
          <cell r="J31">
            <v>4.7502528285629925E-2</v>
          </cell>
          <cell r="K31">
            <v>4.1734898843336948E-2</v>
          </cell>
          <cell r="L31">
            <v>2.8227612398109895E-2</v>
          </cell>
          <cell r="M31">
            <v>1.5356345993765832E-2</v>
          </cell>
          <cell r="N31">
            <v>1.0708468224085456E-2</v>
          </cell>
          <cell r="O31">
            <v>1.7174728577071537E-2</v>
          </cell>
          <cell r="P31">
            <v>2.7068537646532297E-2</v>
          </cell>
          <cell r="Q31">
            <v>2.3055182756425895E-2</v>
          </cell>
          <cell r="R31">
            <v>1.560394931732598E-2</v>
          </cell>
          <cell r="S31">
            <v>1.5559486536981481E-2</v>
          </cell>
          <cell r="T31">
            <v>2.9878646510407229E-2</v>
          </cell>
          <cell r="U31">
            <v>4.8776939914492667E-2</v>
          </cell>
          <cell r="V31">
            <v>5.7853874305045835E-2</v>
          </cell>
          <cell r="W31">
            <v>6.1089989455469187E-2</v>
          </cell>
          <cell r="X31">
            <v>5.0273292238676999E-2</v>
          </cell>
          <cell r="Y31">
            <v>4.1238341612931349E-2</v>
          </cell>
          <cell r="Z31">
            <v>4.5325950863389364E-2</v>
          </cell>
          <cell r="AA31">
            <v>4.1552660569455745E-2</v>
          </cell>
          <cell r="AB31">
            <v>4.2646094195881092E-2</v>
          </cell>
          <cell r="AC31">
            <v>4.6540065409751606E-2</v>
          </cell>
          <cell r="AD31">
            <v>3.8739042778795668E-2</v>
          </cell>
          <cell r="AE31">
            <v>2.4838081653052776E-2</v>
          </cell>
          <cell r="AF31">
            <v>2.8465026958198143E-2</v>
          </cell>
          <cell r="AG31">
            <v>4.8599290008354536E-2</v>
          </cell>
          <cell r="AH31">
            <v>5.1652359598494443E-2</v>
          </cell>
          <cell r="AI31">
            <v>4.9618465606162954E-2</v>
          </cell>
          <cell r="AJ31">
            <v>6.2256059935000566E-2</v>
          </cell>
          <cell r="AK31">
            <v>5.6932564212487859E-2</v>
          </cell>
          <cell r="AL31">
            <v>4.773378110735689E-2</v>
          </cell>
          <cell r="AM31">
            <v>5.0011194693294944E-2</v>
          </cell>
          <cell r="AN31">
            <v>4.6336316497786488E-2</v>
          </cell>
          <cell r="AO31">
            <v>3.3924196664504878E-2</v>
          </cell>
          <cell r="AP31">
            <v>3.8460129392932869E-2</v>
          </cell>
          <cell r="AQ31">
            <v>5.5597258181680057E-2</v>
          </cell>
          <cell r="AR31">
            <v>5.5026517195432077E-2</v>
          </cell>
          <cell r="AS31">
            <v>5.3775898778144648E-2</v>
          </cell>
          <cell r="AT31">
            <v>6.3991964357620404E-2</v>
          </cell>
          <cell r="AU31">
            <v>5.5208033189062464E-2</v>
          </cell>
          <cell r="AV31">
            <v>4.5476683499928908E-2</v>
          </cell>
          <cell r="AW31">
            <v>4.3584636368441503E-2</v>
          </cell>
          <cell r="AX31">
            <v>3.536064732351147E-2</v>
          </cell>
          <cell r="AY31">
            <v>2.1075411293257032E-2</v>
          </cell>
          <cell r="AZ31">
            <v>2.2552961009557591E-2</v>
          </cell>
          <cell r="BA31">
            <v>3.6489808162016898E-2</v>
          </cell>
          <cell r="BB31">
            <v>3.5074072732237678E-2</v>
          </cell>
          <cell r="BC31">
            <v>3.4581967108402938E-2</v>
          </cell>
          <cell r="BD31">
            <v>4.1301455884199555E-2</v>
          </cell>
          <cell r="BE31">
            <v>3.1443003291906989E-2</v>
          </cell>
          <cell r="BF31">
            <v>1.3347860358687494E-2</v>
          </cell>
          <cell r="BG31">
            <v>3.9218800401801058E-3</v>
          </cell>
        </row>
        <row r="33">
          <cell r="B33">
            <v>0</v>
          </cell>
          <cell r="C33">
            <v>0.10045168179390133</v>
          </cell>
          <cell r="D33">
            <v>0.1966860480981942</v>
          </cell>
          <cell r="E33">
            <v>0.4176606784823933</v>
          </cell>
          <cell r="F33">
            <v>0.69848938689267692</v>
          </cell>
          <cell r="G33">
            <v>0.67501601414875145</v>
          </cell>
          <cell r="H33">
            <v>0.39977520630181212</v>
          </cell>
          <cell r="I33">
            <v>0.17793912947733159</v>
          </cell>
          <cell r="J33">
            <v>0.12609235769075811</v>
          </cell>
          <cell r="K33">
            <v>0.16458541348947012</v>
          </cell>
          <cell r="L33">
            <v>0.13520245714512794</v>
          </cell>
          <cell r="M33">
            <v>5.7394756517711358E-2</v>
          </cell>
          <cell r="N33">
            <v>1.6863777710358248E-2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2.6126242871813275E-2</v>
          </cell>
          <cell r="U33">
            <v>4.1367593659542262E-2</v>
          </cell>
          <cell r="V33">
            <v>9.3130299127286389E-2</v>
          </cell>
          <cell r="W33">
            <v>0.14677783292740965</v>
          </cell>
          <cell r="X33">
            <v>0.12057401227413436</v>
          </cell>
          <cell r="Y33">
            <v>5.1184839558123828E-2</v>
          </cell>
          <cell r="Z33">
            <v>1.5039174461558844E-2</v>
          </cell>
          <cell r="AA33">
            <v>2.6261277464514267E-2</v>
          </cell>
          <cell r="AB33">
            <v>4.15814038192443E-2</v>
          </cell>
          <cell r="AC33">
            <v>9.3611647022292854E-2</v>
          </cell>
          <cell r="AD33">
            <v>0.14753646037277685</v>
          </cell>
          <cell r="AE33">
            <v>0.14589291816654737</v>
          </cell>
          <cell r="AF33">
            <v>9.055192310893577E-2</v>
          </cell>
          <cell r="AG33">
            <v>0.10314790300809122</v>
          </cell>
          <cell r="AH33">
            <v>0.15044434992922637</v>
          </cell>
          <cell r="AI33">
            <v>0.132502675124721</v>
          </cell>
          <cell r="AJ33">
            <v>9.0099995394630594E-2</v>
          </cell>
          <cell r="AK33">
            <v>9.0805197589014772E-2</v>
          </cell>
          <cell r="AL33">
            <v>7.117541161403404E-2</v>
          </cell>
          <cell r="AM33">
            <v>6.30849592395923E-2</v>
          </cell>
          <cell r="AN33">
            <v>7.0036777714779272E-2</v>
          </cell>
          <cell r="AO33">
            <v>9.855852942538075E-2</v>
          </cell>
          <cell r="AP33">
            <v>0.12577564672626818</v>
          </cell>
          <cell r="AQ33">
            <v>0.21088927960708595</v>
          </cell>
          <cell r="AR33">
            <v>0.36766116270213489</v>
          </cell>
          <cell r="AS33">
            <v>0.41627045803256968</v>
          </cell>
          <cell r="AT33">
            <v>0.33321822315740779</v>
          </cell>
          <cell r="AU33">
            <v>0.31740084570688853</v>
          </cell>
          <cell r="AV33">
            <v>0.3147923428894297</v>
          </cell>
          <cell r="AW33">
            <v>0.29482648227291719</v>
          </cell>
          <cell r="AX33">
            <v>0.3284777617162245</v>
          </cell>
          <cell r="AY33">
            <v>0.38433187552340714</v>
          </cell>
          <cell r="AZ33">
            <v>0.40322084865670521</v>
          </cell>
          <cell r="BA33">
            <v>0.38810048811074094</v>
          </cell>
          <cell r="BB33">
            <v>0.33482040375498034</v>
          </cell>
          <cell r="BC33">
            <v>0.25652072315646729</v>
          </cell>
          <cell r="BD33">
            <v>0.16059525588711784</v>
          </cell>
          <cell r="BE33">
            <v>7.4083115568517779E-2</v>
          </cell>
          <cell r="BF33">
            <v>2.2836766419137618E-2</v>
          </cell>
          <cell r="BG33">
            <v>4.2254116767139463E-3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3.0837777282563882E-2</v>
          </cell>
          <cell r="N34">
            <v>4.8827711135031177E-2</v>
          </cell>
          <cell r="O34">
            <v>0.10992515980337308</v>
          </cell>
          <cell r="P34">
            <v>0.17324734153474872</v>
          </cell>
          <cell r="Q34">
            <v>0.14231799630808603</v>
          </cell>
          <cell r="R34">
            <v>6.6953936422199781E-2</v>
          </cell>
          <cell r="S34">
            <v>5.5868261626163943E-2</v>
          </cell>
          <cell r="T34">
            <v>9.4912576804347767E-2</v>
          </cell>
          <cell r="U34">
            <v>0.18418664640738142</v>
          </cell>
          <cell r="V34">
            <v>0.31265845880039178</v>
          </cell>
          <cell r="W34">
            <v>0.35002680990166768</v>
          </cell>
          <cell r="X34">
            <v>0.30994679531186986</v>
          </cell>
          <cell r="Y34">
            <v>0.25529312480363947</v>
          </cell>
          <cell r="Z34">
            <v>0.22859073092722568</v>
          </cell>
          <cell r="AA34">
            <v>0.20007389278477661</v>
          </cell>
          <cell r="AB34">
            <v>0.20496689347706831</v>
          </cell>
          <cell r="AC34">
            <v>0.18157321744730495</v>
          </cell>
          <cell r="AD34">
            <v>0.18553757532935225</v>
          </cell>
          <cell r="AE34">
            <v>0.19065699162595387</v>
          </cell>
          <cell r="AF34">
            <v>0.13998396085561604</v>
          </cell>
          <cell r="AG34">
            <v>8.4480358542706524E-2</v>
          </cell>
          <cell r="AH34">
            <v>6.1567753060672345E-2</v>
          </cell>
          <cell r="AI34">
            <v>0.10157366219347277</v>
          </cell>
          <cell r="AJ34">
            <v>0.1600849794209514</v>
          </cell>
          <cell r="AK34">
            <v>0.13150547251336223</v>
          </cell>
          <cell r="AL34">
            <v>8.267374353311216E-2</v>
          </cell>
          <cell r="AM34">
            <v>5.8913680190337769E-2</v>
          </cell>
          <cell r="AN34">
            <v>9.5704494319193298E-2</v>
          </cell>
          <cell r="AO34">
            <v>0.15083488842214021</v>
          </cell>
          <cell r="AP34">
            <v>0.12390677342247755</v>
          </cell>
          <cell r="AQ34">
            <v>7.9376568612442633E-2</v>
          </cell>
          <cell r="AR34">
            <v>5.7852758543501671E-2</v>
          </cell>
          <cell r="AS34">
            <v>9.5449789856523526E-2</v>
          </cell>
          <cell r="AT34">
            <v>0.15043346193239471</v>
          </cell>
          <cell r="AU34">
            <v>0.12357701243925294</v>
          </cell>
          <cell r="AV34">
            <v>7.9167707795094966E-2</v>
          </cell>
          <cell r="AW34">
            <v>5.7702574147380677E-2</v>
          </cell>
          <cell r="AX34">
            <v>9.5204279494756905E-2</v>
          </cell>
          <cell r="AY34">
            <v>0.15004652578809993</v>
          </cell>
          <cell r="AZ34">
            <v>0.1232591548821477</v>
          </cell>
          <cell r="BA34">
            <v>7.8966304799679699E-2</v>
          </cell>
          <cell r="BB34">
            <v>5.7557682004051224E-2</v>
          </cell>
          <cell r="BC34">
            <v>9.4967340997260397E-2</v>
          </cell>
          <cell r="BD34">
            <v>0.14967309931437972</v>
          </cell>
          <cell r="BE34">
            <v>0.12295239515332611</v>
          </cell>
          <cell r="BF34">
            <v>5.2194486195762752E-2</v>
          </cell>
          <cell r="BG34">
            <v>1.5335829722356096E-2</v>
          </cell>
        </row>
        <row r="36">
          <cell r="B36">
            <v>0</v>
          </cell>
          <cell r="C36">
            <v>2.3572632426319136E-2</v>
          </cell>
          <cell r="D36">
            <v>6.3157692377533603E-2</v>
          </cell>
          <cell r="E36">
            <v>0.12493157276587108</v>
          </cell>
          <cell r="F36">
            <v>0.22451807552478067</v>
          </cell>
          <cell r="G36">
            <v>0.2539216943646318</v>
          </cell>
          <cell r="H36">
            <v>0.18337206154802102</v>
          </cell>
          <cell r="I36">
            <v>9.2629615097081883E-2</v>
          </cell>
          <cell r="J36">
            <v>7.8917984423009832E-2</v>
          </cell>
          <cell r="K36">
            <v>0.10094173813468309</v>
          </cell>
          <cell r="L36">
            <v>8.2920902496516569E-2</v>
          </cell>
          <cell r="M36">
            <v>3.5200728666549636E-2</v>
          </cell>
          <cell r="N36">
            <v>1.0342708977119657E-2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1.3460450850656421E-2</v>
          </cell>
          <cell r="T36">
            <v>2.1312917590034969E-2</v>
          </cell>
          <cell r="U36">
            <v>4.7981480546604352E-2</v>
          </cell>
          <cell r="V36">
            <v>7.562112224780583E-2</v>
          </cell>
          <cell r="W36">
            <v>6.2120702699024873E-2</v>
          </cell>
          <cell r="X36">
            <v>2.6370841783537415E-2</v>
          </cell>
          <cell r="Y36">
            <v>1.5484201592084282E-2</v>
          </cell>
          <cell r="Z36">
            <v>1.2248813396267978E-2</v>
          </cell>
          <cell r="AA36">
            <v>2.7575586458740409E-2</v>
          </cell>
          <cell r="AB36">
            <v>4.3460451217754763E-2</v>
          </cell>
          <cell r="AC36">
            <v>0.12920457251642123</v>
          </cell>
          <cell r="AD36">
            <v>0.16320579973345156</v>
          </cell>
          <cell r="AE36">
            <v>0.40930358831357555</v>
          </cell>
          <cell r="AF36">
            <v>0.63858801913557417</v>
          </cell>
          <cell r="AG36">
            <v>0.68656070662555146</v>
          </cell>
          <cell r="AH36">
            <v>0.64554257169990681</v>
          </cell>
          <cell r="AI36">
            <v>0.47965903573777235</v>
          </cell>
          <cell r="AJ36">
            <v>0.39621724671560909</v>
          </cell>
          <cell r="AK36">
            <v>0.47208830638946575</v>
          </cell>
          <cell r="AL36">
            <v>0.46680803585571279</v>
          </cell>
          <cell r="AM36">
            <v>0.46899627340458427</v>
          </cell>
          <cell r="AN36">
            <v>0.44004362678358688</v>
          </cell>
          <cell r="AO36">
            <v>0.35962679737008058</v>
          </cell>
          <cell r="AP36">
            <v>0.37226753031766469</v>
          </cell>
          <cell r="AQ36">
            <v>0.42488538233315315</v>
          </cell>
          <cell r="AR36">
            <v>0.44777291235247219</v>
          </cell>
          <cell r="AS36">
            <v>0.44430767866189347</v>
          </cell>
          <cell r="AT36">
            <v>0.4118502559186456</v>
          </cell>
          <cell r="AU36">
            <v>0.36146434340934191</v>
          </cell>
          <cell r="AV36">
            <v>0.3138846910904472</v>
          </cell>
          <cell r="AW36">
            <v>0.29519299677811389</v>
          </cell>
          <cell r="AX36">
            <v>0.281952857080144</v>
          </cell>
          <cell r="AY36">
            <v>0.29435956050233719</v>
          </cell>
          <cell r="AZ36">
            <v>0.30735274597332596</v>
          </cell>
          <cell r="BA36">
            <v>0.27573056821923192</v>
          </cell>
          <cell r="BB36">
            <v>0.21531827168139028</v>
          </cell>
          <cell r="BC36">
            <v>0.1457483123531802</v>
          </cell>
          <cell r="BD36">
            <v>7.1523507212050044E-2</v>
          </cell>
          <cell r="BE36">
            <v>2.4091947524839393E-2</v>
          </cell>
          <cell r="BF36">
            <v>4.8531807039365344E-3</v>
          </cell>
          <cell r="BG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7.3842137073506328E-2</v>
          </cell>
          <cell r="G37">
            <v>0.11691966335904401</v>
          </cell>
          <cell r="H37">
            <v>0.28898082985028306</v>
          </cell>
          <cell r="I37">
            <v>0.45563639743146256</v>
          </cell>
          <cell r="J37">
            <v>0.43261443531456906</v>
          </cell>
          <cell r="K37">
            <v>0.28939366441455106</v>
          </cell>
          <cell r="L37">
            <v>0.16139536397230914</v>
          </cell>
          <cell r="M37">
            <v>0.17428028450643709</v>
          </cell>
          <cell r="N37">
            <v>0.21086748661952062</v>
          </cell>
          <cell r="O37">
            <v>0.44133868956027228</v>
          </cell>
          <cell r="P37">
            <v>0.69557101230978358</v>
          </cell>
          <cell r="Q37">
            <v>0.57139273760261555</v>
          </cell>
          <cell r="R37">
            <v>0.26821670114932195</v>
          </cell>
          <cell r="S37">
            <v>0.11189104585180579</v>
          </cell>
          <cell r="T37">
            <v>9.1450255773778702E-2</v>
          </cell>
          <cell r="U37">
            <v>0.14413000375728183</v>
          </cell>
          <cell r="V37">
            <v>0.11839889236337314</v>
          </cell>
          <cell r="W37">
            <v>0.21623678480195441</v>
          </cell>
          <cell r="X37">
            <v>0.27756872718694586</v>
          </cell>
          <cell r="Y37">
            <v>0.61602482880698151</v>
          </cell>
          <cell r="Z37">
            <v>0.97106339557442667</v>
          </cell>
          <cell r="AA37">
            <v>0.85290781801437465</v>
          </cell>
          <cell r="AB37">
            <v>0.4865056385341579</v>
          </cell>
          <cell r="AC37">
            <v>0.24662251884138806</v>
          </cell>
          <cell r="AD37">
            <v>0.15884888649526221</v>
          </cell>
          <cell r="AE37">
            <v>0.18927538675950401</v>
          </cell>
          <cell r="AF37">
            <v>0.19897212973735651</v>
          </cell>
          <cell r="AG37">
            <v>0.20848366518876532</v>
          </cell>
          <cell r="AH37">
            <v>0.16458492919389464</v>
          </cell>
          <cell r="AI37">
            <v>0.16006482117292925</v>
          </cell>
          <cell r="AJ37">
            <v>0.19141167088886304</v>
          </cell>
          <cell r="AK37">
            <v>0.20453532921115919</v>
          </cell>
          <cell r="AL37">
            <v>0.21934351027350643</v>
          </cell>
          <cell r="AM37">
            <v>0.17485713380239773</v>
          </cell>
          <cell r="AN37">
            <v>0.16917870965011475</v>
          </cell>
          <cell r="AO37">
            <v>0.20159270597709394</v>
          </cell>
          <cell r="AP37">
            <v>0.21193052006635163</v>
          </cell>
          <cell r="AQ37">
            <v>0.22207668400171227</v>
          </cell>
          <cell r="AR37">
            <v>0.1753226169184639</v>
          </cell>
          <cell r="AS37">
            <v>0.16866780135504228</v>
          </cell>
          <cell r="AT37">
            <v>0.20098774528849767</v>
          </cell>
          <cell r="AU37">
            <v>0.21129888214523793</v>
          </cell>
          <cell r="AV37">
            <v>0.22142138276501749</v>
          </cell>
          <cell r="AW37">
            <v>0.17480824407674128</v>
          </cell>
          <cell r="AX37">
            <v>0.16818044733015866</v>
          </cell>
          <cell r="AY37">
            <v>0.20041050299200325</v>
          </cell>
          <cell r="AZ37">
            <v>0.21069599367329075</v>
          </cell>
          <cell r="BA37">
            <v>0.22079562278142201</v>
          </cell>
          <cell r="BB37">
            <v>0.17431693042217564</v>
          </cell>
          <cell r="BC37">
            <v>0.14204607734525609</v>
          </cell>
          <cell r="BD37">
            <v>0.15921572296216233</v>
          </cell>
          <cell r="BE37">
            <v>0.11862063584638051</v>
          </cell>
          <cell r="BF37">
            <v>5.0355612287956493E-2</v>
          </cell>
          <cell r="BG37">
            <v>1.4795530177587467E-2</v>
          </cell>
        </row>
        <row r="42">
          <cell r="B42">
            <v>0</v>
          </cell>
          <cell r="C42">
            <v>0.28173723655242683</v>
          </cell>
          <cell r="D42">
            <v>0.44609519928474273</v>
          </cell>
          <cell r="E42">
            <v>1.0042880349906778</v>
          </cell>
          <cell r="F42">
            <v>1.5828062702707371</v>
          </cell>
          <cell r="G42">
            <v>1.3002324591723942</v>
          </cell>
          <cell r="H42">
            <v>0.79759399383624641</v>
          </cell>
          <cell r="I42">
            <v>0.55110597274718587</v>
          </cell>
          <cell r="J42">
            <v>0.87558878630938985</v>
          </cell>
          <cell r="K42">
            <v>1.3799700612405594</v>
          </cell>
          <cell r="L42">
            <v>1.1336080100340915</v>
          </cell>
          <cell r="M42">
            <v>0.48122761299074862</v>
          </cell>
          <cell r="N42">
            <v>0.1413947194123566</v>
          </cell>
          <cell r="O42">
            <v>0</v>
          </cell>
          <cell r="P42">
            <v>0</v>
          </cell>
          <cell r="Q42">
            <v>0.11699779097184991</v>
          </cell>
          <cell r="R42">
            <v>0.18525117062312751</v>
          </cell>
          <cell r="S42">
            <v>0.41705343259269312</v>
          </cell>
          <cell r="T42">
            <v>0.65729627870332674</v>
          </cell>
          <cell r="U42">
            <v>0.53995108113711554</v>
          </cell>
          <cell r="V42">
            <v>0.33536894621572994</v>
          </cell>
          <cell r="W42">
            <v>0.23543014075936816</v>
          </cell>
          <cell r="X42">
            <v>0.37840103122205215</v>
          </cell>
          <cell r="Y42">
            <v>0.71213619432163155</v>
          </cell>
          <cell r="Z42">
            <v>0.67319661404369391</v>
          </cell>
          <cell r="AA42">
            <v>0.62060484112430614</v>
          </cell>
          <cell r="AB42">
            <v>0.80821746505015424</v>
          </cell>
          <cell r="AC42">
            <v>0.68746865805123136</v>
          </cell>
          <cell r="AD42">
            <v>0.66191434664619464</v>
          </cell>
          <cell r="AE42">
            <v>0.83821434513697968</v>
          </cell>
          <cell r="AF42">
            <v>0.90277419414020976</v>
          </cell>
          <cell r="AG42">
            <v>1.0822777537916994</v>
          </cell>
          <cell r="AH42">
            <v>1.1527041892433099</v>
          </cell>
          <cell r="AI42">
            <v>1.0506960029230965</v>
          </cell>
          <cell r="AJ42">
            <v>1.1179965916297965</v>
          </cell>
          <cell r="AK42">
            <v>1.2609323369899517</v>
          </cell>
          <cell r="AL42">
            <v>1.3056187662156853</v>
          </cell>
          <cell r="AM42">
            <v>1.3006313099036535</v>
          </cell>
          <cell r="AN42">
            <v>1.3180190774736587</v>
          </cell>
          <cell r="AO42">
            <v>1.3224616157591285</v>
          </cell>
          <cell r="AP42">
            <v>1.412461982935221</v>
          </cell>
          <cell r="AQ42">
            <v>1.4787496532589341</v>
          </cell>
          <cell r="AR42">
            <v>1.4386401616014022</v>
          </cell>
          <cell r="AS42">
            <v>1.4696174766394878</v>
          </cell>
          <cell r="AT42">
            <v>1.4723999740479432</v>
          </cell>
          <cell r="AU42">
            <v>1.3382562324384459</v>
          </cell>
          <cell r="AV42">
            <v>1.3085389890060743</v>
          </cell>
          <cell r="AW42">
            <v>1.2470796034369427</v>
          </cell>
          <cell r="AX42">
            <v>1.0659604459431729</v>
          </cell>
          <cell r="AY42">
            <v>0.82404291190217793</v>
          </cell>
          <cell r="AZ42">
            <v>0.54261959982750874</v>
          </cell>
          <cell r="BA42">
            <v>0.2806162560571967</v>
          </cell>
          <cell r="BB42">
            <v>0.11587418506444097</v>
          </cell>
          <cell r="BC42">
            <v>3.0294445820744528E-2</v>
          </cell>
          <cell r="BD42">
            <v>5.804405520181099E-3</v>
          </cell>
          <cell r="BE42">
            <v>0</v>
          </cell>
          <cell r="BF42">
            <v>0</v>
          </cell>
          <cell r="BG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9.62893614918022E-2</v>
          </cell>
          <cell r="G43">
            <v>0.25982816458580499</v>
          </cell>
          <cell r="H43">
            <v>0.65725635642072355</v>
          </cell>
          <cell r="I43">
            <v>1.22796601432384</v>
          </cell>
          <cell r="J43">
            <v>1.6816798192260953</v>
          </cell>
          <cell r="K43">
            <v>1.8870106199387082</v>
          </cell>
          <cell r="L43">
            <v>1.5519078051594257</v>
          </cell>
          <cell r="M43">
            <v>1.5990040579763796</v>
          </cell>
          <cell r="N43">
            <v>1.6591099324169925</v>
          </cell>
          <cell r="O43">
            <v>2.276503993510731</v>
          </cell>
          <cell r="P43">
            <v>2.8706254922774201</v>
          </cell>
          <cell r="Q43">
            <v>2.2320794689260741</v>
          </cell>
          <cell r="R43">
            <v>1.2049751481644209</v>
          </cell>
          <cell r="S43">
            <v>0.72445140848753387</v>
          </cell>
          <cell r="T43">
            <v>1.0238854595911122</v>
          </cell>
          <cell r="U43">
            <v>1.6136927544844157</v>
          </cell>
          <cell r="V43">
            <v>1.3256048689730395</v>
          </cell>
          <cell r="W43">
            <v>0.91494013795561746</v>
          </cell>
          <cell r="X43">
            <v>0.72301916147802769</v>
          </cell>
          <cell r="Y43">
            <v>1.2554899652903599</v>
          </cell>
          <cell r="Z43">
            <v>1.9787126004563198</v>
          </cell>
          <cell r="AA43">
            <v>1.6254587809073138</v>
          </cell>
          <cell r="AB43">
            <v>0.73785957436699134</v>
          </cell>
          <cell r="AC43">
            <v>0.27848625861781662</v>
          </cell>
          <cell r="AD43">
            <v>0.17051936845136667</v>
          </cell>
          <cell r="AE43">
            <v>0.26874673020468137</v>
          </cell>
          <cell r="AF43">
            <v>0.22076815619943341</v>
          </cell>
          <cell r="AG43">
            <v>0.1415105389244562</v>
          </cell>
          <cell r="AH43">
            <v>0.10320943912760225</v>
          </cell>
          <cell r="AI43">
            <v>0.17036174415894459</v>
          </cell>
          <cell r="AJ43">
            <v>0.26849830673481995</v>
          </cell>
          <cell r="AK43">
            <v>0.22056408305087383</v>
          </cell>
          <cell r="AL43">
            <v>0.14512768224813066</v>
          </cell>
          <cell r="AM43">
            <v>0.10904844230279266</v>
          </cell>
          <cell r="AN43">
            <v>0.18356431658891673</v>
          </cell>
          <cell r="AO43">
            <v>0.2893061962025637</v>
          </cell>
          <cell r="AP43">
            <v>0.23765720038367544</v>
          </cell>
          <cell r="AQ43">
            <v>0.15233806713616929</v>
          </cell>
          <cell r="AR43">
            <v>0.11110793019919614</v>
          </cell>
          <cell r="AS43">
            <v>0.18340102291681623</v>
          </cell>
          <cell r="AT43">
            <v>0.28904883751751403</v>
          </cell>
          <cell r="AU43">
            <v>0.23744578719797074</v>
          </cell>
          <cell r="AV43">
            <v>0.15220340324137505</v>
          </cell>
          <cell r="AW43">
            <v>0.11101044038498624</v>
          </cell>
          <cell r="AX43">
            <v>0.18324091078676197</v>
          </cell>
          <cell r="AY43">
            <v>0.28879649309582767</v>
          </cell>
          <cell r="AZ43">
            <v>0.23723849309373918</v>
          </cell>
          <cell r="BA43">
            <v>0.15207134702508307</v>
          </cell>
          <cell r="BB43">
            <v>0.11091482460063348</v>
          </cell>
          <cell r="BC43">
            <v>0.18308386098603557</v>
          </cell>
          <cell r="BD43">
            <v>0.28854897505252358</v>
          </cell>
          <cell r="BE43">
            <v>0.23703516372856062</v>
          </cell>
          <cell r="BF43">
            <v>0.10062372974282027</v>
          </cell>
          <cell r="BG43">
            <v>2.9565352546559665E-2</v>
          </cell>
        </row>
        <row r="45">
          <cell r="B45">
            <v>0</v>
          </cell>
          <cell r="C45">
            <v>3.8619158804922941E-3</v>
          </cell>
          <cell r="D45">
            <v>6.1148542358494392E-3</v>
          </cell>
          <cell r="E45">
            <v>1.3766287901376415E-2</v>
          </cell>
          <cell r="F45">
            <v>2.1696332177105978E-2</v>
          </cell>
          <cell r="G45">
            <v>1.7822948942977292E-2</v>
          </cell>
          <cell r="H45">
            <v>9.5047281295035958E-3</v>
          </cell>
          <cell r="I45">
            <v>5.2927596778269467E-3</v>
          </cell>
          <cell r="J45">
            <v>6.9107884041031773E-3</v>
          </cell>
          <cell r="K45">
            <v>1.0891735077407691E-2</v>
          </cell>
          <cell r="L45">
            <v>8.9472652151736005E-3</v>
          </cell>
          <cell r="M45">
            <v>3.7982010043874615E-3</v>
          </cell>
          <cell r="N45">
            <v>1.1159907511321876E-3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1.5716792559862752E-4</v>
          </cell>
          <cell r="AB45">
            <v>2.4885548658401302E-4</v>
          </cell>
          <cell r="AC45">
            <v>5.6024496120744339E-4</v>
          </cell>
          <cell r="AD45">
            <v>8.8297301828848174E-4</v>
          </cell>
          <cell r="AE45">
            <v>7.2533840717962808E-4</v>
          </cell>
          <cell r="AF45">
            <v>3.0791320033727307E-4</v>
          </cell>
          <cell r="AG45">
            <v>9.0471326644105951E-5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9.6962946229603702E-5</v>
          </cell>
          <cell r="AM45">
            <v>1.5352853371755786E-4</v>
          </cell>
          <cell r="AN45">
            <v>3.4563669299608112E-4</v>
          </cell>
          <cell r="AO45">
            <v>5.4474006046972086E-4</v>
          </cell>
          <cell r="AP45">
            <v>4.4748919797563857E-4</v>
          </cell>
          <cell r="AQ45">
            <v>1.8996351179142179E-4</v>
          </cell>
          <cell r="AR45">
            <v>5.1062449898336186E-2</v>
          </cell>
          <cell r="AS45">
            <v>8.0762540048501669E-2</v>
          </cell>
          <cell r="AT45">
            <v>0.18181960437192207</v>
          </cell>
          <cell r="AU45">
            <v>0.28655644579166412</v>
          </cell>
          <cell r="AV45">
            <v>0.28022497613338471</v>
          </cell>
          <cell r="AW45">
            <v>0.1709061606694191</v>
          </cell>
          <cell r="AX45">
            <v>0.18915135798535448</v>
          </cell>
          <cell r="AY45">
            <v>0.25183698816393257</v>
          </cell>
          <cell r="AZ45">
            <v>0.24628915005650023</v>
          </cell>
          <cell r="BA45">
            <v>0.15022513687998829</v>
          </cell>
          <cell r="BB45">
            <v>0.16629242800215516</v>
          </cell>
          <cell r="BC45">
            <v>0.22141689661427333</v>
          </cell>
          <cell r="BD45">
            <v>0.18188798047777044</v>
          </cell>
          <cell r="BE45">
            <v>7.7213214711135611E-2</v>
          </cell>
          <cell r="BF45">
            <v>2.2686854482759942E-2</v>
          </cell>
          <cell r="BG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7.3296333670280087E-2</v>
          </cell>
          <cell r="G46">
            <v>0.11605545285953059</v>
          </cell>
          <cell r="H46">
            <v>0.26747165504965065</v>
          </cell>
          <cell r="I46">
            <v>0.42430933844378993</v>
          </cell>
          <cell r="J46">
            <v>0.36465866437050332</v>
          </cell>
          <cell r="K46">
            <v>0.21800424805041854</v>
          </cell>
          <cell r="L46">
            <v>0.13340675469054503</v>
          </cell>
          <cell r="M46">
            <v>0.13128599801912189</v>
          </cell>
          <cell r="N46">
            <v>0.17691177014728679</v>
          </cell>
          <cell r="O46">
            <v>0.13959020262271327</v>
          </cell>
          <cell r="P46">
            <v>5.8593771659283166E-2</v>
          </cell>
          <cell r="Q46">
            <v>1.7216073391107214E-2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5.2202981783018625E-2</v>
          </cell>
          <cell r="X46">
            <v>8.2656804072897355E-2</v>
          </cell>
          <cell r="Y46">
            <v>0.18608413512200442</v>
          </cell>
          <cell r="Z46">
            <v>0.29327755146634765</v>
          </cell>
          <cell r="AA46">
            <v>0.24091956111465351</v>
          </cell>
          <cell r="AB46">
            <v>0.10227269416921024</v>
          </cell>
          <cell r="AC46">
            <v>3.0049852720897916E-2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</row>
        <row r="48">
          <cell r="B48">
            <v>0</v>
          </cell>
          <cell r="C48">
            <v>1.2323036034030439E-2</v>
          </cell>
          <cell r="D48">
            <v>1.9511965413811828E-2</v>
          </cell>
          <cell r="E48">
            <v>4.3927021487032966E-2</v>
          </cell>
          <cell r="F48">
            <v>6.9231099666181503E-2</v>
          </cell>
          <cell r="G48">
            <v>5.6871472308971251E-2</v>
          </cell>
          <cell r="H48">
            <v>2.4142492487939166E-2</v>
          </cell>
          <cell r="I48">
            <v>7.0935683221334785E-3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1.7541438697417937E-3</v>
          </cell>
          <cell r="AH48">
            <v>2.7774644513522142E-3</v>
          </cell>
          <cell r="AI48">
            <v>6.2528678196433979E-3</v>
          </cell>
          <cell r="AJ48">
            <v>9.8548205766461703E-3</v>
          </cell>
          <cell r="AK48">
            <v>8.0954680517430766E-3</v>
          </cell>
          <cell r="AL48">
            <v>3.4366048335050399E-3</v>
          </cell>
          <cell r="AM48">
            <v>1.0097462469883993E-3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1.0249144440277032E-2</v>
          </cell>
          <cell r="BA48">
            <v>2.5602173460714701E-2</v>
          </cell>
          <cell r="BB48">
            <v>5.1376837899407383E-2</v>
          </cell>
          <cell r="BC48">
            <v>9.0994568985390809E-2</v>
          </cell>
          <cell r="BD48">
            <v>9.996343187239648E-2</v>
          </cell>
          <cell r="BE48">
            <v>6.3340752208610004E-2</v>
          </cell>
          <cell r="BF48">
            <v>2.4264603542494656E-2</v>
          </cell>
          <cell r="BG48">
            <v>5.3959732182973993E-3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7.1904734871056399E-3</v>
          </cell>
          <cell r="G49">
            <v>1.1385203256883509E-2</v>
          </cell>
          <cell r="H49">
            <v>3.1772755478463151E-2</v>
          </cell>
          <cell r="I49">
            <v>5.0120378032259376E-2</v>
          </cell>
          <cell r="J49">
            <v>5.5076228143193406E-2</v>
          </cell>
          <cell r="K49">
            <v>4.8589650783168181E-2</v>
          </cell>
          <cell r="L49">
            <v>3.2481989814412159E-2</v>
          </cell>
          <cell r="M49">
            <v>1.7847846855189746E-2</v>
          </cell>
          <cell r="N49">
            <v>1.2744118327430642E-2</v>
          </cell>
          <cell r="O49">
            <v>2.0795805823969348E-2</v>
          </cell>
          <cell r="P49">
            <v>3.2775658801483587E-2</v>
          </cell>
          <cell r="Q49">
            <v>2.8038664637120778E-2</v>
          </cell>
          <cell r="R49">
            <v>1.906674048732479E-2</v>
          </cell>
          <cell r="S49">
            <v>1.6789330198340516E-2</v>
          </cell>
          <cell r="T49">
            <v>3.4884320169876123E-2</v>
          </cell>
          <cell r="U49">
            <v>5.3975643006244176E-2</v>
          </cell>
          <cell r="V49">
            <v>6.3783423609165432E-2</v>
          </cell>
          <cell r="W49">
            <v>7.4243852949882005E-2</v>
          </cell>
          <cell r="X49">
            <v>6.5475664040760065E-2</v>
          </cell>
          <cell r="Y49">
            <v>5.0456431260647749E-2</v>
          </cell>
          <cell r="Z49">
            <v>5.4806928320305183E-2</v>
          </cell>
          <cell r="AA49">
            <v>4.58242679993743E-2</v>
          </cell>
          <cell r="AB49">
            <v>4.6287021953442163E-2</v>
          </cell>
          <cell r="AC49">
            <v>5.7019314950969381E-2</v>
          </cell>
          <cell r="AD49">
            <v>5.3099153460945868E-2</v>
          </cell>
          <cell r="AE49">
            <v>3.327012513072556E-2</v>
          </cell>
          <cell r="AF49">
            <v>3.8470383997421524E-2</v>
          </cell>
          <cell r="AG49">
            <v>6.1264977468697211E-2</v>
          </cell>
          <cell r="AH49">
            <v>5.7376665890251727E-2</v>
          </cell>
          <cell r="AI49">
            <v>5.2784634072981729E-2</v>
          </cell>
          <cell r="AJ49">
            <v>6.6158427866872774E-2</v>
          </cell>
          <cell r="AK49">
            <v>6.0108852500416615E-2</v>
          </cell>
          <cell r="AL49">
            <v>5.2219045544509207E-2</v>
          </cell>
          <cell r="AM49">
            <v>5.5144303481363212E-2</v>
          </cell>
          <cell r="AN49">
            <v>5.0782752151408247E-2</v>
          </cell>
          <cell r="AO49">
            <v>3.7465152519710609E-2</v>
          </cell>
          <cell r="AP49">
            <v>4.2453002114147653E-2</v>
          </cell>
          <cell r="AQ49">
            <v>6.0599142868456281E-2</v>
          </cell>
          <cell r="AR49">
            <v>5.761866585816347E-2</v>
          </cell>
          <cell r="AS49">
            <v>5.8811705642889615E-2</v>
          </cell>
          <cell r="AT49">
            <v>7.5823423738481444E-2</v>
          </cell>
          <cell r="AU49">
            <v>6.849973070190811E-2</v>
          </cell>
          <cell r="AV49">
            <v>5.8278345503095172E-2</v>
          </cell>
          <cell r="AW49">
            <v>5.7791745300509338E-2</v>
          </cell>
          <cell r="AX49">
            <v>5.0992602701303694E-2</v>
          </cell>
          <cell r="AY49">
            <v>3.6087961430467989E-2</v>
          </cell>
          <cell r="AZ49">
            <v>3.6268325183346016E-2</v>
          </cell>
          <cell r="BA49">
            <v>4.8816107881038837E-2</v>
          </cell>
          <cell r="BB49">
            <v>4.3733732913221399E-2</v>
          </cell>
          <cell r="BC49">
            <v>4.1619402109846902E-2</v>
          </cell>
          <cell r="BD49">
            <v>4.8991700747116951E-2</v>
          </cell>
          <cell r="BE49">
            <v>3.7242482442112736E-2</v>
          </cell>
          <cell r="BF49">
            <v>1.5794600124171367E-2</v>
          </cell>
          <cell r="BG49">
            <v>4.6407832645100414E-3</v>
          </cell>
        </row>
        <row r="51">
          <cell r="B51">
            <v>0</v>
          </cell>
          <cell r="C51">
            <v>0.10045168179390133</v>
          </cell>
          <cell r="D51">
            <v>0.15905250422941289</v>
          </cell>
          <cell r="E51">
            <v>0.35807273243248905</v>
          </cell>
          <cell r="F51">
            <v>0.56433985705344025</v>
          </cell>
          <cell r="G51">
            <v>0.46358989974185599</v>
          </cell>
          <cell r="H51">
            <v>0.23327622695284508</v>
          </cell>
          <cell r="I51">
            <v>0.11558147258247722</v>
          </cell>
          <cell r="J51">
            <v>0.13002977321979878</v>
          </cell>
          <cell r="K51">
            <v>0.20493317972875172</v>
          </cell>
          <cell r="L51">
            <v>0.16834705374218373</v>
          </cell>
          <cell r="M51">
            <v>7.1464959765007399E-2</v>
          </cell>
          <cell r="N51">
            <v>2.0997897171754404E-2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2.926910715007915E-2</v>
          </cell>
          <cell r="X51">
            <v>4.6343920834800198E-2</v>
          </cell>
          <cell r="Y51">
            <v>0.10433343659283997</v>
          </cell>
          <cell r="Z51">
            <v>0.16443451667685594</v>
          </cell>
          <cell r="AA51">
            <v>0.13507849950265979</v>
          </cell>
          <cell r="AB51">
            <v>5.7342135294264719E-2</v>
          </cell>
          <cell r="AC51">
            <v>1.6848316496322468E-2</v>
          </cell>
          <cell r="AD51">
            <v>0</v>
          </cell>
          <cell r="AE51">
            <v>2.6508353166434129E-2</v>
          </cell>
          <cell r="AF51">
            <v>4.1972616872353964E-2</v>
          </cell>
          <cell r="AG51">
            <v>9.4492379630489884E-2</v>
          </cell>
          <cell r="AH51">
            <v>0.14892453734483707</v>
          </cell>
          <cell r="AI51">
            <v>0.14925321630475519</v>
          </cell>
          <cell r="AJ51">
            <v>9.4551114694307423E-2</v>
          </cell>
          <cell r="AK51">
            <v>0.11120370812619472</v>
          </cell>
          <cell r="AL51">
            <v>0.15121327135728083</v>
          </cell>
          <cell r="AM51">
            <v>0.14971716442123265</v>
          </cell>
          <cell r="AN51">
            <v>9.3106900214463911E-2</v>
          </cell>
          <cell r="AO51">
            <v>0.10639004663224029</v>
          </cell>
          <cell r="AP51">
            <v>0.15548637283630029</v>
          </cell>
          <cell r="AQ51">
            <v>0.13704531948388024</v>
          </cell>
          <cell r="AR51">
            <v>0.10495757246942536</v>
          </cell>
          <cell r="AS51">
            <v>0.10144541566970003</v>
          </cell>
          <cell r="AT51">
            <v>9.7103037409695253E-2</v>
          </cell>
          <cell r="AU51">
            <v>8.9650192191655612E-2</v>
          </cell>
          <cell r="AV51">
            <v>0.10802049196887481</v>
          </cell>
          <cell r="AW51">
            <v>0.10057405758137944</v>
          </cell>
          <cell r="AX51">
            <v>0.20836286054533604</v>
          </cell>
          <cell r="AY51">
            <v>0.3114637408127674</v>
          </cell>
          <cell r="AZ51">
            <v>0.3449407403051688</v>
          </cell>
          <cell r="BA51">
            <v>0.32135587888742173</v>
          </cell>
          <cell r="BB51">
            <v>0.29176524013786659</v>
          </cell>
          <cell r="BC51">
            <v>0.28792250526338559</v>
          </cell>
          <cell r="BD51">
            <v>0.27304446713083957</v>
          </cell>
          <cell r="BE51">
            <v>0.16429710680549983</v>
          </cell>
          <cell r="BF51">
            <v>6.3312708374083801E-2</v>
          </cell>
          <cell r="BG51">
            <v>1.4353064485164737E-2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3.6846908159391845E-2</v>
          </cell>
          <cell r="N52">
            <v>5.8342408123009365E-2</v>
          </cell>
          <cell r="O52">
            <v>0.13134546730031399</v>
          </cell>
          <cell r="P52">
            <v>0.2070067769118715</v>
          </cell>
          <cell r="Q52">
            <v>0.1700504576365085</v>
          </cell>
          <cell r="R52">
            <v>8.09109571734314E-2</v>
          </cell>
          <cell r="S52">
            <v>7.1558202640996493E-2</v>
          </cell>
          <cell r="T52">
            <v>0.12501067817267517</v>
          </cell>
          <cell r="U52">
            <v>0.24246278085761794</v>
          </cell>
          <cell r="V52">
            <v>0.41023112389582828</v>
          </cell>
          <cell r="W52">
            <v>0.45766228751565818</v>
          </cell>
          <cell r="X52">
            <v>0.40205548265789154</v>
          </cell>
          <cell r="Y52">
            <v>0.32787999847412796</v>
          </cell>
          <cell r="Z52">
            <v>0.28790489372674616</v>
          </cell>
          <cell r="AA52">
            <v>0.24694022739291577</v>
          </cell>
          <cell r="AB52">
            <v>0.24809663392038322</v>
          </cell>
          <cell r="AC52">
            <v>0.2168598122746038</v>
          </cell>
          <cell r="AD52">
            <v>0.21991131787864326</v>
          </cell>
          <cell r="AE52">
            <v>0.2250950778057193</v>
          </cell>
          <cell r="AF52">
            <v>0.16513502983218206</v>
          </cell>
          <cell r="AG52">
            <v>9.9465564995063149E-2</v>
          </cell>
          <cell r="AH52">
            <v>7.2352156179251545E-2</v>
          </cell>
          <cell r="AI52">
            <v>0.11921345657401985</v>
          </cell>
          <cell r="AJ52">
            <v>0.1878861442053906</v>
          </cell>
          <cell r="AK52">
            <v>0.15434337601076584</v>
          </cell>
          <cell r="AL52">
            <v>9.6906319916500561E-2</v>
          </cell>
          <cell r="AM52">
            <v>6.8947064196887273E-2</v>
          </cell>
          <cell r="AN52">
            <v>0.11187957363709454</v>
          </cell>
          <cell r="AO52">
            <v>0.17632759178461552</v>
          </cell>
          <cell r="AP52">
            <v>0.14484833841784114</v>
          </cell>
          <cell r="AQ52">
            <v>9.2686974402563321E-2</v>
          </cell>
          <cell r="AR52">
            <v>6.7464110166784996E-2</v>
          </cell>
          <cell r="AS52">
            <v>0.11120725008655742</v>
          </cell>
          <cell r="AT52">
            <v>0.17526797751623407</v>
          </cell>
          <cell r="AU52">
            <v>0.14397789401044314</v>
          </cell>
          <cell r="AV52">
            <v>9.2147735691323437E-2</v>
          </cell>
          <cell r="AW52">
            <v>6.7086799233281105E-2</v>
          </cell>
          <cell r="AX52">
            <v>0.11060223812632466</v>
          </cell>
          <cell r="AY52">
            <v>0.17431444955325873</v>
          </cell>
          <cell r="AZ52">
            <v>0.14319459662814438</v>
          </cell>
          <cell r="BA52">
            <v>9.1661006041431903E-2</v>
          </cell>
          <cell r="BB52">
            <v>6.674492306369835E-2</v>
          </cell>
          <cell r="BC52">
            <v>0.11005252886105739</v>
          </cell>
          <cell r="BD52">
            <v>0.17344808129875791</v>
          </cell>
          <cell r="BE52">
            <v>0.14248289858445026</v>
          </cell>
          <cell r="BF52">
            <v>6.0485374636454765E-2</v>
          </cell>
          <cell r="BG52">
            <v>1.7771865837293829E-2</v>
          </cell>
        </row>
        <row r="54">
          <cell r="B54">
            <v>0</v>
          </cell>
          <cell r="C54">
            <v>2.3572632426319136E-2</v>
          </cell>
          <cell r="D54">
            <v>3.7324275230931465E-2</v>
          </cell>
          <cell r="E54">
            <v>8.4027631521757587E-2</v>
          </cell>
          <cell r="F54">
            <v>0.1324315907536143</v>
          </cell>
          <cell r="G54">
            <v>0.10878896309163025</v>
          </cell>
          <cell r="H54">
            <v>7.1222039868047704E-2</v>
          </cell>
          <cell r="I54">
            <v>5.3217001156498488E-2</v>
          </cell>
          <cell r="J54">
            <v>8.9258491966037468E-2</v>
          </cell>
          <cell r="K54">
            <v>0.14067567852689364</v>
          </cell>
          <cell r="L54">
            <v>0.11556125779403276</v>
          </cell>
          <cell r="M54">
            <v>4.905687658360719E-2</v>
          </cell>
          <cell r="N54">
            <v>1.4413934513602187E-2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1.7951010886929488E-2</v>
          </cell>
          <cell r="X54">
            <v>2.8423150155649592E-2</v>
          </cell>
          <cell r="Y54">
            <v>6.3988650099419703E-2</v>
          </cell>
          <cell r="Z54">
            <v>0.10084919174055665</v>
          </cell>
          <cell r="AA54">
            <v>8.2844878141620656E-2</v>
          </cell>
          <cell r="AB54">
            <v>3.5168455589337837E-2</v>
          </cell>
          <cell r="AC54">
            <v>1.0333226473261306E-2</v>
          </cell>
          <cell r="AD54">
            <v>0</v>
          </cell>
          <cell r="AE54">
            <v>1.3657317153458155E-2</v>
          </cell>
          <cell r="AF54">
            <v>2.1624630424502442E-2</v>
          </cell>
          <cell r="AG54">
            <v>4.8683235397386525E-2</v>
          </cell>
          <cell r="AH54">
            <v>7.6727121661630607E-2</v>
          </cell>
          <cell r="AI54">
            <v>7.095793815499192E-2</v>
          </cell>
          <cell r="AJ54">
            <v>3.9310600097393421E-2</v>
          </cell>
          <cell r="AK54">
            <v>3.612443486264752E-2</v>
          </cell>
          <cell r="AL54">
            <v>4.4543545281589485E-2</v>
          </cell>
          <cell r="AM54">
            <v>0.13313782791819212</v>
          </cell>
          <cell r="AN54">
            <v>0.16840253261108512</v>
          </cell>
          <cell r="AO54">
            <v>0.34871629046317959</v>
          </cell>
          <cell r="AP54">
            <v>0.61703096332299001</v>
          </cell>
          <cell r="AQ54">
            <v>0.56373517036310206</v>
          </cell>
          <cell r="AR54">
            <v>0.51856265184702843</v>
          </cell>
          <cell r="AS54">
            <v>0.57521371264460419</v>
          </cell>
          <cell r="AT54">
            <v>0.57036858097670551</v>
          </cell>
          <cell r="AU54">
            <v>0.54523742505416595</v>
          </cell>
          <cell r="AV54">
            <v>0.43207129424782381</v>
          </cell>
          <cell r="AW54">
            <v>0.32250654758542924</v>
          </cell>
          <cell r="AX54">
            <v>0.40654017547981391</v>
          </cell>
          <cell r="AY54">
            <v>0.40144627130734672</v>
          </cell>
          <cell r="AZ54">
            <v>0.33868384849967731</v>
          </cell>
          <cell r="BA54">
            <v>0.30046624323821147</v>
          </cell>
          <cell r="BB54">
            <v>0.27745965119845267</v>
          </cell>
          <cell r="BC54">
            <v>0.2966724105658004</v>
          </cell>
          <cell r="BD54">
            <v>0.28693252716639883</v>
          </cell>
          <cell r="BE54">
            <v>0.17411767381637699</v>
          </cell>
          <cell r="BF54">
            <v>6.7083841324384427E-2</v>
          </cell>
          <cell r="BG54">
            <v>1.5198327038683403E-2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9.1580960919780519E-2</v>
          </cell>
          <cell r="G55">
            <v>0.14500684223398871</v>
          </cell>
          <cell r="H55">
            <v>0.35715510310419596</v>
          </cell>
          <cell r="I55">
            <v>0.56311853331882433</v>
          </cell>
          <cell r="J55">
            <v>0.53209641021720377</v>
          </cell>
          <cell r="K55">
            <v>0.35191063434105546</v>
          </cell>
          <cell r="L55">
            <v>0.19441400043836773</v>
          </cell>
          <cell r="M55">
            <v>0.21314886113582959</v>
          </cell>
          <cell r="N55">
            <v>0.25992546911522418</v>
          </cell>
          <cell r="O55">
            <v>0.54537783766053183</v>
          </cell>
          <cell r="P55">
            <v>0.85954171616094055</v>
          </cell>
          <cell r="Q55">
            <v>0.70609022743764782</v>
          </cell>
          <cell r="R55">
            <v>0.32993148576447767</v>
          </cell>
          <cell r="S55">
            <v>0.13587147341400771</v>
          </cell>
          <cell r="T55">
            <v>0.10761366857606225</v>
          </cell>
          <cell r="U55">
            <v>0.1696043201297418</v>
          </cell>
          <cell r="V55">
            <v>0.13932535294470108</v>
          </cell>
          <cell r="W55">
            <v>0.25984534803895026</v>
          </cell>
          <cell r="X55">
            <v>0.33516163891273415</v>
          </cell>
          <cell r="Y55">
            <v>0.74361176326414369</v>
          </cell>
          <cell r="Z55">
            <v>1.1721744159262955</v>
          </cell>
          <cell r="AA55">
            <v>1.02672932181131</v>
          </cell>
          <cell r="AB55">
            <v>0.57964692928052697</v>
          </cell>
          <cell r="AC55">
            <v>0.29008342959280886</v>
          </cell>
          <cell r="AD55">
            <v>0.18328206908855296</v>
          </cell>
          <cell r="AE55">
            <v>0.21825176217155032</v>
          </cell>
          <cell r="AF55">
            <v>0.22928439398134548</v>
          </cell>
          <cell r="AG55">
            <v>0.24002796594976927</v>
          </cell>
          <cell r="AH55">
            <v>0.18939054387514126</v>
          </cell>
          <cell r="AI55">
            <v>0.18394887429395332</v>
          </cell>
          <cell r="AJ55">
            <v>0.2198632395726989</v>
          </cell>
          <cell r="AK55">
            <v>0.23481366639034956</v>
          </cell>
          <cell r="AL55">
            <v>0.25163178921245244</v>
          </cell>
          <cell r="AM55">
            <v>0.20051647030760661</v>
          </cell>
          <cell r="AN55">
            <v>0.19380424354342288</v>
          </cell>
          <cell r="AO55">
            <v>0.23084238523359499</v>
          </cell>
          <cell r="AP55">
            <v>0.24257683696391985</v>
          </cell>
          <cell r="AQ55">
            <v>0.25403786475629381</v>
          </cell>
          <cell r="AR55">
            <v>0.20048689633995528</v>
          </cell>
          <cell r="AS55">
            <v>0.19271037150114112</v>
          </cell>
          <cell r="AT55">
            <v>0.22955998845737419</v>
          </cell>
          <cell r="AU55">
            <v>0.24125161940113046</v>
          </cell>
          <cell r="AV55">
            <v>0.25268279656874582</v>
          </cell>
          <cell r="AW55">
            <v>0.19943209065393114</v>
          </cell>
          <cell r="AX55">
            <v>0.19173196696493333</v>
          </cell>
          <cell r="AY55">
            <v>0.22841096697175128</v>
          </cell>
          <cell r="AZ55">
            <v>0.24006214574934598</v>
          </cell>
          <cell r="BA55">
            <v>0.25146357370901884</v>
          </cell>
          <cell r="BB55">
            <v>0.19848170177656707</v>
          </cell>
          <cell r="BC55">
            <v>0.16166599554335573</v>
          </cell>
          <cell r="BD55">
            <v>0.18116565222671749</v>
          </cell>
          <cell r="BE55">
            <v>0.13496302149906536</v>
          </cell>
          <cell r="BF55">
            <v>5.7293113759897582E-2</v>
          </cell>
          <cell r="BG55">
            <v>1.6833912946090011E-2</v>
          </cell>
        </row>
      </sheetData>
      <sheetData sheetId="24">
        <row r="6">
          <cell r="B6">
            <v>0</v>
          </cell>
          <cell r="C6">
            <v>0</v>
          </cell>
          <cell r="D6">
            <v>0</v>
          </cell>
          <cell r="E6">
            <v>0.21797727511409723</v>
          </cell>
          <cell r="F6">
            <v>0.99135240500877531</v>
          </cell>
          <cell r="G6">
            <v>3.2148109558223954</v>
          </cell>
          <cell r="H6">
            <v>4.9085410599143673</v>
          </cell>
          <cell r="I6">
            <v>4.9526095944424284</v>
          </cell>
          <cell r="J6">
            <v>3.0143960269796839</v>
          </cell>
          <cell r="K6">
            <v>2.6452220834911375</v>
          </cell>
          <cell r="L6">
            <v>6.4300830939444316</v>
          </cell>
          <cell r="M6">
            <v>4.2299717198496669</v>
          </cell>
          <cell r="N6">
            <v>0.92259909345618685</v>
          </cell>
          <cell r="O6">
            <v>1.1375605266285804</v>
          </cell>
          <cell r="P6">
            <v>3.2376363584346532</v>
          </cell>
          <cell r="Q6">
            <v>3.0936718260848011</v>
          </cell>
          <cell r="R6">
            <v>1.8100883173604592</v>
          </cell>
          <cell r="S6">
            <v>1.4197065616876847</v>
          </cell>
          <cell r="T6">
            <v>0.70157182888125114</v>
          </cell>
          <cell r="U6">
            <v>0.18649614079816243</v>
          </cell>
          <cell r="V6">
            <v>0.26926733590779484</v>
          </cell>
          <cell r="W6">
            <v>0.22424536128395484</v>
          </cell>
          <cell r="X6">
            <v>0.3409470221008683</v>
          </cell>
          <cell r="Y6">
            <v>1.0701560713972975</v>
          </cell>
          <cell r="Z6">
            <v>2.2026957397143749</v>
          </cell>
          <cell r="AA6">
            <v>2.4950315548544806</v>
          </cell>
          <cell r="AB6">
            <v>2.4673595679684257</v>
          </cell>
          <cell r="AC6">
            <v>3.4441612377356821</v>
          </cell>
          <cell r="AD6">
            <v>5.7118664528809289</v>
          </cell>
          <cell r="AE6">
            <v>7.9489869613685764</v>
          </cell>
          <cell r="AF6">
            <v>9.6221289154208431</v>
          </cell>
          <cell r="AG6">
            <v>12.759131081562456</v>
          </cell>
          <cell r="AH6">
            <v>15.259284364332368</v>
          </cell>
          <cell r="AI6">
            <v>28.180097785883564</v>
          </cell>
          <cell r="AJ6">
            <v>33.275931599898207</v>
          </cell>
          <cell r="AK6">
            <v>22.275713481303697</v>
          </cell>
          <cell r="AL6">
            <v>7.7001498334937182</v>
          </cell>
          <cell r="AM6">
            <v>0.87515576886846869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0.49173604918139507</v>
          </cell>
          <cell r="S7">
            <v>1.8148956073095697</v>
          </cell>
          <cell r="T7">
            <v>5.322949211980589</v>
          </cell>
          <cell r="U7">
            <v>5.7348732356486058</v>
          </cell>
          <cell r="V7">
            <v>4.8382988833213361</v>
          </cell>
          <cell r="W7">
            <v>4.8702734159450944</v>
          </cell>
          <cell r="X7">
            <v>4.9044628885233452</v>
          </cell>
          <cell r="Y7">
            <v>4.9456026669426185</v>
          </cell>
          <cell r="Z7">
            <v>4.8069514930332211</v>
          </cell>
          <cell r="AA7">
            <v>4.2793011724702144</v>
          </cell>
          <cell r="AB7">
            <v>2.2243967354462986</v>
          </cell>
          <cell r="AC7">
            <v>1.1962286232953456</v>
          </cell>
          <cell r="AD7">
            <v>2.5956795337470728</v>
          </cell>
          <cell r="AE7">
            <v>1.7075441889519034</v>
          </cell>
          <cell r="AF7">
            <v>0.53270829696999822</v>
          </cell>
          <cell r="AG7">
            <v>0.94659789172280173</v>
          </cell>
          <cell r="AH7">
            <v>2.591911277495218</v>
          </cell>
          <cell r="AI7">
            <v>1.9922189120921023</v>
          </cell>
          <cell r="AJ7">
            <v>1.1900249088054251</v>
          </cell>
          <cell r="AK7">
            <v>2.5881903409044127</v>
          </cell>
          <cell r="AL7">
            <v>1.9413838723041008</v>
          </cell>
          <cell r="AM7">
            <v>1.0303945822082623</v>
          </cell>
          <cell r="AN7">
            <v>2.1520634338479749</v>
          </cell>
          <cell r="AO7">
            <v>1.4157153696928835</v>
          </cell>
          <cell r="AP7">
            <v>0.44167678831191559</v>
          </cell>
          <cell r="AQ7">
            <v>0.78485626061784386</v>
          </cell>
          <cell r="AR7">
            <v>2.1490411196730466</v>
          </cell>
          <cell r="AS7">
            <v>1.6518269809900652</v>
          </cell>
          <cell r="AT7">
            <v>0.98672616282425463</v>
          </cell>
          <cell r="AU7">
            <v>2.1460554869797708</v>
          </cell>
          <cell r="AV7">
            <v>1.6495356366729965</v>
          </cell>
          <cell r="AW7">
            <v>0.98536689096911145</v>
          </cell>
          <cell r="AX7">
            <v>2.1431056905107324</v>
          </cell>
          <cell r="AY7">
            <v>1.4098225996560709</v>
          </cell>
          <cell r="AZ7">
            <v>0.43984888924354187</v>
          </cell>
          <cell r="BA7">
            <v>0.78162405642395438</v>
          </cell>
          <cell r="BB7">
            <v>2.1401909135036008</v>
          </cell>
          <cell r="BC7">
            <v>1.6450347027274115</v>
          </cell>
          <cell r="BD7">
            <v>0.98269650375439932</v>
          </cell>
          <cell r="BE7">
            <v>2.1373103664330677</v>
          </cell>
          <cell r="BF7">
            <v>1.4060101983857098</v>
          </cell>
          <cell r="BG7">
            <v>0.20185241320099068</v>
          </cell>
        </row>
        <row r="9">
          <cell r="B9">
            <v>0</v>
          </cell>
          <cell r="C9">
            <v>0.36382785310399401</v>
          </cell>
          <cell r="D9">
            <v>0.86171446539478602</v>
          </cell>
          <cell r="E9">
            <v>1.9927199448789148</v>
          </cell>
          <cell r="F9">
            <v>3.4477987683668689</v>
          </cell>
          <cell r="G9">
            <v>4.1519277357898066</v>
          </cell>
          <cell r="H9">
            <v>3.603310424994</v>
          </cell>
          <cell r="I9">
            <v>2.2161221078740194</v>
          </cell>
          <cell r="J9">
            <v>1.3690522996567642</v>
          </cell>
          <cell r="K9">
            <v>1.2867760215900623</v>
          </cell>
          <cell r="L9">
            <v>1.1236021614896077</v>
          </cell>
          <cell r="M9">
            <v>0.68755833357836882</v>
          </cell>
          <cell r="N9">
            <v>0.87880062255814484</v>
          </cell>
          <cell r="O9">
            <v>1.2007069672309827</v>
          </cell>
          <cell r="P9">
            <v>1.3293575446186419</v>
          </cell>
          <cell r="Q9">
            <v>1.2637906689014657</v>
          </cell>
          <cell r="R9">
            <v>1.1881119487948195</v>
          </cell>
          <cell r="S9">
            <v>1.3227413311859224</v>
          </cell>
          <cell r="T9">
            <v>1.5502409887458859</v>
          </cell>
          <cell r="U9">
            <v>1.4845315846026648</v>
          </cell>
          <cell r="V9">
            <v>1.4225951432838908</v>
          </cell>
          <cell r="W9">
            <v>2.2151333472653185</v>
          </cell>
          <cell r="X9">
            <v>3.2413098089437988</v>
          </cell>
          <cell r="Y9">
            <v>5.6809230222664917</v>
          </cell>
          <cell r="Z9">
            <v>8.614501679560961</v>
          </cell>
          <cell r="AA9">
            <v>10.243134693391537</v>
          </cell>
          <cell r="AB9">
            <v>9.4779294549935695</v>
          </cell>
          <cell r="AC9">
            <v>7.5588144011803884</v>
          </cell>
          <cell r="AD9">
            <v>5.7105460539835091</v>
          </cell>
          <cell r="AE9">
            <v>4.1292446258526248</v>
          </cell>
          <cell r="AF9">
            <v>2.6319029519199275</v>
          </cell>
          <cell r="AG9">
            <v>1.8219097381108333</v>
          </cell>
          <cell r="AH9">
            <v>1.2200159524291632</v>
          </cell>
          <cell r="AI9">
            <v>0.62553972584922846</v>
          </cell>
          <cell r="AJ9">
            <v>0.23322439753721871</v>
          </cell>
          <cell r="AK9">
            <v>5.0662311436943996E-2</v>
          </cell>
          <cell r="AL9">
            <v>4.4111732978969441E-3</v>
          </cell>
          <cell r="AM9">
            <v>5.3539561238102309E-4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5.3622029217212049E-4</v>
          </cell>
          <cell r="BB10">
            <v>8.4903685797504697E-4</v>
          </cell>
          <cell r="BC10">
            <v>1.9114250928895446E-3</v>
          </cell>
          <cell r="BD10">
            <v>3.0124979256638059E-3</v>
          </cell>
          <cell r="BE10">
            <v>2.4746854114165214E-3</v>
          </cell>
          <cell r="BF10">
            <v>1.0505279981244903E-3</v>
          </cell>
          <cell r="BG10">
            <v>3.0866705799879489E-4</v>
          </cell>
        </row>
        <row r="12">
          <cell r="B12">
            <v>0</v>
          </cell>
          <cell r="C12">
            <v>4.4551314495871144E-2</v>
          </cell>
          <cell r="D12">
            <v>0.10912432409169429</v>
          </cell>
          <cell r="E12">
            <v>0.25283497505040148</v>
          </cell>
          <cell r="F12">
            <v>0.43997247665607919</v>
          </cell>
          <cell r="G12">
            <v>0.53976746010975252</v>
          </cell>
          <cell r="H12">
            <v>0.48056531352903614</v>
          </cell>
          <cell r="I12">
            <v>0.30103555134220478</v>
          </cell>
          <cell r="J12">
            <v>0.19435531493645875</v>
          </cell>
          <cell r="K12">
            <v>0.18857534532824138</v>
          </cell>
          <cell r="L12">
            <v>0.16067129010181191</v>
          </cell>
          <cell r="M12">
            <v>9.2931626342946091E-2</v>
          </cell>
          <cell r="N12">
            <v>0.18631459155909022</v>
          </cell>
          <cell r="O12">
            <v>0.26693050292109299</v>
          </cell>
          <cell r="P12">
            <v>0.43943160080253268</v>
          </cell>
          <cell r="Q12">
            <v>0.59715940999142947</v>
          </cell>
          <cell r="R12">
            <v>0.51164237841187898</v>
          </cell>
          <cell r="S12">
            <v>0.37147634822331344</v>
          </cell>
          <cell r="T12">
            <v>0.32676514309358423</v>
          </cell>
          <cell r="U12">
            <v>0.37403861265598126</v>
          </cell>
          <cell r="V12">
            <v>0.45555638045236557</v>
          </cell>
          <cell r="W12">
            <v>0.39075775546256164</v>
          </cell>
          <cell r="X12">
            <v>0.24447835380317293</v>
          </cell>
          <cell r="Y12">
            <v>0.1578682917551732</v>
          </cell>
          <cell r="Z12">
            <v>0.10436960531830559</v>
          </cell>
          <cell r="AA12">
            <v>8.1379156390098392E-2</v>
          </cell>
          <cell r="AB12">
            <v>0.16530674373826892</v>
          </cell>
          <cell r="AC12">
            <v>0.32271311373165751</v>
          </cell>
          <cell r="AD12">
            <v>0.60504812202327851</v>
          </cell>
          <cell r="AE12">
            <v>1.0468644324949539</v>
          </cell>
          <cell r="AF12">
            <v>1.2375165848731706</v>
          </cell>
          <cell r="AG12">
            <v>0.93841989993323727</v>
          </cell>
          <cell r="AH12">
            <v>0.48955732311693773</v>
          </cell>
          <cell r="AI12">
            <v>0.18443069108104124</v>
          </cell>
          <cell r="AJ12">
            <v>4.7621446359981313E-2</v>
          </cell>
          <cell r="AK12">
            <v>9.8610200304376072E-3</v>
          </cell>
          <cell r="AL12">
            <v>1.3343319827038703E-3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5.0065609620003337E-2</v>
          </cell>
          <cell r="G13">
            <v>7.9272546199591579E-2</v>
          </cell>
          <cell r="H13">
            <v>0.17846520155147172</v>
          </cell>
          <cell r="I13">
            <v>0.281269745530148</v>
          </cell>
          <cell r="J13">
            <v>0.23105547393295489</v>
          </cell>
          <cell r="K13">
            <v>9.808529333332637E-2</v>
          </cell>
          <cell r="L13">
            <v>2.8819506933844538E-2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1.6935354272034743E-3</v>
          </cell>
          <cell r="V13">
            <v>4.7967104129429785E-3</v>
          </cell>
          <cell r="W13">
            <v>2.4599590782007026E-2</v>
          </cell>
          <cell r="X13">
            <v>4.2833757041641947E-2</v>
          </cell>
          <cell r="Y13">
            <v>0.10827587148522264</v>
          </cell>
          <cell r="Z13">
            <v>0.16214221567931003</v>
          </cell>
          <cell r="AA13">
            <v>0.21115608357784568</v>
          </cell>
          <cell r="AB13">
            <v>0.25290149696744602</v>
          </cell>
          <cell r="AC13">
            <v>0.21875377133842192</v>
          </cell>
          <cell r="AD13">
            <v>0.13616733924521957</v>
          </cell>
          <cell r="AE13">
            <v>9.6300747108677906E-2</v>
          </cell>
          <cell r="AF13">
            <v>6.9166051181680788E-2</v>
          </cell>
          <cell r="AG13">
            <v>7.1578761817975817E-2</v>
          </cell>
          <cell r="AH13">
            <v>7.938740533756812E-2</v>
          </cell>
          <cell r="AI13">
            <v>8.4122829028669438E-2</v>
          </cell>
          <cell r="AJ13">
            <v>8.4785351470356124E-2</v>
          </cell>
          <cell r="AK13">
            <v>6.1989711164750938E-2</v>
          </cell>
          <cell r="AL13">
            <v>4.4681209511554028E-2</v>
          </cell>
          <cell r="AM13">
            <v>4.3926442954592651E-2</v>
          </cell>
          <cell r="AN13">
            <v>4.3381026494516382E-2</v>
          </cell>
          <cell r="AO13">
            <v>4.547931839995574E-2</v>
          </cell>
          <cell r="AP13">
            <v>3.5914198393822268E-2</v>
          </cell>
          <cell r="AQ13">
            <v>3.7095488341514764E-2</v>
          </cell>
          <cell r="AR13">
            <v>4.5202376636253074E-2</v>
          </cell>
          <cell r="AS13">
            <v>5.2322223033595322E-2</v>
          </cell>
          <cell r="AT13">
            <v>5.9592754254939338E-2</v>
          </cell>
          <cell r="AU13">
            <v>4.750941012684548E-2</v>
          </cell>
          <cell r="AV13">
            <v>3.9479957892437113E-2</v>
          </cell>
          <cell r="AW13">
            <v>4.2624600724631014E-2</v>
          </cell>
          <cell r="AX13">
            <v>4.3299723091936616E-2</v>
          </cell>
          <cell r="AY13">
            <v>4.5394287889307633E-2</v>
          </cell>
          <cell r="AZ13">
            <v>3.5847144607242955E-2</v>
          </cell>
          <cell r="BA13">
            <v>3.7029963542133781E-2</v>
          </cell>
          <cell r="BB13">
            <v>4.5123912881329602E-2</v>
          </cell>
          <cell r="BC13">
            <v>5.2237538840754431E-2</v>
          </cell>
          <cell r="BD13">
            <v>5.421699262445473E-2</v>
          </cell>
          <cell r="BE13">
            <v>3.9069560646403149E-2</v>
          </cell>
          <cell r="BF13">
            <v>1.5292792375494794E-2</v>
          </cell>
          <cell r="BG13">
            <v>4.4933416715762743E-3</v>
          </cell>
        </row>
        <row r="15">
          <cell r="B15">
            <v>0</v>
          </cell>
          <cell r="C15">
            <v>3.0468862375023335E-2</v>
          </cell>
          <cell r="D15">
            <v>5.9917006840477696E-2</v>
          </cell>
          <cell r="E15">
            <v>0.13389713234022321</v>
          </cell>
          <cell r="F15">
            <v>0.22355885261325534</v>
          </cell>
          <cell r="G15">
            <v>0.23044939620100832</v>
          </cell>
          <cell r="H15">
            <v>0.15809319355864004</v>
          </cell>
          <cell r="I15">
            <v>8.1789694171009814E-2</v>
          </cell>
          <cell r="J15">
            <v>4.2520827069217726E-2</v>
          </cell>
          <cell r="K15">
            <v>3.9333315520793326E-2</v>
          </cell>
          <cell r="L15">
            <v>0.15594670150548171</v>
          </cell>
          <cell r="M15">
            <v>0.21320581971110311</v>
          </cell>
          <cell r="N15">
            <v>0.52549250979296913</v>
          </cell>
          <cell r="O15">
            <v>0.82299259477418807</v>
          </cell>
          <cell r="P15">
            <v>0.8854760345120638</v>
          </cell>
          <cell r="Q15">
            <v>0.79939605758761711</v>
          </cell>
          <cell r="R15">
            <v>0.74333795024945559</v>
          </cell>
          <cell r="S15">
            <v>0.845485663737499</v>
          </cell>
          <cell r="T15">
            <v>1.0471364732335615</v>
          </cell>
          <cell r="U15">
            <v>1.1475678393697497</v>
          </cell>
          <cell r="V15">
            <v>1.255099587115297</v>
          </cell>
          <cell r="W15">
            <v>1.3666612745642861</v>
          </cell>
          <cell r="X15">
            <v>1.4958413205210523</v>
          </cell>
          <cell r="Y15">
            <v>1.6066903153107552</v>
          </cell>
          <cell r="Z15">
            <v>1.6252097650035957</v>
          </cell>
          <cell r="AA15">
            <v>1.6153010496555202</v>
          </cell>
          <cell r="AB15">
            <v>2.0562967404069061</v>
          </cell>
          <cell r="AC15">
            <v>2.6416232003356277</v>
          </cell>
          <cell r="AD15">
            <v>4.4389631554609528</v>
          </cell>
          <cell r="AE15">
            <v>6.7149727187354449</v>
          </cell>
          <cell r="AF15">
            <v>8.2915966474741456</v>
          </cell>
          <cell r="AG15">
            <v>8.9006317768897283</v>
          </cell>
          <cell r="AH15">
            <v>8.2163188549713464</v>
          </cell>
          <cell r="AI15">
            <v>5.8162062437500293</v>
          </cell>
          <cell r="AJ15">
            <v>3.0688687138735102</v>
          </cell>
          <cell r="AK15">
            <v>1.1062861561244268</v>
          </cell>
          <cell r="AL15">
            <v>0.26216294961095538</v>
          </cell>
          <cell r="AM15">
            <v>2.7056054636169689E-2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3.7230571578441361E-2</v>
          </cell>
          <cell r="N16">
            <v>5.8949890511469982E-2</v>
          </cell>
          <cell r="O16">
            <v>0.13271308411209934</v>
          </cell>
          <cell r="P16">
            <v>0.20916220681803546</v>
          </cell>
          <cell r="Q16">
            <v>0.17182108489526068</v>
          </cell>
          <cell r="R16">
            <v>7.2939719738872102E-2</v>
          </cell>
          <cell r="S16">
            <v>2.1431212441028379E-2</v>
          </cell>
          <cell r="T16">
            <v>0</v>
          </cell>
          <cell r="U16">
            <v>0</v>
          </cell>
          <cell r="V16">
            <v>0</v>
          </cell>
          <cell r="W16">
            <v>5.7859561612011258E-2</v>
          </cell>
          <cell r="X16">
            <v>0.14945554739231268</v>
          </cell>
          <cell r="Y16">
            <v>0.29783362590570106</v>
          </cell>
          <cell r="Z16">
            <v>0.5985505957841738</v>
          </cell>
          <cell r="AA16">
            <v>0.69855811730810191</v>
          </cell>
          <cell r="AB16">
            <v>0.62022835202053173</v>
          </cell>
          <cell r="AC16">
            <v>0.52476564079563126</v>
          </cell>
          <cell r="AD16">
            <v>0.41121509564366032</v>
          </cell>
          <cell r="AE16">
            <v>0.23840822443840262</v>
          </cell>
          <cell r="AF16">
            <v>0.27860243152689462</v>
          </cell>
          <cell r="AG16">
            <v>0.44529542224092727</v>
          </cell>
          <cell r="AH16">
            <v>0.41704997676941852</v>
          </cell>
          <cell r="AI16">
            <v>0.37161368835959119</v>
          </cell>
          <cell r="AJ16">
            <v>0.4738070001529357</v>
          </cell>
          <cell r="AK16">
            <v>0.40094969992588148</v>
          </cell>
          <cell r="AL16">
            <v>0.33553433952394118</v>
          </cell>
          <cell r="AM16">
            <v>0.35983612500466239</v>
          </cell>
          <cell r="AN16">
            <v>0.32092768802688154</v>
          </cell>
          <cell r="AO16">
            <v>0.20245575678092814</v>
          </cell>
          <cell r="AP16">
            <v>0.23658902987851588</v>
          </cell>
          <cell r="AQ16">
            <v>0.37814511282659985</v>
          </cell>
          <cell r="AR16">
            <v>0.35415922882175443</v>
          </cell>
          <cell r="AS16">
            <v>0.31557523490045652</v>
          </cell>
          <cell r="AT16">
            <v>0.41092801332860718</v>
          </cell>
          <cell r="AU16">
            <v>0.35405667709551469</v>
          </cell>
          <cell r="AV16">
            <v>0.31548403352385473</v>
          </cell>
          <cell r="AW16">
            <v>0.3537177543170818</v>
          </cell>
          <cell r="AX16">
            <v>0.32064886928812869</v>
          </cell>
          <cell r="AY16">
            <v>0.20228010113257625</v>
          </cell>
          <cell r="AZ16">
            <v>0.23638418386087875</v>
          </cell>
          <cell r="BA16">
            <v>0.37781817620442748</v>
          </cell>
          <cell r="BB16">
            <v>0.35385318843274782</v>
          </cell>
          <cell r="BC16">
            <v>0.31530306403792124</v>
          </cell>
          <cell r="BD16">
            <v>0.35351511661165563</v>
          </cell>
          <cell r="BE16">
            <v>0.26340620702069223</v>
          </cell>
          <cell r="BF16">
            <v>0.11181849380872222</v>
          </cell>
          <cell r="BG16">
            <v>3.2854607945160749E-2</v>
          </cell>
        </row>
        <row r="18">
          <cell r="B18">
            <v>0</v>
          </cell>
          <cell r="C18">
            <v>4.3642984210678457E-2</v>
          </cell>
          <cell r="D18">
            <v>0.12728617106074741</v>
          </cell>
          <cell r="E18">
            <v>0.30587944354868601</v>
          </cell>
          <cell r="F18">
            <v>0.54471355582732384</v>
          </cell>
          <cell r="G18">
            <v>0.73568916042948918</v>
          </cell>
          <cell r="H18">
            <v>0.7248980213065872</v>
          </cell>
          <cell r="I18">
            <v>0.4773035013252519</v>
          </cell>
          <cell r="J18">
            <v>0.30433855645858576</v>
          </cell>
          <cell r="K18">
            <v>0.28070784748174854</v>
          </cell>
          <cell r="L18">
            <v>0.24516549656093528</v>
          </cell>
          <cell r="M18">
            <v>0.15284535677580674</v>
          </cell>
          <cell r="N18">
            <v>0.21377109775374908</v>
          </cell>
          <cell r="O18">
            <v>0.2972733095325587</v>
          </cell>
          <cell r="P18">
            <v>0.37854440012731089</v>
          </cell>
          <cell r="Q18">
            <v>0.44083942940008869</v>
          </cell>
          <cell r="R18">
            <v>0.49008708034461107</v>
          </cell>
          <cell r="S18">
            <v>0.65916021833625704</v>
          </cell>
          <cell r="T18">
            <v>0.80169351375281772</v>
          </cell>
          <cell r="U18">
            <v>0.81322637686965615</v>
          </cell>
          <cell r="V18">
            <v>0.85985673512367189</v>
          </cell>
          <cell r="W18">
            <v>0.95830034024717059</v>
          </cell>
          <cell r="X18">
            <v>1.0567936433845722</v>
          </cell>
          <cell r="Y18">
            <v>1.1515764011829281</v>
          </cell>
          <cell r="Z18">
            <v>1.2928846308422997</v>
          </cell>
          <cell r="AA18">
            <v>1.9307432530593471</v>
          </cell>
          <cell r="AB18">
            <v>3.036465347607292</v>
          </cell>
          <cell r="AC18">
            <v>5.0921863698145717</v>
          </cell>
          <cell r="AD18">
            <v>7.9555687080335939</v>
          </cell>
          <cell r="AE18">
            <v>10.206653422856833</v>
          </cell>
          <cell r="AF18">
            <v>10.5745538709388</v>
          </cell>
          <cell r="AG18">
            <v>9.5682851006409049</v>
          </cell>
          <cell r="AH18">
            <v>7.4835571736701763</v>
          </cell>
          <cell r="AI18">
            <v>4.6780852658197549</v>
          </cell>
          <cell r="AJ18">
            <v>2.1588372841248598</v>
          </cell>
          <cell r="AK18">
            <v>0.72588393340600454</v>
          </cell>
          <cell r="AL18">
            <v>0.1478644797362407</v>
          </cell>
          <cell r="AM18">
            <v>1.7990612478173351E-2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2.939684365565394E-2</v>
          </cell>
          <cell r="G19">
            <v>4.6546175398689618E-2</v>
          </cell>
          <cell r="H19">
            <v>0.1341755527708077</v>
          </cell>
          <cell r="I19">
            <v>0.21168238930387992</v>
          </cell>
          <cell r="J19">
            <v>0.24042091822894182</v>
          </cell>
          <cell r="K19">
            <v>0.22268801201061519</v>
          </cell>
          <cell r="L19">
            <v>0.1525434270347476</v>
          </cell>
          <cell r="M19">
            <v>0.12560802692846176</v>
          </cell>
          <cell r="N19">
            <v>0.18346677250024807</v>
          </cell>
          <cell r="O19">
            <v>0.39446816967684806</v>
          </cell>
          <cell r="P19">
            <v>0.74380980749281356</v>
          </cell>
          <cell r="Q19">
            <v>1.0059302184940457</v>
          </cell>
          <cell r="R19">
            <v>1.0964782078982196</v>
          </cell>
          <cell r="S19">
            <v>1.1172678912385439</v>
          </cell>
          <cell r="T19">
            <v>1.0822014161239484</v>
          </cell>
          <cell r="U19">
            <v>1.0352877768456215</v>
          </cell>
          <cell r="V19">
            <v>0.9301496770287967</v>
          </cell>
          <cell r="W19">
            <v>0.79391977265201863</v>
          </cell>
          <cell r="X19">
            <v>0.73374676956931151</v>
          </cell>
          <cell r="Y19">
            <v>0.82678514545117154</v>
          </cell>
          <cell r="Z19">
            <v>1.1083271224688676</v>
          </cell>
          <cell r="AA19">
            <v>1.4256326060609701</v>
          </cell>
          <cell r="AB19">
            <v>1.6475703192652189</v>
          </cell>
          <cell r="AC19">
            <v>1.7652116502589623</v>
          </cell>
          <cell r="AD19">
            <v>1.665060745572807</v>
          </cell>
          <cell r="AE19">
            <v>1.4803946360386231</v>
          </cell>
          <cell r="AF19">
            <v>1.3940718532446925</v>
          </cell>
          <cell r="AG19">
            <v>1.3364426609767044</v>
          </cell>
          <cell r="AH19">
            <v>1.3107091774163975</v>
          </cell>
          <cell r="AI19">
            <v>1.3551505071312755</v>
          </cell>
          <cell r="AJ19">
            <v>1.3391837487819291</v>
          </cell>
          <cell r="AK19">
            <v>1.1307200947230476</v>
          </cell>
          <cell r="AL19">
            <v>0.90813509422259953</v>
          </cell>
          <cell r="AM19">
            <v>0.81678564983094915</v>
          </cell>
          <cell r="AN19">
            <v>0.73742617556257029</v>
          </cell>
          <cell r="AO19">
            <v>0.70396397270868727</v>
          </cell>
          <cell r="AP19">
            <v>0.75177738926238358</v>
          </cell>
          <cell r="AQ19">
            <v>0.75163321569270658</v>
          </cell>
          <cell r="AR19">
            <v>0.74871900930906676</v>
          </cell>
          <cell r="AS19">
            <v>0.82469492259414201</v>
          </cell>
          <cell r="AT19">
            <v>0.86679999711228239</v>
          </cell>
          <cell r="AU19">
            <v>0.77811429181225522</v>
          </cell>
          <cell r="AV19">
            <v>0.71867336788573721</v>
          </cell>
          <cell r="AW19">
            <v>0.7498142752007797</v>
          </cell>
          <cell r="AX19">
            <v>0.72101124911996317</v>
          </cell>
          <cell r="AY19">
            <v>0.70139783295796898</v>
          </cell>
          <cell r="AZ19">
            <v>0.74905380240464903</v>
          </cell>
          <cell r="BA19">
            <v>0.74892657675882723</v>
          </cell>
          <cell r="BB19">
            <v>0.71740363113848782</v>
          </cell>
          <cell r="BC19">
            <v>0.74779075952893137</v>
          </cell>
          <cell r="BD19">
            <v>0.65909062457925127</v>
          </cell>
          <cell r="BE19">
            <v>0.39321296240317838</v>
          </cell>
          <cell r="BF19">
            <v>0.14524025522057799</v>
          </cell>
          <cell r="BG19">
            <v>3.2979714286139654E-2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0.21797727511409723</v>
          </cell>
          <cell r="F24">
            <v>0.99135240500877531</v>
          </cell>
          <cell r="G24">
            <v>2.8660500912856484</v>
          </cell>
          <cell r="H24">
            <v>3.7605062965946257</v>
          </cell>
          <cell r="I24">
            <v>1.8091372964116244</v>
          </cell>
          <cell r="J24">
            <v>0.56065050969707209</v>
          </cell>
          <cell r="K24">
            <v>1.0782525775345426</v>
          </cell>
          <cell r="L24">
            <v>2.9523993663388257</v>
          </cell>
          <cell r="M24">
            <v>1.9422090885693979</v>
          </cell>
          <cell r="N24">
            <v>0.27883125735413977</v>
          </cell>
          <cell r="O24">
            <v>0.53767513646063247</v>
          </cell>
          <cell r="P24">
            <v>1.9850706225321171</v>
          </cell>
          <cell r="Q24">
            <v>5.5545142282444626</v>
          </cell>
          <cell r="R24">
            <v>5.1274755486657435</v>
          </cell>
          <cell r="S24">
            <v>1.7335316592526107</v>
          </cell>
          <cell r="T24">
            <v>0.27563658436072691</v>
          </cell>
          <cell r="U24">
            <v>0.3043923752171126</v>
          </cell>
          <cell r="V24">
            <v>0.83346692086213281</v>
          </cell>
          <cell r="W24">
            <v>0.54828863844655462</v>
          </cell>
          <cell r="X24">
            <v>7.871449647249415E-2</v>
          </cell>
          <cell r="Y24">
            <v>0</v>
          </cell>
          <cell r="Z24">
            <v>6.0215531135878367E-2</v>
          </cell>
          <cell r="AA24">
            <v>0.19821467964180581</v>
          </cell>
          <cell r="AB24">
            <v>0.54273822921121018</v>
          </cell>
          <cell r="AC24">
            <v>0.35703541109861531</v>
          </cell>
          <cell r="AD24">
            <v>0.14056603908225374</v>
          </cell>
          <cell r="AE24">
            <v>0.29398194142888329</v>
          </cell>
          <cell r="AF24">
            <v>0.83320772704902857</v>
          </cell>
          <cell r="AG24">
            <v>0.66782188238825502</v>
          </cell>
          <cell r="AH24">
            <v>0.47974796545066339</v>
          </cell>
          <cell r="AI24">
            <v>0.73295439822381803</v>
          </cell>
          <cell r="AJ24">
            <v>0.93133393868893266</v>
          </cell>
          <cell r="AK24">
            <v>1.9511118071413456</v>
          </cell>
          <cell r="AL24">
            <v>2.5034282121990934</v>
          </cell>
          <cell r="AM24">
            <v>2.3535375023270571</v>
          </cell>
          <cell r="AN24">
            <v>2.7259829843933017</v>
          </cell>
          <cell r="AO24">
            <v>3.1205383878099475</v>
          </cell>
          <cell r="AP24">
            <v>4.2224036056471972</v>
          </cell>
          <cell r="AQ24">
            <v>4.9573905240857163</v>
          </cell>
          <cell r="AR24">
            <v>4.7238306368964587</v>
          </cell>
          <cell r="AS24">
            <v>5.3869368484205964</v>
          </cell>
          <cell r="AT24">
            <v>5.9202767955926872</v>
          </cell>
          <cell r="AU24">
            <v>6.7224980383248507</v>
          </cell>
          <cell r="AV24">
            <v>7.6822553867228143</v>
          </cell>
          <cell r="AW24">
            <v>5.1866916135868664</v>
          </cell>
          <cell r="AX24">
            <v>4.63548437558548</v>
          </cell>
          <cell r="AY24">
            <v>10.751662546611394</v>
          </cell>
          <cell r="AZ24">
            <v>18.692973117729203</v>
          </cell>
          <cell r="BA24">
            <v>16.320148893206987</v>
          </cell>
          <cell r="BB24">
            <v>14.438993576313818</v>
          </cell>
          <cell r="BC24">
            <v>25.079205835396678</v>
          </cell>
          <cell r="BD24">
            <v>24.315622718792469</v>
          </cell>
          <cell r="BE24">
            <v>9.4601783504470269</v>
          </cell>
          <cell r="BF24">
            <v>1.102132035628157</v>
          </cell>
          <cell r="BG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0.62002136127967145</v>
          </cell>
          <cell r="S25">
            <v>2.2885998833182546</v>
          </cell>
          <cell r="T25">
            <v>6.7128449095414977</v>
          </cell>
          <cell r="U25">
            <v>7.2352963261062078</v>
          </cell>
          <cell r="V25">
            <v>6.1091852650005709</v>
          </cell>
          <cell r="W25">
            <v>6.1535976406904238</v>
          </cell>
          <cell r="X25">
            <v>6.2004234944960936</v>
          </cell>
          <cell r="Y25">
            <v>6.2561860754225425</v>
          </cell>
          <cell r="Z25">
            <v>6.0840111024858992</v>
          </cell>
          <cell r="AA25">
            <v>5.4185334721402922</v>
          </cell>
          <cell r="AB25">
            <v>2.817332399863437</v>
          </cell>
          <cell r="AC25">
            <v>1.5157459786977798</v>
          </cell>
          <cell r="AD25">
            <v>3.2893825332287534</v>
          </cell>
          <cell r="AE25">
            <v>2.1638904020429637</v>
          </cell>
          <cell r="AF25">
            <v>0.67528043690820239</v>
          </cell>
          <cell r="AG25">
            <v>1.2002514013361965</v>
          </cell>
          <cell r="AH25">
            <v>3.2864484171740842</v>
          </cell>
          <cell r="AI25">
            <v>2.5262623189150117</v>
          </cell>
          <cell r="AJ25">
            <v>1.5095722763658459</v>
          </cell>
          <cell r="AK25">
            <v>3.2835494777025813</v>
          </cell>
          <cell r="AL25">
            <v>2.463134059501404</v>
          </cell>
          <cell r="AM25">
            <v>1.3077733397619771</v>
          </cell>
          <cell r="AN25">
            <v>2.7317467275716956</v>
          </cell>
          <cell r="AO25">
            <v>1.7970547556846241</v>
          </cell>
          <cell r="AP25">
            <v>0.56081166799507354</v>
          </cell>
          <cell r="AQ25">
            <v>0.9968066056221796</v>
          </cell>
          <cell r="AR25">
            <v>2.7293894326044383</v>
          </cell>
          <cell r="AS25">
            <v>2.0980648707682912</v>
          </cell>
          <cell r="AT25">
            <v>1.2537253718053161</v>
          </cell>
          <cell r="AU25">
            <v>2.7270594731173077</v>
          </cell>
          <cell r="AV25">
            <v>2.0962765898296905</v>
          </cell>
          <cell r="AW25">
            <v>1.2526641562134841</v>
          </cell>
          <cell r="AX25">
            <v>2.7247562403133836</v>
          </cell>
          <cell r="AY25">
            <v>1.7924561271788007</v>
          </cell>
          <cell r="AZ25">
            <v>0.55938479047038958</v>
          </cell>
          <cell r="BA25">
            <v>0.99428288367378259</v>
          </cell>
          <cell r="BB25">
            <v>2.7224791453150727</v>
          </cell>
          <cell r="BC25">
            <v>2.0927610228464326</v>
          </cell>
          <cell r="BD25">
            <v>1.2505776712413936</v>
          </cell>
          <cell r="BE25">
            <v>2.7202276183086478</v>
          </cell>
          <cell r="BF25">
            <v>1.7894770143539667</v>
          </cell>
          <cell r="BG25">
            <v>0.2569044336447705</v>
          </cell>
        </row>
        <row r="27">
          <cell r="B27">
            <v>0</v>
          </cell>
          <cell r="C27">
            <v>0.36382785310399401</v>
          </cell>
          <cell r="D27">
            <v>0.86171446539478602</v>
          </cell>
          <cell r="E27">
            <v>1.7491838605627568</v>
          </cell>
          <cell r="F27">
            <v>3.0621902510283161</v>
          </cell>
          <cell r="G27">
            <v>3.2838125424980396</v>
          </cell>
          <cell r="H27">
            <v>2.2630297895006248</v>
          </cell>
          <cell r="I27">
            <v>1.1363830446080887</v>
          </cell>
          <cell r="J27">
            <v>0.99142337130200719</v>
          </cell>
          <cell r="K27">
            <v>1.3033910390824432</v>
          </cell>
          <cell r="L27">
            <v>1.0707004185165057</v>
          </cell>
          <cell r="M27">
            <v>0.45452272925929538</v>
          </cell>
          <cell r="N27">
            <v>0.13354826704716197</v>
          </cell>
          <cell r="O27">
            <v>0.203957067755653</v>
          </cell>
          <cell r="P27">
            <v>0.32294016190174091</v>
          </cell>
          <cell r="Q27">
            <v>0.72703077983328412</v>
          </cell>
          <cell r="R27">
            <v>1.3319243920717327</v>
          </cell>
          <cell r="S27">
            <v>1.2359209878238961</v>
          </cell>
          <cell r="T27">
            <v>1.0629168778375724</v>
          </cell>
          <cell r="U27">
            <v>1.2810588600376296</v>
          </cell>
          <cell r="V27">
            <v>1.1363850947153538</v>
          </cell>
          <cell r="W27">
            <v>0.92908347700066951</v>
          </cell>
          <cell r="X27">
            <v>1.175455128155301</v>
          </cell>
          <cell r="Y27">
            <v>1.2434047764920229</v>
          </cell>
          <cell r="Z27">
            <v>1.0807152143685608</v>
          </cell>
          <cell r="AA27">
            <v>1.0312388454897352</v>
          </cell>
          <cell r="AB27">
            <v>1.0694764371584993</v>
          </cell>
          <cell r="AC27">
            <v>0.99466854106628078</v>
          </cell>
          <cell r="AD27">
            <v>1.0010867820768363</v>
          </cell>
          <cell r="AE27">
            <v>1.0440863124999009</v>
          </cell>
          <cell r="AF27">
            <v>1.0590133650493665</v>
          </cell>
          <cell r="AG27">
            <v>1.5651929397019482</v>
          </cell>
          <cell r="AH27">
            <v>2.2269549107634972</v>
          </cell>
          <cell r="AI27">
            <v>3.9142968310347674</v>
          </cell>
          <cell r="AJ27">
            <v>6.0413666246525706</v>
          </cell>
          <cell r="AK27">
            <v>7.7087484979608494</v>
          </cell>
          <cell r="AL27">
            <v>7.8465626930065708</v>
          </cell>
          <cell r="AM27">
            <v>6.9718617891697621</v>
          </cell>
          <cell r="AN27">
            <v>6.0560479898740551</v>
          </cell>
          <cell r="AO27">
            <v>5.1007789645872741</v>
          </cell>
          <cell r="AP27">
            <v>3.9492404824990817</v>
          </cell>
          <cell r="AQ27">
            <v>3.5275442822933507</v>
          </cell>
          <cell r="AR27">
            <v>3.1187546943651117</v>
          </cell>
          <cell r="AS27">
            <v>2.528456108641091</v>
          </cell>
          <cell r="AT27">
            <v>1.8718107874982279</v>
          </cell>
          <cell r="AU27">
            <v>1.2373330770777422</v>
          </cell>
          <cell r="AV27">
            <v>0.73064735744403864</v>
          </cell>
          <cell r="AW27">
            <v>0.7927794237425253</v>
          </cell>
          <cell r="AX27">
            <v>1.1282715179154974</v>
          </cell>
          <cell r="AY27">
            <v>1.1144022893314307</v>
          </cell>
          <cell r="AZ27">
            <v>0.67770024890234959</v>
          </cell>
          <cell r="BA27">
            <v>0.30016722557682746</v>
          </cell>
          <cell r="BB27">
            <v>8.8700936090886723E-2</v>
          </cell>
          <cell r="BC27">
            <v>2.1312756366388068E-2</v>
          </cell>
          <cell r="BD27">
            <v>4.5315746137620698E-3</v>
          </cell>
          <cell r="BE27">
            <v>5.1494003966445106E-4</v>
          </cell>
          <cell r="BF27">
            <v>0</v>
          </cell>
          <cell r="BG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6.1177536736728227E-4</v>
          </cell>
          <cell r="BB28">
            <v>9.6866874170685013E-4</v>
          </cell>
          <cell r="BC28">
            <v>2.1807507203069273E-3</v>
          </cell>
          <cell r="BD28">
            <v>3.4369680746333593E-3</v>
          </cell>
          <cell r="BE28">
            <v>2.8233761362425939E-3</v>
          </cell>
          <cell r="BF28">
            <v>1.1985505982603346E-3</v>
          </cell>
          <cell r="BG28">
            <v>3.5215918822552973E-4</v>
          </cell>
        </row>
        <row r="30">
          <cell r="B30">
            <v>0</v>
          </cell>
          <cell r="C30">
            <v>4.4551314495871144E-2</v>
          </cell>
          <cell r="D30">
            <v>0.10912432409169429</v>
          </cell>
          <cell r="E30">
            <v>0.21990003308307654</v>
          </cell>
          <cell r="F30">
            <v>0.38782417109260331</v>
          </cell>
          <cell r="G30">
            <v>0.42236669138054767</v>
          </cell>
          <cell r="H30">
            <v>0.29671957533551763</v>
          </cell>
          <cell r="I30">
            <v>0.1509129857500317</v>
          </cell>
          <cell r="J30">
            <v>0.13405013055390366</v>
          </cell>
          <cell r="K30">
            <v>0.17626590471572062</v>
          </cell>
          <cell r="L30">
            <v>0.1447976641623781</v>
          </cell>
          <cell r="M30">
            <v>6.1468015111680305E-2</v>
          </cell>
          <cell r="N30">
            <v>1.8060586123759208E-2</v>
          </cell>
          <cell r="O30">
            <v>3.0171735050597431E-2</v>
          </cell>
          <cell r="P30">
            <v>4.7773117692442912E-2</v>
          </cell>
          <cell r="Q30">
            <v>0.10755096797645097</v>
          </cell>
          <cell r="R30">
            <v>0.1913551745493394</v>
          </cell>
          <cell r="S30">
            <v>0.173840363994612</v>
          </cell>
          <cell r="T30">
            <v>0.13699643197154476</v>
          </cell>
          <cell r="U30">
            <v>0.23677584453022507</v>
          </cell>
          <cell r="V30">
            <v>0.25387990030966323</v>
          </cell>
          <cell r="W30">
            <v>0.39780537022930534</v>
          </cell>
          <cell r="X30">
            <v>0.58219176964584052</v>
          </cell>
          <cell r="Y30">
            <v>0.508420389899084</v>
          </cell>
          <cell r="Z30">
            <v>0.30616416455095885</v>
          </cell>
          <cell r="AA30">
            <v>0.21288313100143338</v>
          </cell>
          <cell r="AB30">
            <v>0.21468065777851236</v>
          </cell>
          <cell r="AC30">
            <v>0.23764228509009525</v>
          </cell>
          <cell r="AD30">
            <v>0.32240034643596527</v>
          </cell>
          <cell r="AE30">
            <v>0.41863997007028425</v>
          </cell>
          <cell r="AF30">
            <v>0.359493831540943</v>
          </cell>
          <cell r="AG30">
            <v>0.21021455400307407</v>
          </cell>
          <cell r="AH30">
            <v>0.12742301900474953</v>
          </cell>
          <cell r="AI30">
            <v>8.8282909581118632E-2</v>
          </cell>
          <cell r="AJ30">
            <v>7.7524117868809209E-2</v>
          </cell>
          <cell r="AK30">
            <v>7.0122162487755074E-2</v>
          </cell>
          <cell r="AL30">
            <v>6.0089558598686109E-2</v>
          </cell>
          <cell r="AM30">
            <v>5.0534238195607366E-2</v>
          </cell>
          <cell r="AN30">
            <v>4.4217243984297286E-2</v>
          </cell>
          <cell r="AO30">
            <v>3.9125629411791117E-2</v>
          </cell>
          <cell r="AP30">
            <v>3.4763175207504285E-2</v>
          </cell>
          <cell r="AQ30">
            <v>0.10406694378175467</v>
          </cell>
          <cell r="AR30">
            <v>0.23878454273213801</v>
          </cell>
          <cell r="AS30">
            <v>0.48936679555849344</v>
          </cell>
          <cell r="AT30">
            <v>0.89307729289277638</v>
          </cell>
          <cell r="AU30">
            <v>1.1566060157362943</v>
          </cell>
          <cell r="AV30">
            <v>1.0552336233462316</v>
          </cell>
          <cell r="AW30">
            <v>0.75273896110797966</v>
          </cell>
          <cell r="AX30">
            <v>0.46430448830402371</v>
          </cell>
          <cell r="AY30">
            <v>0.27065260844015576</v>
          </cell>
          <cell r="AZ30">
            <v>0.16102754591238114</v>
          </cell>
          <cell r="BA30">
            <v>8.9699554719959315E-2</v>
          </cell>
          <cell r="BB30">
            <v>4.2008289804167133E-2</v>
          </cell>
          <cell r="BC30">
            <v>1.4531827460736132E-2</v>
          </cell>
          <cell r="BD30">
            <v>3.4077147875382933E-3</v>
          </cell>
          <cell r="BE30">
            <v>3.654520957439824E-4</v>
          </cell>
          <cell r="BF30">
            <v>0</v>
          </cell>
          <cell r="BG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5.9725058659080926E-2</v>
          </cell>
          <cell r="G31">
            <v>9.4567059260048519E-2</v>
          </cell>
          <cell r="H31">
            <v>0.2128975301043311</v>
          </cell>
          <cell r="I31">
            <v>0.33553675224002472</v>
          </cell>
          <cell r="J31">
            <v>0.27563434938448983</v>
          </cell>
          <cell r="K31">
            <v>0.11700945903563911</v>
          </cell>
          <cell r="L31">
            <v>3.437982190197772E-2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2.01027656521069E-3</v>
          </cell>
          <cell r="V31">
            <v>5.6943035213843649E-3</v>
          </cell>
          <cell r="W31">
            <v>2.9273633270496577E-2</v>
          </cell>
          <cell r="X31">
            <v>5.096243122265437E-2</v>
          </cell>
          <cell r="Y31">
            <v>0.1289788000729066</v>
          </cell>
          <cell r="Z31">
            <v>0.19321119651115268</v>
          </cell>
          <cell r="AA31">
            <v>0.25171584398231078</v>
          </cell>
          <cell r="AB31">
            <v>0.30155700692222309</v>
          </cell>
          <cell r="AC31">
            <v>0.26081732523485468</v>
          </cell>
          <cell r="AD31">
            <v>0.16228008342598432</v>
          </cell>
          <cell r="AE31">
            <v>0.1147192151023496</v>
          </cell>
          <cell r="AF31">
            <v>8.2357543008671777E-2</v>
          </cell>
          <cell r="AG31">
            <v>8.5243150259253525E-2</v>
          </cell>
          <cell r="AH31">
            <v>9.4565476149812894E-2</v>
          </cell>
          <cell r="AI31">
            <v>0.1002299827206576</v>
          </cell>
          <cell r="AJ31">
            <v>0.10105063828123409</v>
          </cell>
          <cell r="AK31">
            <v>7.3898338138975311E-2</v>
          </cell>
          <cell r="AL31">
            <v>5.3288273078275147E-2</v>
          </cell>
          <cell r="AM31">
            <v>5.240481921954273E-2</v>
          </cell>
          <cell r="AN31">
            <v>5.176140529633013E-2</v>
          </cell>
          <cell r="AO31">
            <v>5.42688860177159E-2</v>
          </cell>
          <cell r="AP31">
            <v>4.2856906545280564E-2</v>
          </cell>
          <cell r="AQ31">
            <v>4.4269175805353903E-2</v>
          </cell>
          <cell r="AR31">
            <v>5.3945112426879757E-2</v>
          </cell>
          <cell r="AS31">
            <v>6.2440395500817696E-2</v>
          </cell>
          <cell r="AT31">
            <v>7.111680748490995E-2</v>
          </cell>
          <cell r="AU31">
            <v>5.6698140593839937E-2</v>
          </cell>
          <cell r="AV31">
            <v>4.7125521240305376E-2</v>
          </cell>
          <cell r="AW31">
            <v>5.0886112119368908E-2</v>
          </cell>
          <cell r="AX31">
            <v>5.1696443044735273E-2</v>
          </cell>
          <cell r="AY31">
            <v>5.4200942583154027E-2</v>
          </cell>
          <cell r="AZ31">
            <v>4.2803325922592873E-2</v>
          </cell>
          <cell r="BA31">
            <v>4.4216813728268509E-2</v>
          </cell>
          <cell r="BB31">
            <v>5.3882409063629906E-2</v>
          </cell>
          <cell r="BC31">
            <v>6.2372720258364961E-2</v>
          </cell>
          <cell r="BD31">
            <v>6.4731019335316414E-2</v>
          </cell>
          <cell r="BE31">
            <v>4.664458359645543E-2</v>
          </cell>
          <cell r="BF31">
            <v>1.8257428996353377E-2</v>
          </cell>
          <cell r="BG31">
            <v>5.3644138042843962E-3</v>
          </cell>
        </row>
        <row r="33">
          <cell r="B33">
            <v>0</v>
          </cell>
          <cell r="C33">
            <v>3.0468862375023335E-2</v>
          </cell>
          <cell r="D33">
            <v>5.9917006840477696E-2</v>
          </cell>
          <cell r="E33">
            <v>0.12709350571890524</v>
          </cell>
          <cell r="F33">
            <v>0.21278617232918848</v>
          </cell>
          <cell r="G33">
            <v>0.206197008075301</v>
          </cell>
          <cell r="H33">
            <v>0.12004749686774541</v>
          </cell>
          <cell r="I33">
            <v>5.0671219998341857E-2</v>
          </cell>
          <cell r="J33">
            <v>2.9823376479921487E-2</v>
          </cell>
          <cell r="K33">
            <v>3.641261620999231E-2</v>
          </cell>
          <cell r="L33">
            <v>2.9911977485103491E-2</v>
          </cell>
          <cell r="M33">
            <v>1.269792503014908E-2</v>
          </cell>
          <cell r="N33">
            <v>3.7309154717844136E-3</v>
          </cell>
          <cell r="O33">
            <v>6.3000208094011476E-3</v>
          </cell>
          <cell r="P33">
            <v>9.9752843211580889E-3</v>
          </cell>
          <cell r="Q33">
            <v>2.2457221475218444E-2</v>
          </cell>
          <cell r="R33">
            <v>0.16530251419804365</v>
          </cell>
          <cell r="S33">
            <v>0.23476913382629699</v>
          </cell>
          <cell r="T33">
            <v>0.47541913727654311</v>
          </cell>
          <cell r="U33">
            <v>0.80597019721710184</v>
          </cell>
          <cell r="V33">
            <v>0.7143510969078205</v>
          </cell>
          <cell r="W33">
            <v>0.56737321109288696</v>
          </cell>
          <cell r="X33">
            <v>0.60577679201688417</v>
          </cell>
          <cell r="Y33">
            <v>0.63287838438658772</v>
          </cell>
          <cell r="Z33">
            <v>0.69711574711955915</v>
          </cell>
          <cell r="AA33">
            <v>0.77575025716855006</v>
          </cell>
          <cell r="AB33">
            <v>0.79714641735338809</v>
          </cell>
          <cell r="AC33">
            <v>0.84269538250243436</v>
          </cell>
          <cell r="AD33">
            <v>0.82681582540796972</v>
          </cell>
          <cell r="AE33">
            <v>0.8796113012832214</v>
          </cell>
          <cell r="AF33">
            <v>0.93710041464182048</v>
          </cell>
          <cell r="AG33">
            <v>0.93523913460196351</v>
          </cell>
          <cell r="AH33">
            <v>1.0051936705637781</v>
          </cell>
          <cell r="AI33">
            <v>1.0718264556033703</v>
          </cell>
          <cell r="AJ33">
            <v>1.0863672713768278</v>
          </cell>
          <cell r="AK33">
            <v>1.1375739296507172</v>
          </cell>
          <cell r="AL33">
            <v>1.1084185629018499</v>
          </cell>
          <cell r="AM33">
            <v>1.0181629770255027</v>
          </cell>
          <cell r="AN33">
            <v>0.94787917666880428</v>
          </cell>
          <cell r="AO33">
            <v>0.85023643756649137</v>
          </cell>
          <cell r="AP33">
            <v>0.90026755367240596</v>
          </cell>
          <cell r="AQ33">
            <v>1.4793161386848805</v>
          </cell>
          <cell r="AR33">
            <v>2.0615616724547756</v>
          </cell>
          <cell r="AS33">
            <v>2.8656341698180605</v>
          </cell>
          <cell r="AT33">
            <v>4.2528151185649676</v>
          </cell>
          <cell r="AU33">
            <v>4.7755149107420403</v>
          </cell>
          <cell r="AV33">
            <v>4.7497877447749479</v>
          </cell>
          <cell r="AW33">
            <v>5.3207201505913346</v>
          </cell>
          <cell r="AX33">
            <v>5.8852129593773759</v>
          </cell>
          <cell r="AY33">
            <v>5.9249870131978311</v>
          </cell>
          <cell r="AZ33">
            <v>5.6005538084329807</v>
          </cell>
          <cell r="BA33">
            <v>4.8167019132726647</v>
          </cell>
          <cell r="BB33">
            <v>3.6792931924088532</v>
          </cell>
          <cell r="BC33">
            <v>2.2983536508822033</v>
          </cell>
          <cell r="BD33">
            <v>1.0757269897128052</v>
          </cell>
          <cell r="BE33">
            <v>0.35164650183998963</v>
          </cell>
          <cell r="BF33">
            <v>7.2426663273281261E-2</v>
          </cell>
          <cell r="BG33">
            <v>4.8139832573874343E-3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4.2459803142534155E-2</v>
          </cell>
          <cell r="N34">
            <v>6.7229715802707105E-2</v>
          </cell>
          <cell r="O34">
            <v>0.15135334180851753</v>
          </cell>
          <cell r="P34">
            <v>0.23854014993136452</v>
          </cell>
          <cell r="Q34">
            <v>0.19595426906134106</v>
          </cell>
          <cell r="R34">
            <v>8.3184490865497882E-2</v>
          </cell>
          <cell r="S34">
            <v>2.4441340080817327E-2</v>
          </cell>
          <cell r="T34">
            <v>0</v>
          </cell>
          <cell r="U34">
            <v>0</v>
          </cell>
          <cell r="V34">
            <v>0</v>
          </cell>
          <cell r="W34">
            <v>6.5992610996159606E-2</v>
          </cell>
          <cell r="X34">
            <v>0.17047015111923064</v>
          </cell>
          <cell r="Y34">
            <v>0.33970874016982178</v>
          </cell>
          <cell r="Z34">
            <v>0.68272334376115007</v>
          </cell>
          <cell r="AA34">
            <v>0.7968100374638023</v>
          </cell>
          <cell r="AB34">
            <v>0.7074925973529399</v>
          </cell>
          <cell r="AC34">
            <v>0.59862450566811665</v>
          </cell>
          <cell r="AD34">
            <v>0.46911117313497103</v>
          </cell>
          <cell r="AE34">
            <v>0.27198378160462006</v>
          </cell>
          <cell r="AF34">
            <v>0.31785113160777562</v>
          </cell>
          <cell r="AG34">
            <v>0.50804131433053046</v>
          </cell>
          <cell r="AH34">
            <v>0.47582053967065102</v>
          </cell>
          <cell r="AI34">
            <v>0.42399700960785186</v>
          </cell>
          <cell r="AJ34">
            <v>0.54061575734138445</v>
          </cell>
          <cell r="AK34">
            <v>0.45749333256991032</v>
          </cell>
          <cell r="AL34">
            <v>0.38286655932113206</v>
          </cell>
          <cell r="AM34">
            <v>0.41060749460391804</v>
          </cell>
          <cell r="AN34">
            <v>0.36621905007809824</v>
          </cell>
          <cell r="AO34">
            <v>0.23103341775953537</v>
          </cell>
          <cell r="AP34">
            <v>0.26999523880724097</v>
          </cell>
          <cell r="AQ34">
            <v>0.43155063224522722</v>
          </cell>
          <cell r="AR34">
            <v>0.40418114365691998</v>
          </cell>
          <cell r="AS34">
            <v>0.36016057274387492</v>
          </cell>
          <cell r="AT34">
            <v>0.46900309275466234</v>
          </cell>
          <cell r="AU34">
            <v>0.4041016933052583</v>
          </cell>
          <cell r="AV34">
            <v>0.3600899140949857</v>
          </cell>
          <cell r="AW34">
            <v>0.40373924560305907</v>
          </cell>
          <cell r="AX34">
            <v>0.36600304077058354</v>
          </cell>
          <cell r="AY34">
            <v>0.2308973296250815</v>
          </cell>
          <cell r="AZ34">
            <v>0.26983653130202645</v>
          </cell>
          <cell r="BA34">
            <v>0.43129732842297869</v>
          </cell>
          <cell r="BB34">
            <v>0.4039440282018763</v>
          </cell>
          <cell r="BC34">
            <v>0.35994969352821737</v>
          </cell>
          <cell r="BD34">
            <v>0.40358223317251563</v>
          </cell>
          <cell r="BE34">
            <v>0.30071407741552902</v>
          </cell>
          <cell r="BF34">
            <v>0.12765604722838769</v>
          </cell>
          <cell r="BG34">
            <v>3.7508011784634164E-2</v>
          </cell>
        </row>
        <row r="36">
          <cell r="B36">
            <v>0</v>
          </cell>
          <cell r="C36">
            <v>4.3642984210678457E-2</v>
          </cell>
          <cell r="D36">
            <v>0.12728617106074741</v>
          </cell>
          <cell r="E36">
            <v>0.24769640552452823</v>
          </cell>
          <cell r="F36">
            <v>0.45258809076637663</v>
          </cell>
          <cell r="G36">
            <v>0.52828835802900176</v>
          </cell>
          <cell r="H36">
            <v>0.40944771673429237</v>
          </cell>
          <cell r="I36">
            <v>0.22687307115498198</v>
          </cell>
          <cell r="J36">
            <v>0.23107006636130126</v>
          </cell>
          <cell r="K36">
            <v>0.31139225466412263</v>
          </cell>
          <cell r="L36">
            <v>0.25580029890828909</v>
          </cell>
          <cell r="M36">
            <v>0.10858971192542487</v>
          </cell>
          <cell r="N36">
            <v>3.1905924419717908E-2</v>
          </cell>
          <cell r="O36">
            <v>4.3975145906101472E-2</v>
          </cell>
          <cell r="P36">
            <v>6.9629068974372307E-2</v>
          </cell>
          <cell r="Q36">
            <v>0.15675497286369114</v>
          </cell>
          <cell r="R36">
            <v>0.24705338040502756</v>
          </cell>
          <cell r="S36">
            <v>0.24604609986738687</v>
          </cell>
          <cell r="T36">
            <v>0.1543941726032661</v>
          </cell>
          <cell r="U36">
            <v>0.21893013824448432</v>
          </cell>
          <cell r="V36">
            <v>0.30544185007179298</v>
          </cell>
          <cell r="W36">
            <v>0.39130702971282849</v>
          </cell>
          <cell r="X36">
            <v>0.4241533576358717</v>
          </cell>
          <cell r="Y36">
            <v>0.47999494743956073</v>
          </cell>
          <cell r="Z36">
            <v>0.55745367187993045</v>
          </cell>
          <cell r="AA36">
            <v>0.64013946472195815</v>
          </cell>
          <cell r="AB36">
            <v>0.59536199039797966</v>
          </cell>
          <cell r="AC36">
            <v>0.53623638390060868</v>
          </cell>
          <cell r="AD36">
            <v>0.53116900425645253</v>
          </cell>
          <cell r="AE36">
            <v>0.54800171919527507</v>
          </cell>
          <cell r="AF36">
            <v>0.58443248370661671</v>
          </cell>
          <cell r="AG36">
            <v>0.61914254678555125</v>
          </cell>
          <cell r="AH36">
            <v>0.6394821721811883</v>
          </cell>
          <cell r="AI36">
            <v>0.65492089351770477</v>
          </cell>
          <cell r="AJ36">
            <v>0.70574588761357115</v>
          </cell>
          <cell r="AK36">
            <v>0.76257701469444883</v>
          </cell>
          <cell r="AL36">
            <v>0.79722748288927392</v>
          </cell>
          <cell r="AM36">
            <v>0.84409121947436772</v>
          </cell>
          <cell r="AN36">
            <v>0.9378319591330958</v>
          </cell>
          <cell r="AO36">
            <v>1.2021673295235313</v>
          </cell>
          <cell r="AP36">
            <v>1.719810199637164</v>
          </cell>
          <cell r="AQ36">
            <v>2.8997952597939971</v>
          </cell>
          <cell r="AR36">
            <v>4.6233129429524595</v>
          </cell>
          <cell r="AS36">
            <v>6.0639168026992349</v>
          </cell>
          <cell r="AT36">
            <v>6.6246895724313433</v>
          </cell>
          <cell r="AU36">
            <v>6.5172831447305972</v>
          </cell>
          <cell r="AV36">
            <v>6.0987348515726101</v>
          </cell>
          <cell r="AW36">
            <v>5.732863942333676</v>
          </cell>
          <cell r="AX36">
            <v>5.484330544106788</v>
          </cell>
          <cell r="AY36">
            <v>5.2249148128082785</v>
          </cell>
          <cell r="AZ36">
            <v>4.9759976278203757</v>
          </cell>
          <cell r="BA36">
            <v>4.5485960660635412</v>
          </cell>
          <cell r="BB36">
            <v>3.7401339596617316</v>
          </cell>
          <cell r="BC36">
            <v>2.5156126266165484</v>
          </cell>
          <cell r="BD36">
            <v>1.2422569379510442</v>
          </cell>
          <cell r="BE36">
            <v>0.40023844393885727</v>
          </cell>
          <cell r="BF36">
            <v>8.110567237981095E-2</v>
          </cell>
          <cell r="BG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3.3562807047179934E-2</v>
          </cell>
          <cell r="G37">
            <v>5.3142450325273233E-2</v>
          </cell>
          <cell r="H37">
            <v>0.15319388472959314</v>
          </cell>
          <cell r="I37">
            <v>0.24168672839021688</v>
          </cell>
          <cell r="J37">
            <v>0.2745052397652929</v>
          </cell>
          <cell r="K37">
            <v>0.25426689910667838</v>
          </cell>
          <cell r="L37">
            <v>0.17417809736402992</v>
          </cell>
          <cell r="M37">
            <v>0.14338835079145562</v>
          </cell>
          <cell r="N37">
            <v>0.20941379891593218</v>
          </cell>
          <cell r="O37">
            <v>0.45024979794485609</v>
          </cell>
          <cell r="P37">
            <v>0.84901972824913574</v>
          </cell>
          <cell r="Q37">
            <v>1.1482942274954531</v>
          </cell>
          <cell r="R37">
            <v>1.2517805540753135</v>
          </cell>
          <cell r="S37">
            <v>1.2756527057975375</v>
          </cell>
          <cell r="T37">
            <v>1.2357608788143062</v>
          </cell>
          <cell r="U37">
            <v>1.1823336604534476</v>
          </cell>
          <cell r="V37">
            <v>1.0624240488827801</v>
          </cell>
          <cell r="W37">
            <v>0.90706232896640859</v>
          </cell>
          <cell r="X37">
            <v>0.83865246310018848</v>
          </cell>
          <cell r="Y37">
            <v>0.94533379389828376</v>
          </cell>
          <cell r="Z37">
            <v>1.2676712905221355</v>
          </cell>
          <cell r="AA37">
            <v>1.6309703501680244</v>
          </cell>
          <cell r="AB37">
            <v>1.8852548224435151</v>
          </cell>
          <cell r="AC37">
            <v>2.0202324174708406</v>
          </cell>
          <cell r="AD37">
            <v>1.9058892993781233</v>
          </cell>
          <cell r="AE37">
            <v>1.694850612844861</v>
          </cell>
          <cell r="AF37">
            <v>1.5964113209176594</v>
          </cell>
          <cell r="AG37">
            <v>1.5306800669280676</v>
          </cell>
          <cell r="AH37">
            <v>1.5014108609458612</v>
          </cell>
          <cell r="AI37">
            <v>1.5525590116997161</v>
          </cell>
          <cell r="AJ37">
            <v>1.5345043437056445</v>
          </cell>
          <cell r="AK37">
            <v>1.2958302742583019</v>
          </cell>
          <cell r="AL37">
            <v>1.0410117984404534</v>
          </cell>
          <cell r="AM37">
            <v>0.93659223032668271</v>
          </cell>
          <cell r="AN37">
            <v>0.84576176187395069</v>
          </cell>
          <cell r="AO37">
            <v>0.80750563177644896</v>
          </cell>
          <cell r="AP37">
            <v>0.86245758224668123</v>
          </cell>
          <cell r="AQ37">
            <v>0.86239625197144532</v>
          </cell>
          <cell r="AR37">
            <v>0.85915857977538801</v>
          </cell>
          <cell r="AS37">
            <v>0.94645281928896752</v>
          </cell>
          <cell r="AT37">
            <v>0.99488945821943242</v>
          </cell>
          <cell r="AU37">
            <v>0.89319564673068574</v>
          </cell>
          <cell r="AV37">
            <v>0.82506989638739137</v>
          </cell>
          <cell r="AW37">
            <v>0.86093086436911481</v>
          </cell>
          <cell r="AX37">
            <v>0.82794162091553403</v>
          </cell>
          <cell r="AY37">
            <v>0.80550987785265948</v>
          </cell>
          <cell r="AZ37">
            <v>0.86033920060741564</v>
          </cell>
          <cell r="BA37">
            <v>0.86029087986560149</v>
          </cell>
          <cell r="BB37">
            <v>0.82416424437463087</v>
          </cell>
          <cell r="BC37">
            <v>0.85915711506200831</v>
          </cell>
          <cell r="BD37">
            <v>0.757299743319513</v>
          </cell>
          <cell r="BE37">
            <v>0.45182228393364632</v>
          </cell>
          <cell r="BF37">
            <v>0.16689216272895635</v>
          </cell>
          <cell r="BG37">
            <v>3.7897583018236959E-2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0.21797727511409723</v>
          </cell>
          <cell r="F42">
            <v>0.71752743753830062</v>
          </cell>
          <cell r="G42">
            <v>1.9646858222798309</v>
          </cell>
          <cell r="H42">
            <v>1.2924507110117747</v>
          </cell>
          <cell r="I42">
            <v>0.18554936177603396</v>
          </cell>
          <cell r="J42">
            <v>0.26257057051376348</v>
          </cell>
          <cell r="K42">
            <v>0.86431756950395011</v>
          </cell>
          <cell r="L42">
            <v>2.3666167813424281</v>
          </cell>
          <cell r="M42">
            <v>1.556857339250836</v>
          </cell>
          <cell r="N42">
            <v>0.22350862838567082</v>
          </cell>
          <cell r="O42">
            <v>9.9580028045585967E-2</v>
          </cell>
          <cell r="P42">
            <v>0.32779289637482228</v>
          </cell>
          <cell r="Q42">
            <v>0.89754066877376881</v>
          </cell>
          <cell r="R42">
            <v>0.59043897113918231</v>
          </cell>
          <cell r="S42">
            <v>8.4765765788321457E-2</v>
          </cell>
          <cell r="T42">
            <v>6.4498753884957738E-2</v>
          </cell>
          <cell r="U42">
            <v>0.21231399270984919</v>
          </cell>
          <cell r="V42">
            <v>0.5813440288496261</v>
          </cell>
          <cell r="W42">
            <v>0.3824318854997738</v>
          </cell>
          <cell r="X42">
            <v>5.4903441711706136E-2</v>
          </cell>
          <cell r="Y42">
            <v>0</v>
          </cell>
          <cell r="Z42">
            <v>0</v>
          </cell>
          <cell r="AA42">
            <v>9.5877845426738786E-2</v>
          </cell>
          <cell r="AB42">
            <v>0.31560622413382944</v>
          </cell>
          <cell r="AC42">
            <v>0.86417193481316423</v>
          </cell>
          <cell r="AD42">
            <v>0.59892365644640211</v>
          </cell>
          <cell r="AE42">
            <v>0.18180216591934403</v>
          </cell>
          <cell r="AF42">
            <v>0.27432760975311271</v>
          </cell>
          <cell r="AG42">
            <v>0.23102638410066206</v>
          </cell>
          <cell r="AH42">
            <v>0.38222469275777915</v>
          </cell>
          <cell r="AI42">
            <v>1.0807622503566792</v>
          </cell>
          <cell r="AJ42">
            <v>2.1876863148202021</v>
          </cell>
          <cell r="AK42">
            <v>1.9185139836494451</v>
          </cell>
          <cell r="AL42">
            <v>2.4389568976657721</v>
          </cell>
          <cell r="AM42">
            <v>3.104310146322895</v>
          </cell>
          <cell r="AN42">
            <v>2.8531411523183023</v>
          </cell>
          <cell r="AO42">
            <v>2.5547450863959762</v>
          </cell>
          <cell r="AP42">
            <v>2.9760046403615661</v>
          </cell>
          <cell r="AQ42">
            <v>3.425578325476216</v>
          </cell>
          <cell r="AR42">
            <v>5.0101174316149102</v>
          </cell>
          <cell r="AS42">
            <v>6.504528820750866</v>
          </cell>
          <cell r="AT42">
            <v>8.0990202884033788</v>
          </cell>
          <cell r="AU42">
            <v>7.1723026458733701</v>
          </cell>
          <cell r="AV42">
            <v>6.7447119135002644</v>
          </cell>
          <cell r="AW42">
            <v>6.8496279258742954</v>
          </cell>
          <cell r="AX42">
            <v>7.1022008770098903</v>
          </cell>
          <cell r="AY42">
            <v>7.4733763615564062</v>
          </cell>
          <cell r="AZ42">
            <v>5.1882289628024134</v>
          </cell>
          <cell r="BA42">
            <v>6.614993976508087</v>
          </cell>
          <cell r="BB42">
            <v>16.166092542968059</v>
          </cell>
          <cell r="BC42">
            <v>20.774373924394421</v>
          </cell>
          <cell r="BD42">
            <v>11.977210680966317</v>
          </cell>
          <cell r="BE42">
            <v>5.0012538671809477</v>
          </cell>
          <cell r="BF42">
            <v>1.9465975997665594</v>
          </cell>
          <cell r="BG42">
            <v>0.25701293433901001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0.95985442807854693</v>
          </cell>
          <cell r="S43">
            <v>3.5305349426477184</v>
          </cell>
          <cell r="T43">
            <v>10.328899565862979</v>
          </cell>
          <cell r="U43">
            <v>10.987811316237053</v>
          </cell>
          <cell r="V43">
            <v>9.0493635082458876</v>
          </cell>
          <cell r="W43">
            <v>8.9430706307499293</v>
          </cell>
          <cell r="X43">
            <v>8.8063003612527471</v>
          </cell>
          <cell r="Y43">
            <v>8.6873165186940895</v>
          </cell>
          <cell r="Z43">
            <v>8.3249519301135848</v>
          </cell>
          <cell r="AA43">
            <v>7.3457877133913279</v>
          </cell>
          <cell r="AB43">
            <v>3.8009582966061024</v>
          </cell>
          <cell r="AC43">
            <v>2.0315447909685269</v>
          </cell>
          <cell r="AD43">
            <v>4.4010043499615517</v>
          </cell>
          <cell r="AE43">
            <v>2.8951607105675774</v>
          </cell>
          <cell r="AF43">
            <v>0.90007454809289789</v>
          </cell>
          <cell r="AG43">
            <v>1.5946365044055808</v>
          </cell>
          <cell r="AH43">
            <v>4.3663274294347536</v>
          </cell>
          <cell r="AI43">
            <v>3.3534691462667969</v>
          </cell>
          <cell r="AJ43">
            <v>1.9960953070017073</v>
          </cell>
          <cell r="AK43">
            <v>4.3364625782448387</v>
          </cell>
          <cell r="AL43">
            <v>3.2508984248817234</v>
          </cell>
          <cell r="AM43">
            <v>1.7203081254695018</v>
          </cell>
          <cell r="AN43">
            <v>3.5890434087634131</v>
          </cell>
          <cell r="AO43">
            <v>2.3610195853735387</v>
          </cell>
          <cell r="AP43">
            <v>0.73499714295168317</v>
          </cell>
          <cell r="AQ43">
            <v>1.3036653134846814</v>
          </cell>
          <cell r="AR43">
            <v>3.5696095011901572</v>
          </cell>
          <cell r="AS43">
            <v>2.7423324267639932</v>
          </cell>
          <cell r="AT43">
            <v>1.6343929752897821</v>
          </cell>
          <cell r="AU43">
            <v>3.5521010187349615</v>
          </cell>
          <cell r="AV43">
            <v>2.7290478329359988</v>
          </cell>
          <cell r="AW43">
            <v>1.6269235720936688</v>
          </cell>
          <cell r="AX43">
            <v>3.5361764112324696</v>
          </cell>
          <cell r="AY43">
            <v>2.326241511559866</v>
          </cell>
          <cell r="AZ43">
            <v>0.72467519790137114</v>
          </cell>
          <cell r="BA43">
            <v>1.2861233406060255</v>
          </cell>
          <cell r="BB43">
            <v>3.5215772398347531</v>
          </cell>
          <cell r="BC43">
            <v>2.7058533942695897</v>
          </cell>
          <cell r="BD43">
            <v>1.6137881838946313</v>
          </cell>
          <cell r="BE43">
            <v>3.5081032781130284</v>
          </cell>
          <cell r="BF43">
            <v>2.3077738560960288</v>
          </cell>
          <cell r="BG43">
            <v>0.33131318856006603</v>
          </cell>
        </row>
        <row r="45">
          <cell r="B45">
            <v>0</v>
          </cell>
          <cell r="C45">
            <v>0.36382785310399401</v>
          </cell>
          <cell r="D45">
            <v>0.5760752842678093</v>
          </cell>
          <cell r="E45">
            <v>1.2969104266794149</v>
          </cell>
          <cell r="F45">
            <v>2.043993240790456</v>
          </cell>
          <cell r="G45">
            <v>1.67908505792698</v>
          </cell>
          <cell r="H45">
            <v>0.98965506858466878</v>
          </cell>
          <cell r="I45">
            <v>0.64781600559695651</v>
          </cell>
          <cell r="J45">
            <v>0.98692799365728578</v>
          </cell>
          <cell r="K45">
            <v>1.5554460097505496</v>
          </cell>
          <cell r="L45">
            <v>1.2777567465801793</v>
          </cell>
          <cell r="M45">
            <v>0.54242015202513716</v>
          </cell>
          <cell r="N45">
            <v>0.15937436491342122</v>
          </cell>
          <cell r="O45">
            <v>0</v>
          </cell>
          <cell r="P45">
            <v>0</v>
          </cell>
          <cell r="Q45">
            <v>0</v>
          </cell>
          <cell r="R45">
            <v>0.23178902171544952</v>
          </cell>
          <cell r="S45">
            <v>0.36700853284236679</v>
          </cell>
          <cell r="T45">
            <v>0.82624130200021706</v>
          </cell>
          <cell r="U45">
            <v>1.3021960513297768</v>
          </cell>
          <cell r="V45">
            <v>1.0697187684602014</v>
          </cell>
          <cell r="W45">
            <v>0.45410600927389849</v>
          </cell>
          <cell r="X45">
            <v>0.34036587512181771</v>
          </cell>
          <cell r="Y45">
            <v>0.32766333472894882</v>
          </cell>
          <cell r="Z45">
            <v>0.73766399436947139</v>
          </cell>
          <cell r="AA45">
            <v>1.3533204404703023</v>
          </cell>
          <cell r="AB45">
            <v>1.2570306436075422</v>
          </cell>
          <cell r="AC45">
            <v>1.2073420784778139</v>
          </cell>
          <cell r="AD45">
            <v>1.383878167173398</v>
          </cell>
          <cell r="AE45">
            <v>1.4092215387890352</v>
          </cell>
          <cell r="AF45">
            <v>1.2080900803390064</v>
          </cell>
          <cell r="AG45">
            <v>1.0934258490900435</v>
          </cell>
          <cell r="AH45">
            <v>0.90226234355577406</v>
          </cell>
          <cell r="AI45">
            <v>0.87143685832097806</v>
          </cell>
          <cell r="AJ45">
            <v>0.8104522863110587</v>
          </cell>
          <cell r="AK45">
            <v>0.78930617642374223</v>
          </cell>
          <cell r="AL45">
            <v>0.7969047310048688</v>
          </cell>
          <cell r="AM45">
            <v>0.86063341800505544</v>
          </cell>
          <cell r="AN45">
            <v>0.8323990290590918</v>
          </cell>
          <cell r="AO45">
            <v>0.80290117964951735</v>
          </cell>
          <cell r="AP45">
            <v>0.75876797336864443</v>
          </cell>
          <cell r="AQ45">
            <v>0.72116415804958645</v>
          </cell>
          <cell r="AR45">
            <v>0.70944622969140725</v>
          </cell>
          <cell r="AS45">
            <v>0.68725972891106335</v>
          </cell>
          <cell r="AT45">
            <v>1.2457097786483682</v>
          </cell>
          <cell r="AU45">
            <v>1.9970257340970519</v>
          </cell>
          <cell r="AV45">
            <v>3.5089771778065022</v>
          </cell>
          <cell r="AW45">
            <v>5.7177288681746257</v>
          </cell>
          <cell r="AX45">
            <v>6.695056737078386</v>
          </cell>
          <cell r="AY45">
            <v>6.2147291604503661</v>
          </cell>
          <cell r="AZ45">
            <v>5.2506317926779262</v>
          </cell>
          <cell r="BA45">
            <v>4.0101384256375443</v>
          </cell>
          <cell r="BB45">
            <v>3.8096951079559349</v>
          </cell>
          <cell r="BC45">
            <v>4.0479338450620572</v>
          </cell>
          <cell r="BD45">
            <v>3.0894328362125143</v>
          </cell>
          <cell r="BE45">
            <v>1.5051170509386194</v>
          </cell>
          <cell r="BF45">
            <v>0.47726579057096158</v>
          </cell>
          <cell r="BG45">
            <v>6.4956172327150716E-2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8.1233853332653508E-4</v>
          </cell>
          <cell r="BB46">
            <v>1.2862350903464731E-3</v>
          </cell>
          <cell r="BC46">
            <v>2.895683507671176E-3</v>
          </cell>
          <cell r="BD46">
            <v>4.5637365506441003E-3</v>
          </cell>
          <cell r="BE46">
            <v>3.7489859054222309E-3</v>
          </cell>
          <cell r="BF46">
            <v>1.5914809373550956E-3</v>
          </cell>
          <cell r="BG46">
            <v>4.6761032516179493E-4</v>
          </cell>
        </row>
        <row r="48">
          <cell r="B48">
            <v>0</v>
          </cell>
          <cell r="C48">
            <v>4.4551314495871144E-2</v>
          </cell>
          <cell r="D48">
            <v>7.0541358897493925E-2</v>
          </cell>
          <cell r="E48">
            <v>0.15880879871903011</v>
          </cell>
          <cell r="F48">
            <v>0.25029030878474778</v>
          </cell>
          <cell r="G48">
            <v>0.20560670614638468</v>
          </cell>
          <cell r="H48">
            <v>0.12468011944912</v>
          </cell>
          <cell r="I48">
            <v>8.4860398163153203E-2</v>
          </cell>
          <cell r="J48">
            <v>0.13331017221875374</v>
          </cell>
          <cell r="K48">
            <v>0.21010324640646924</v>
          </cell>
          <cell r="L48">
            <v>0.17259412341629121</v>
          </cell>
          <cell r="M48">
            <v>7.3267882100934226E-2</v>
          </cell>
          <cell r="N48">
            <v>2.1527633394134455E-2</v>
          </cell>
          <cell r="O48">
            <v>0</v>
          </cell>
          <cell r="P48">
            <v>3.1346311575540332E-2</v>
          </cell>
          <cell r="Q48">
            <v>4.9632910722932452E-2</v>
          </cell>
          <cell r="R48">
            <v>0.11173789464832375</v>
          </cell>
          <cell r="S48">
            <v>0.17610429888060899</v>
          </cell>
          <cell r="T48">
            <v>0.14466490934812792</v>
          </cell>
          <cell r="U48">
            <v>9.2024672238356212E-2</v>
          </cell>
          <cell r="V48">
            <v>6.6515852764987338E-2</v>
          </cell>
          <cell r="W48">
            <v>0.10912395848495526</v>
          </cell>
          <cell r="X48">
            <v>0.19437880712353747</v>
          </cell>
          <cell r="Y48">
            <v>0.17673906911213488</v>
          </cell>
          <cell r="Z48">
            <v>0.23960410724739933</v>
          </cell>
          <cell r="AA48">
            <v>0.3014570498563211</v>
          </cell>
          <cell r="AB48">
            <v>0.47000167300664819</v>
          </cell>
          <cell r="AC48">
            <v>0.6323310283765069</v>
          </cell>
          <cell r="AD48">
            <v>0.53861412304827216</v>
          </cell>
          <cell r="AE48">
            <v>0.31764703405803574</v>
          </cell>
          <cell r="AF48">
            <v>0.22216309776371079</v>
          </cell>
          <cell r="AG48">
            <v>0.22591331848939281</v>
          </cell>
          <cell r="AH48">
            <v>0.24698823380578791</v>
          </cell>
          <cell r="AI48">
            <v>0.33514335941570084</v>
          </cell>
          <cell r="AJ48">
            <v>0.43044499242632939</v>
          </cell>
          <cell r="AK48">
            <v>0.35925639632813983</v>
          </cell>
          <cell r="AL48">
            <v>0.20630549991335415</v>
          </cell>
          <cell r="AM48">
            <v>0.12625202788066087</v>
          </cell>
          <cell r="AN48">
            <v>8.820274843237759E-2</v>
          </cell>
          <cell r="AO48">
            <v>7.9301118910826515E-2</v>
          </cell>
          <cell r="AP48">
            <v>7.3292157824346227E-2</v>
          </cell>
          <cell r="AQ48">
            <v>6.3435916084297383E-2</v>
          </cell>
          <cell r="AR48">
            <v>5.4296482608065653E-2</v>
          </cell>
          <cell r="AS48">
            <v>4.613668878232937E-2</v>
          </cell>
          <cell r="AT48">
            <v>4.073085510557909E-2</v>
          </cell>
          <cell r="AU48">
            <v>3.7074274685118508E-2</v>
          </cell>
          <cell r="AV48">
            <v>3.5146286315468088E-2</v>
          </cell>
          <cell r="AW48">
            <v>3.3789795333864073E-2</v>
          </cell>
          <cell r="AX48">
            <v>3.1464439938047255E-2</v>
          </cell>
          <cell r="AY48">
            <v>5.6518788708222738E-2</v>
          </cell>
          <cell r="AZ48">
            <v>0.16414402583487575</v>
          </cell>
          <cell r="BA48">
            <v>0.34609169544653223</v>
          </cell>
          <cell r="BB48">
            <v>0.63577897819508744</v>
          </cell>
          <cell r="BC48">
            <v>0.93797740584961897</v>
          </cell>
          <cell r="BD48">
            <v>0.90221344169229145</v>
          </cell>
          <cell r="BE48">
            <v>0.53231670809277309</v>
          </cell>
          <cell r="BF48">
            <v>0.19373451173368622</v>
          </cell>
          <cell r="BG48">
            <v>4.0647960364743711E-2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7.1955156474793419E-2</v>
          </cell>
          <cell r="G49">
            <v>0.1139318687865909</v>
          </cell>
          <cell r="H49">
            <v>0.25649326155035918</v>
          </cell>
          <cell r="I49">
            <v>0.40424572285964661</v>
          </cell>
          <cell r="J49">
            <v>0.33207690683068553</v>
          </cell>
          <cell r="K49">
            <v>0.14096987299752436</v>
          </cell>
          <cell r="L49">
            <v>4.1419891751855405E-2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2.899304616818536E-3</v>
          </cell>
          <cell r="V49">
            <v>8.1484224643710475E-3</v>
          </cell>
          <cell r="W49">
            <v>3.82952254513916E-2</v>
          </cell>
          <cell r="X49">
            <v>6.7104628465417093E-2</v>
          </cell>
          <cell r="Y49">
            <v>0.163119035410353</v>
          </cell>
          <cell r="Z49">
            <v>0.24094612022868919</v>
          </cell>
          <cell r="AA49">
            <v>0.31053857146886826</v>
          </cell>
          <cell r="AB49">
            <v>0.36956558914723436</v>
          </cell>
          <cell r="AC49">
            <v>0.31983838395431863</v>
          </cell>
          <cell r="AD49">
            <v>0.20046483450615749</v>
          </cell>
          <cell r="AE49">
            <v>0.14246326378681659</v>
          </cell>
          <cell r="AF49">
            <v>0.10281857220555966</v>
          </cell>
          <cell r="AG49">
            <v>0.10587996798189295</v>
          </cell>
          <cell r="AH49">
            <v>0.11681650754516539</v>
          </cell>
          <cell r="AI49">
            <v>0.12321644770620002</v>
          </cell>
          <cell r="AJ49">
            <v>0.12357002281020196</v>
          </cell>
          <cell r="AK49">
            <v>9.0057672920477422E-2</v>
          </cell>
          <cell r="AL49">
            <v>6.4593342785664407E-2</v>
          </cell>
          <cell r="AM49">
            <v>6.3289234486845064E-2</v>
          </cell>
          <cell r="AN49">
            <v>6.2419327636654628E-2</v>
          </cell>
          <cell r="AO49">
            <v>6.5398887363544211E-2</v>
          </cell>
          <cell r="AP49">
            <v>5.1626532696970165E-2</v>
          </cell>
          <cell r="AQ49">
            <v>5.3288653992043453E-2</v>
          </cell>
          <cell r="AR49">
            <v>6.4917998581510428E-2</v>
          </cell>
          <cell r="AS49">
            <v>7.5142418118253299E-2</v>
          </cell>
          <cell r="AT49">
            <v>8.5571333881500455E-2</v>
          </cell>
          <cell r="AU49">
            <v>6.8206960058022612E-2</v>
          </cell>
          <cell r="AV49">
            <v>5.6607751102409454E-2</v>
          </cell>
          <cell r="AW49">
            <v>6.1067322729054678E-2</v>
          </cell>
          <cell r="AX49">
            <v>6.2001512754847082E-2</v>
          </cell>
          <cell r="AY49">
            <v>6.4969730478725535E-2</v>
          </cell>
          <cell r="AZ49">
            <v>5.1291593252490338E-2</v>
          </cell>
          <cell r="BA49">
            <v>5.2969433195881405E-2</v>
          </cell>
          <cell r="BB49">
            <v>6.453946840486699E-2</v>
          </cell>
          <cell r="BC49">
            <v>7.4737081997613017E-2</v>
          </cell>
          <cell r="BD49">
            <v>7.7600476377831906E-2</v>
          </cell>
          <cell r="BE49">
            <v>5.592930467250759E-2</v>
          </cell>
          <cell r="BF49">
            <v>2.1894609152462302E-2</v>
          </cell>
          <cell r="BG49">
            <v>6.433093268517695E-3</v>
          </cell>
        </row>
        <row r="51">
          <cell r="B51">
            <v>0</v>
          </cell>
          <cell r="C51">
            <v>3.0468862375023335E-2</v>
          </cell>
          <cell r="D51">
            <v>4.8243581144930318E-2</v>
          </cell>
          <cell r="E51">
            <v>0.10861011592736161</v>
          </cell>
          <cell r="F51">
            <v>0.17117476910521526</v>
          </cell>
          <cell r="G51">
            <v>0.1406154342210629</v>
          </cell>
          <cell r="H51">
            <v>7.1007550527668453E-2</v>
          </cell>
          <cell r="I51">
            <v>3.545469885675652E-2</v>
          </cell>
          <cell r="J51">
            <v>4.033350941337617E-2</v>
          </cell>
          <cell r="K51">
            <v>6.3567551715487877E-2</v>
          </cell>
          <cell r="L51">
            <v>5.2219021141772147E-2</v>
          </cell>
          <cell r="M51">
            <v>2.2167481770010398E-2</v>
          </cell>
          <cell r="N51">
            <v>6.513268940386837E-3</v>
          </cell>
          <cell r="O51">
            <v>6.4754509094644619E-3</v>
          </cell>
          <cell r="P51">
            <v>1.0253055645978063E-2</v>
          </cell>
          <cell r="Q51">
            <v>2.3082564268477573E-2</v>
          </cell>
          <cell r="R51">
            <v>3.6379232038159945E-2</v>
          </cell>
          <cell r="S51">
            <v>2.988455329260796E-2</v>
          </cell>
          <cell r="T51">
            <v>1.9078445181901531E-2</v>
          </cell>
          <cell r="U51">
            <v>1.384867305416871E-2</v>
          </cell>
          <cell r="V51">
            <v>0.1559320296753485</v>
          </cell>
          <cell r="W51">
            <v>0.24673169445186582</v>
          </cell>
          <cell r="X51">
            <v>0.57899027660041358</v>
          </cell>
          <cell r="Y51">
            <v>0.8790944117297993</v>
          </cell>
          <cell r="Z51">
            <v>0.94155114546253194</v>
          </cell>
          <cell r="AA51">
            <v>0.81006009303815774</v>
          </cell>
          <cell r="AB51">
            <v>0.73253339365636305</v>
          </cell>
          <cell r="AC51">
            <v>0.72468196875199986</v>
          </cell>
          <cell r="AD51">
            <v>0.80852558798020746</v>
          </cell>
          <cell r="AE51">
            <v>0.83294914348810922</v>
          </cell>
          <cell r="AF51">
            <v>0.88242459225718339</v>
          </cell>
          <cell r="AG51">
            <v>0.86732826952972064</v>
          </cell>
          <cell r="AH51">
            <v>0.92431858785448828</v>
          </cell>
          <cell r="AI51">
            <v>0.98621541486597819</v>
          </cell>
          <cell r="AJ51">
            <v>0.98562560253941345</v>
          </cell>
          <cell r="AK51">
            <v>1.0428650359934235</v>
          </cell>
          <cell r="AL51">
            <v>1.0772925462169629</v>
          </cell>
          <cell r="AM51">
            <v>1.0470251177350349</v>
          </cell>
          <cell r="AN51">
            <v>1.0151533668482806</v>
          </cell>
          <cell r="AO51">
            <v>0.98284882178480215</v>
          </cell>
          <cell r="AP51">
            <v>0.97396973447537027</v>
          </cell>
          <cell r="AQ51">
            <v>0.99143332348398439</v>
          </cell>
          <cell r="AR51">
            <v>0.90905228657226711</v>
          </cell>
          <cell r="AS51">
            <v>0.83052716018604156</v>
          </cell>
          <cell r="AT51">
            <v>0.92147894972829114</v>
          </cell>
          <cell r="AU51">
            <v>1.3413054467352974</v>
          </cell>
          <cell r="AV51">
            <v>1.9832222923818474</v>
          </cell>
          <cell r="AW51">
            <v>2.6428184093310207</v>
          </cell>
          <cell r="AX51">
            <v>3.9058480186216391</v>
          </cell>
          <cell r="AY51">
            <v>4.7708980699329748</v>
          </cell>
          <cell r="AZ51">
            <v>4.4990110835667227</v>
          </cell>
          <cell r="BA51">
            <v>4.4702040616241963</v>
          </cell>
          <cell r="BB51">
            <v>4.9383918347749995</v>
          </cell>
          <cell r="BC51">
            <v>5.0234108105018445</v>
          </cell>
          <cell r="BD51">
            <v>4.0652064329089912</v>
          </cell>
          <cell r="BE51">
            <v>2.2664461740984136</v>
          </cell>
          <cell r="BF51">
            <v>0.78950760990202529</v>
          </cell>
          <cell r="BG51">
            <v>0.17550493435419159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5.6346210709952618E-2</v>
          </cell>
          <cell r="N52">
            <v>8.9217081856764233E-2</v>
          </cell>
          <cell r="O52">
            <v>0.20085319897903836</v>
          </cell>
          <cell r="P52">
            <v>0.31655430680393293</v>
          </cell>
          <cell r="Q52">
            <v>0.26004078485668858</v>
          </cell>
          <cell r="R52">
            <v>0.11038983940582932</v>
          </cell>
          <cell r="S52">
            <v>3.2434839455196422E-2</v>
          </cell>
          <cell r="T52">
            <v>0</v>
          </cell>
          <cell r="U52">
            <v>0</v>
          </cell>
          <cell r="V52">
            <v>0</v>
          </cell>
          <cell r="W52">
            <v>8.6009526473693157E-2</v>
          </cell>
          <cell r="X52">
            <v>0.22108843179519083</v>
          </cell>
          <cell r="Y52">
            <v>0.44102537514826384</v>
          </cell>
          <cell r="Z52">
            <v>0.88369155462933502</v>
          </cell>
          <cell r="AA52">
            <v>1.028843716312593</v>
          </cell>
          <cell r="AB52">
            <v>0.90909925398509828</v>
          </cell>
          <cell r="AC52">
            <v>0.76551258114066933</v>
          </cell>
          <cell r="AD52">
            <v>0.5974488743788039</v>
          </cell>
          <cell r="AE52">
            <v>0.34533207039638752</v>
          </cell>
          <cell r="AF52">
            <v>0.4022321428204757</v>
          </cell>
          <cell r="AG52">
            <v>0.64027309517413489</v>
          </cell>
          <cell r="AH52">
            <v>0.59842279877430038</v>
          </cell>
          <cell r="AI52">
            <v>0.52910662322787061</v>
          </cell>
          <cell r="AJ52">
            <v>0.67000472223453356</v>
          </cell>
          <cell r="AK52">
            <v>0.56536236923014416</v>
          </cell>
          <cell r="AL52">
            <v>0.47104584283699924</v>
          </cell>
          <cell r="AM52">
            <v>0.50349738463948923</v>
          </cell>
          <cell r="AN52">
            <v>0.44784946273659432</v>
          </cell>
          <cell r="AO52">
            <v>0.28190912053160422</v>
          </cell>
          <cell r="AP52">
            <v>0.3283317113380067</v>
          </cell>
          <cell r="AQ52">
            <v>0.52369339384713165</v>
          </cell>
          <cell r="AR52">
            <v>0.49015705954216421</v>
          </cell>
          <cell r="AS52">
            <v>0.43569695085494176</v>
          </cell>
          <cell r="AT52">
            <v>0.56597700236344739</v>
          </cell>
          <cell r="AU52">
            <v>0.48711749019227218</v>
          </cell>
          <cell r="AV52">
            <v>0.43319605848928461</v>
          </cell>
          <cell r="AW52">
            <v>0.48505359534497966</v>
          </cell>
          <cell r="AX52">
            <v>0.43916979544908769</v>
          </cell>
          <cell r="AY52">
            <v>0.27673443555497451</v>
          </cell>
          <cell r="AZ52">
            <v>0.32282603374310065</v>
          </cell>
          <cell r="BA52">
            <v>0.51539491918352076</v>
          </cell>
          <cell r="BB52">
            <v>0.4825212372932457</v>
          </cell>
          <cell r="BC52">
            <v>0.429346797141819</v>
          </cell>
          <cell r="BD52">
            <v>0.48092322498808365</v>
          </cell>
          <cell r="BE52">
            <v>0.35821788242933827</v>
          </cell>
          <cell r="BF52">
            <v>0.1520669710924917</v>
          </cell>
          <cell r="BG52">
            <v>4.4680450849197542E-2</v>
          </cell>
        </row>
        <row r="54">
          <cell r="B54">
            <v>0</v>
          </cell>
          <cell r="C54">
            <v>4.3642984210678457E-2</v>
          </cell>
          <cell r="D54">
            <v>6.9103133036589673E-2</v>
          </cell>
          <cell r="E54">
            <v>0.15557094046358105</v>
          </cell>
          <cell r="F54">
            <v>0.24518728836588918</v>
          </cell>
          <cell r="G54">
            <v>0.2014147131570693</v>
          </cell>
          <cell r="H54">
            <v>0.14189872870620762</v>
          </cell>
          <cell r="I54">
            <v>0.11441869543649665</v>
          </cell>
          <cell r="J54">
            <v>0.20103148579095406</v>
          </cell>
          <cell r="K54">
            <v>0.31683529539881283</v>
          </cell>
          <cell r="L54">
            <v>0.26027160937298111</v>
          </cell>
          <cell r="M54">
            <v>0.11048782665540062</v>
          </cell>
          <cell r="N54">
            <v>3.2463630154826145E-2</v>
          </cell>
          <cell r="O54">
            <v>0</v>
          </cell>
          <cell r="P54">
            <v>5.5376555395974067E-2</v>
          </cell>
          <cell r="Q54">
            <v>8.7681755586726529E-2</v>
          </cell>
          <cell r="R54">
            <v>0.19739673989748358</v>
          </cell>
          <cell r="S54">
            <v>0.31110676096388923</v>
          </cell>
          <cell r="T54">
            <v>0.30018407953709536</v>
          </cell>
          <cell r="U54">
            <v>0.17913758504084229</v>
          </cell>
          <cell r="V54">
            <v>0.19092427041345794</v>
          </cell>
          <cell r="W54">
            <v>0.29483918339247095</v>
          </cell>
          <cell r="X54">
            <v>0.27585745326704875</v>
          </cell>
          <cell r="Y54">
            <v>0.28616003645677318</v>
          </cell>
          <cell r="Z54">
            <v>0.39103713178992494</v>
          </cell>
          <cell r="AA54">
            <v>0.43308034437082399</v>
          </cell>
          <cell r="AB54">
            <v>0.54086681431968209</v>
          </cell>
          <cell r="AC54">
            <v>0.60405138992730478</v>
          </cell>
          <cell r="AD54">
            <v>0.52774442699099122</v>
          </cell>
          <cell r="AE54">
            <v>0.52956573104131777</v>
          </cell>
          <cell r="AF54">
            <v>0.55023153784609224</v>
          </cell>
          <cell r="AG54">
            <v>0.55367564320016871</v>
          </cell>
          <cell r="AH54">
            <v>0.57032454681226419</v>
          </cell>
          <cell r="AI54">
            <v>0.64273215631642822</v>
          </cell>
          <cell r="AJ54">
            <v>0.69111570611462303</v>
          </cell>
          <cell r="AK54">
            <v>0.70306325870442765</v>
          </cell>
          <cell r="AL54">
            <v>0.70748079549913345</v>
          </cell>
          <cell r="AM54">
            <v>0.7076695161377522</v>
          </cell>
          <cell r="AN54">
            <v>0.69106547532209595</v>
          </cell>
          <cell r="AO54">
            <v>0.69775880675765034</v>
          </cell>
          <cell r="AP54">
            <v>0.73994871163259346</v>
          </cell>
          <cell r="AQ54">
            <v>0.81762071730453512</v>
          </cell>
          <cell r="AR54">
            <v>0.84244039712009677</v>
          </cell>
          <cell r="AS54">
            <v>1.005844703124656</v>
          </cell>
          <cell r="AT54">
            <v>1.2643150943508377</v>
          </cell>
          <cell r="AU54">
            <v>2.0497943276473505</v>
          </cell>
          <cell r="AV54">
            <v>3.3569307151334908</v>
          </cell>
          <cell r="AW54">
            <v>4.9106110367541689</v>
          </cell>
          <cell r="AX54">
            <v>5.9098036316539817</v>
          </cell>
          <cell r="AY54">
            <v>6.248133628551531</v>
          </cell>
          <cell r="AZ54">
            <v>6.1741363027348797</v>
          </cell>
          <cell r="BA54">
            <v>5.8625662359414283</v>
          </cell>
          <cell r="BB54">
            <v>5.2069615292584901</v>
          </cell>
          <cell r="BC54">
            <v>4.5724293807967786</v>
          </cell>
          <cell r="BD54">
            <v>3.4687225010355416</v>
          </cell>
          <cell r="BE54">
            <v>1.9036244445159785</v>
          </cell>
          <cell r="BF54">
            <v>0.667929521145745</v>
          </cell>
          <cell r="BG54">
            <v>0.1474998521689404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4.0749110796224029E-2</v>
          </cell>
          <cell r="G55">
            <v>6.4521051330518692E-2</v>
          </cell>
          <cell r="H55">
            <v>0.18573095082060775</v>
          </cell>
          <cell r="I55">
            <v>0.29301740426584638</v>
          </cell>
          <cell r="J55">
            <v>0.33233968928674823</v>
          </cell>
          <cell r="K55">
            <v>0.30722579921371562</v>
          </cell>
          <cell r="L55">
            <v>0.21025361752911231</v>
          </cell>
          <cell r="M55">
            <v>0.17811102610469909</v>
          </cell>
          <cell r="N55">
            <v>0.26365772631119916</v>
          </cell>
          <cell r="O55">
            <v>0.56825268117651284</v>
          </cell>
          <cell r="P55">
            <v>1.0685041574126883</v>
          </cell>
          <cell r="Q55">
            <v>1.4367746908112493</v>
          </cell>
          <cell r="R55">
            <v>1.5536666170147182</v>
          </cell>
          <cell r="S55">
            <v>1.5708780801247626</v>
          </cell>
          <cell r="T55">
            <v>1.5098473725611812</v>
          </cell>
          <cell r="U55">
            <v>1.4330424713740952</v>
          </cell>
          <cell r="V55">
            <v>1.2766979232438631</v>
          </cell>
          <cell r="W55">
            <v>1.0784456192087488</v>
          </cell>
          <cell r="X55">
            <v>0.98555256407860636</v>
          </cell>
          <cell r="Y55">
            <v>1.1023863553330786</v>
          </cell>
          <cell r="Z55">
            <v>1.4710304592063006</v>
          </cell>
          <cell r="AA55">
            <v>1.8874593928201047</v>
          </cell>
          <cell r="AB55">
            <v>2.1769784596095709</v>
          </cell>
          <cell r="AC55">
            <v>2.3286237731969917</v>
          </cell>
          <cell r="AD55">
            <v>2.1937516496255998</v>
          </cell>
          <cell r="AE55">
            <v>1.947322381859647</v>
          </cell>
          <cell r="AF55">
            <v>1.8303930762934122</v>
          </cell>
          <cell r="AG55">
            <v>1.7526342072046521</v>
          </cell>
          <cell r="AH55">
            <v>1.7174230971122135</v>
          </cell>
          <cell r="AI55">
            <v>1.7740752129296793</v>
          </cell>
          <cell r="AJ55">
            <v>1.7516989338597506</v>
          </cell>
          <cell r="AK55">
            <v>1.4778842236778751</v>
          </cell>
          <cell r="AL55">
            <v>1.1854318762054388</v>
          </cell>
          <cell r="AM55">
            <v>1.064565451276416</v>
          </cell>
          <cell r="AN55">
            <v>0.96026353537982212</v>
          </cell>
          <cell r="AO55">
            <v>0.91613665907351638</v>
          </cell>
          <cell r="AP55">
            <v>0.97793318837162457</v>
          </cell>
          <cell r="AQ55">
            <v>0.97734403866309405</v>
          </cell>
          <cell r="AR55">
            <v>0.97315888419254426</v>
          </cell>
          <cell r="AS55">
            <v>1.0715056962044034</v>
          </cell>
          <cell r="AT55">
            <v>1.1258123512311056</v>
          </cell>
          <cell r="AU55">
            <v>1.0103005727744896</v>
          </cell>
          <cell r="AV55">
            <v>0.93277771225629691</v>
          </cell>
          <cell r="AW55">
            <v>0.97285292846780458</v>
          </cell>
          <cell r="AX55">
            <v>0.93523482399435465</v>
          </cell>
          <cell r="AY55">
            <v>0.90953065172481329</v>
          </cell>
          <cell r="AZ55">
            <v>0.97104799630054295</v>
          </cell>
          <cell r="BA55">
            <v>0.97061872206908262</v>
          </cell>
          <cell r="BB55">
            <v>0.92954296477675658</v>
          </cell>
          <cell r="BC55">
            <v>0.96869983107802593</v>
          </cell>
          <cell r="BD55">
            <v>0.85366346039961039</v>
          </cell>
          <cell r="BE55">
            <v>0.5092507009928704</v>
          </cell>
          <cell r="BF55">
            <v>0.18809219839049007</v>
          </cell>
          <cell r="BG55">
            <v>4.270675182504266E-2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UICK-GUIDE"/>
      <sheetName val="CONTENTS"/>
      <sheetName val="EMISSIONS"/>
      <sheetName val="INTENSITY"/>
      <sheetName val="CAPEX"/>
      <sheetName val="COSTS"/>
      <sheetName val="CTRL"/>
      <sheetName val="COM"/>
      <sheetName val="H₂"/>
      <sheetName val="SUM"/>
      <sheetName val="BAU.A1"/>
      <sheetName val="BAU.A2A"/>
      <sheetName val="BAU.A2B"/>
      <sheetName val="BAU.A3"/>
      <sheetName val="BAU.B"/>
      <sheetName val="BAU.B1"/>
      <sheetName val="BAU.B2"/>
      <sheetName val="BAU.B3"/>
      <sheetName val="BAU.C"/>
      <sheetName val="BAU.D"/>
      <sheetName val="BAU.E"/>
      <sheetName val="BAU.F"/>
      <sheetName val="EI.EP"/>
      <sheetName val="DATA"/>
      <sheetName val="PRO"/>
      <sheetName val="PD"/>
      <sheetName val="CCS.A1"/>
      <sheetName val="CAP.A1"/>
      <sheetName val="LC"/>
      <sheetName val="CCS.A1R"/>
      <sheetName val="CCS.A2B"/>
      <sheetName val="CAP.A2B"/>
      <sheetName val="CCS.A2BR"/>
      <sheetName val="CCS.B"/>
      <sheetName val="CAP.B"/>
      <sheetName val="CCS.BR"/>
      <sheetName val="CCU.C"/>
      <sheetName val="CAP.C"/>
      <sheetName val="CCU.CR"/>
      <sheetName val="CCS.C"/>
      <sheetName val="CCS.C.HP"/>
      <sheetName val="CAP.C.HP"/>
      <sheetName val="CCS.C.LP"/>
      <sheetName val="CAP.C.LP"/>
      <sheetName val="CCS.CR"/>
      <sheetName val="CCS.D"/>
      <sheetName val="CCS.D.HP"/>
      <sheetName val="CAP.D.HP"/>
      <sheetName val="CCS.D.LP"/>
      <sheetName val="CAP.D.LP"/>
      <sheetName val="CCS.DR"/>
      <sheetName val="BIO.C"/>
      <sheetName val="BIO.CR"/>
      <sheetName val="BH.A1"/>
      <sheetName val="BH.A1R"/>
      <sheetName val="GH.D"/>
      <sheetName val="GH.DR"/>
      <sheetName val="GH.A1"/>
      <sheetName val="GH.A1R"/>
      <sheetName val="NU.A1"/>
      <sheetName val="NU.A1R"/>
      <sheetName val="WT.A1"/>
      <sheetName val="WT.A1R"/>
      <sheetName val="PV.A1"/>
      <sheetName val="PV.A1R"/>
      <sheetName val="CIR.A1.1"/>
      <sheetName val="CIR.A1.2"/>
      <sheetName val="CIR.A1R"/>
      <sheetName val="EI.ALL"/>
      <sheetName val="CF.WO"/>
      <sheetName val="BP"/>
      <sheetName val="GA"/>
      <sheetName val="SYN"/>
      <sheetName val="AS"/>
      <sheetName val="FD"/>
      <sheetName val="CY"/>
      <sheetName val="S2"/>
      <sheetName val="S3"/>
      <sheetName val="ME"/>
      <sheetName val="FP"/>
      <sheetName val="TS"/>
      <sheetName val="H2"/>
      <sheetName val="PO"/>
      <sheetName val="CF.NA"/>
      <sheetName val="CF.CH"/>
      <sheetName val="CO2"/>
      <sheetName val="SC"/>
      <sheetName val="A.NA"/>
      <sheetName val="A.CH"/>
      <sheetName val="A.EU"/>
      <sheetName val="GLO"/>
      <sheetName val="CP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0.96928981693506489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0.95263799804393734</v>
          </cell>
          <cell r="AY14">
            <v>3</v>
          </cell>
          <cell r="AZ14">
            <v>0.95176459113361478</v>
          </cell>
        </row>
        <row r="15">
          <cell r="AU15">
            <v>2</v>
          </cell>
          <cell r="AV15">
            <v>0.9265880618903708</v>
          </cell>
          <cell r="AW15">
            <v>3</v>
          </cell>
          <cell r="AX15">
            <v>0.92597979872398495</v>
          </cell>
          <cell r="AY15">
            <v>4</v>
          </cell>
          <cell r="AZ15">
            <v>0.93952274921401191</v>
          </cell>
        </row>
        <row r="16">
          <cell r="AU16">
            <v>3</v>
          </cell>
          <cell r="AV16">
            <v>0.88616922144663357</v>
          </cell>
          <cell r="AW16">
            <v>4</v>
          </cell>
          <cell r="AX16">
            <v>0.90751915531716087</v>
          </cell>
          <cell r="AY16">
            <v>5</v>
          </cell>
          <cell r="AZ16">
            <v>0.93013577761165644</v>
          </cell>
        </row>
        <row r="17">
          <cell r="AU17">
            <v>4</v>
          </cell>
          <cell r="AV17">
            <v>0.85856543643775374</v>
          </cell>
          <cell r="AW17">
            <v>5</v>
          </cell>
          <cell r="AX17">
            <v>0.89345379876724218</v>
          </cell>
          <cell r="AY17">
            <v>6</v>
          </cell>
          <cell r="AZ17">
            <v>0.92253572630517844</v>
          </cell>
        </row>
        <row r="18">
          <cell r="AU18">
            <v>5</v>
          </cell>
          <cell r="AV18">
            <v>0.79483768387224596</v>
          </cell>
          <cell r="AW18">
            <v>6</v>
          </cell>
          <cell r="AX18">
            <v>0.84807481290695907</v>
          </cell>
          <cell r="AY18">
            <v>7</v>
          </cell>
          <cell r="AZ18">
            <v>0.88513016940692979</v>
          </cell>
        </row>
        <row r="19">
          <cell r="AU19">
            <v>6</v>
          </cell>
          <cell r="AV19">
            <v>0.75945899313505161</v>
          </cell>
          <cell r="AW19">
            <v>7</v>
          </cell>
          <cell r="AX19">
            <v>0.8224905106253857</v>
          </cell>
          <cell r="AY19">
            <v>8</v>
          </cell>
          <cell r="AZ19">
            <v>0.86390134148699171</v>
          </cell>
        </row>
        <row r="20">
          <cell r="AU20">
            <v>7</v>
          </cell>
          <cell r="AV20">
            <v>0.73517115775378883</v>
          </cell>
          <cell r="AW20">
            <v>8</v>
          </cell>
          <cell r="AX20">
            <v>0.80475507940438373</v>
          </cell>
          <cell r="AY20">
            <v>9</v>
          </cell>
          <cell r="AZ20">
            <v>0.84912378819554923</v>
          </cell>
        </row>
        <row r="21">
          <cell r="AU21">
            <v>8</v>
          </cell>
          <cell r="AV21">
            <v>0.71678389200704273</v>
          </cell>
          <cell r="AW21">
            <v>9</v>
          </cell>
          <cell r="AX21">
            <v>0.79123190393781917</v>
          </cell>
          <cell r="AY21">
            <v>10</v>
          </cell>
          <cell r="AZ21">
            <v>0.83782136847970168</v>
          </cell>
        </row>
        <row r="22">
          <cell r="AU22">
            <v>9</v>
          </cell>
          <cell r="AV22">
            <v>0.70204707146598599</v>
          </cell>
          <cell r="AW22">
            <v>10</v>
          </cell>
          <cell r="AX22">
            <v>0.78033176681429117</v>
          </cell>
          <cell r="AY22">
            <v>11</v>
          </cell>
          <cell r="AZ22">
            <v>0.82868903640625358</v>
          </cell>
        </row>
        <row r="23">
          <cell r="AU23">
            <v>10</v>
          </cell>
          <cell r="AV23">
            <v>0.68978486599547806</v>
          </cell>
          <cell r="AW23">
            <v>11</v>
          </cell>
          <cell r="AX23">
            <v>0.77121914543578407</v>
          </cell>
          <cell r="AY23">
            <v>12</v>
          </cell>
          <cell r="AZ23">
            <v>0.82103888414331982</v>
          </cell>
        </row>
        <row r="24">
          <cell r="AU24">
            <v>11</v>
          </cell>
          <cell r="AV24">
            <v>0.67930704524825214</v>
          </cell>
          <cell r="AW24">
            <v>12</v>
          </cell>
          <cell r="AX24">
            <v>0.76340115147589294</v>
          </cell>
          <cell r="AY24">
            <v>13</v>
          </cell>
          <cell r="AZ24">
            <v>0.8144642457252711</v>
          </cell>
        </row>
        <row r="25">
          <cell r="AU25">
            <v>12</v>
          </cell>
          <cell r="AV25">
            <v>0.67017463693646118</v>
          </cell>
          <cell r="AW25">
            <v>13</v>
          </cell>
          <cell r="AX25">
            <v>0.75656301074743326</v>
          </cell>
          <cell r="AY25">
            <v>14</v>
          </cell>
          <cell r="AZ25">
            <v>0.80870494775181201</v>
          </cell>
        </row>
        <row r="26">
          <cell r="AU26">
            <v>13</v>
          </cell>
          <cell r="AV26">
            <v>0.66209155862337088</v>
          </cell>
          <cell r="AW26">
            <v>14</v>
          </cell>
          <cell r="AX26">
            <v>0.7504916439976117</v>
          </cell>
          <cell r="AY26">
            <v>15</v>
          </cell>
          <cell r="AZ26">
            <v>0.80358459931319248</v>
          </cell>
        </row>
        <row r="27">
          <cell r="AU27">
            <v>14</v>
          </cell>
          <cell r="AV27">
            <v>0.65484889650527489</v>
          </cell>
          <cell r="AW27">
            <v>15</v>
          </cell>
          <cell r="AX27">
            <v>0.74503622421140869</v>
          </cell>
          <cell r="AY27">
            <v>16</v>
          </cell>
          <cell r="AZ27">
            <v>0.79897817248659153</v>
          </cell>
        </row>
        <row r="28">
          <cell r="AU28">
            <v>15</v>
          </cell>
          <cell r="AV28">
            <v>0.64829388253535691</v>
          </cell>
          <cell r="AW28">
            <v>16</v>
          </cell>
          <cell r="AX28">
            <v>0.7400861440424874</v>
          </cell>
          <cell r="AY28">
            <v>17</v>
          </cell>
          <cell r="AZ28">
            <v>0.79479386720673151</v>
          </cell>
        </row>
        <row r="29">
          <cell r="AU29">
            <v>16</v>
          </cell>
          <cell r="AV29">
            <v>0.64231151618974902</v>
          </cell>
          <cell r="AW29">
            <v>17</v>
          </cell>
          <cell r="AX29">
            <v>0.73555792506420858</v>
          </cell>
          <cell r="AY29">
            <v>18</v>
          </cell>
          <cell r="AZ29">
            <v>0.79096232260666732</v>
          </cell>
        </row>
        <row r="30">
          <cell r="AU30">
            <v>17</v>
          </cell>
          <cell r="AV30">
            <v>0.63681311986098099</v>
          </cell>
          <cell r="AW30">
            <v>18</v>
          </cell>
          <cell r="AX30">
            <v>0.73138704418066591</v>
          </cell>
          <cell r="AY30">
            <v>19</v>
          </cell>
          <cell r="AZ30">
            <v>0.78742987314954926</v>
          </cell>
        </row>
        <row r="31">
          <cell r="AU31">
            <v>18</v>
          </cell>
          <cell r="AV31">
            <v>0.63172891329883252</v>
          </cell>
          <cell r="AW31">
            <v>19</v>
          </cell>
          <cell r="AX31">
            <v>0.72752261757314951</v>
          </cell>
          <cell r="AY31">
            <v>20</v>
          </cell>
          <cell r="AZ31">
            <v>0.78415415791787957</v>
          </cell>
        </row>
        <row r="32">
          <cell r="AU32">
            <v>19</v>
          </cell>
          <cell r="AV32">
            <v>0.62700302708175992</v>
          </cell>
          <cell r="AW32">
            <v>20</v>
          </cell>
          <cell r="AX32">
            <v>0.72392382285813628</v>
          </cell>
          <cell r="AY32">
            <v>21</v>
          </cell>
          <cell r="AZ32">
            <v>0.78110116274293218</v>
          </cell>
        </row>
        <row r="33">
          <cell r="AU33">
            <v>20</v>
          </cell>
          <cell r="AV33">
            <v>0.62259005454190641</v>
          </cell>
          <cell r="AW33">
            <v>21</v>
          </cell>
          <cell r="AX33">
            <v>0.72055742001127832</v>
          </cell>
          <cell r="AY33">
            <v>22</v>
          </cell>
          <cell r="AZ33">
            <v>0.77824316890384515</v>
          </cell>
        </row>
        <row r="34">
          <cell r="AU34"/>
          <cell r="AW34"/>
          <cell r="AY34"/>
        </row>
        <row r="35">
          <cell r="AU35"/>
          <cell r="AW35"/>
          <cell r="AY35"/>
        </row>
        <row r="36">
          <cell r="AU36"/>
          <cell r="AW36"/>
          <cell r="AY36"/>
        </row>
        <row r="37">
          <cell r="AU37"/>
          <cell r="AW37"/>
          <cell r="AY37"/>
        </row>
        <row r="38">
          <cell r="AU38"/>
          <cell r="AW38"/>
          <cell r="AY38"/>
        </row>
        <row r="39">
          <cell r="AU39"/>
          <cell r="AW39"/>
          <cell r="AY39"/>
        </row>
        <row r="40">
          <cell r="AU40"/>
          <cell r="AW40"/>
          <cell r="AY40"/>
        </row>
        <row r="41">
          <cell r="AU41"/>
          <cell r="AW41"/>
          <cell r="AY41"/>
        </row>
        <row r="42">
          <cell r="AU42"/>
          <cell r="AW42"/>
          <cell r="AY42"/>
        </row>
        <row r="43">
          <cell r="AU43"/>
          <cell r="AW43"/>
          <cell r="AY43"/>
        </row>
        <row r="44">
          <cell r="AU44"/>
          <cell r="AW44"/>
          <cell r="AY44"/>
        </row>
        <row r="45">
          <cell r="AU45"/>
          <cell r="AW45"/>
          <cell r="AY45"/>
        </row>
        <row r="46">
          <cell r="AU46"/>
          <cell r="AW46"/>
          <cell r="AY46"/>
        </row>
        <row r="47">
          <cell r="AU47"/>
          <cell r="AW47"/>
          <cell r="AY47"/>
        </row>
        <row r="48">
          <cell r="AU48"/>
          <cell r="AW48"/>
          <cell r="AY48"/>
        </row>
        <row r="49">
          <cell r="AU49"/>
          <cell r="AW49"/>
          <cell r="AY49"/>
        </row>
        <row r="50">
          <cell r="AU50"/>
          <cell r="AW50"/>
          <cell r="AY50"/>
        </row>
        <row r="51">
          <cell r="AU51"/>
          <cell r="AW51"/>
          <cell r="AY51"/>
        </row>
        <row r="52">
          <cell r="AU52"/>
          <cell r="AW52"/>
          <cell r="AY52"/>
        </row>
        <row r="53">
          <cell r="AU53"/>
          <cell r="AW53"/>
          <cell r="AY53"/>
        </row>
        <row r="54">
          <cell r="AU54"/>
          <cell r="AW54"/>
          <cell r="AY54"/>
        </row>
        <row r="55">
          <cell r="AU55"/>
          <cell r="AW55"/>
          <cell r="AY55"/>
        </row>
        <row r="56">
          <cell r="AU56"/>
          <cell r="AW56"/>
          <cell r="AY56"/>
        </row>
        <row r="57">
          <cell r="AU57"/>
          <cell r="AW57"/>
          <cell r="AY57"/>
        </row>
        <row r="58">
          <cell r="AU58"/>
          <cell r="AW58"/>
          <cell r="AY58"/>
        </row>
        <row r="59">
          <cell r="AU59"/>
          <cell r="AW59"/>
          <cell r="AY59"/>
        </row>
        <row r="60">
          <cell r="AU60"/>
          <cell r="AW60"/>
          <cell r="AY60"/>
        </row>
        <row r="61">
          <cell r="AU61"/>
          <cell r="AW61"/>
          <cell r="AY61"/>
        </row>
        <row r="62">
          <cell r="AU62"/>
          <cell r="AW62"/>
          <cell r="AY62"/>
        </row>
        <row r="63">
          <cell r="AU63"/>
          <cell r="AW63"/>
          <cell r="AY63"/>
        </row>
        <row r="64">
          <cell r="AU64"/>
          <cell r="AW64"/>
          <cell r="AY64"/>
        </row>
        <row r="65">
          <cell r="AU65"/>
          <cell r="AW65"/>
          <cell r="AY65"/>
        </row>
      </sheetData>
      <sheetData sheetId="30"/>
      <sheetData sheetId="31"/>
      <sheetData sheetId="32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0.96928981693506489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0.95263799804393734</v>
          </cell>
          <cell r="AY14">
            <v>3</v>
          </cell>
          <cell r="AZ14">
            <v>0.95176459113361478</v>
          </cell>
        </row>
        <row r="15">
          <cell r="AU15">
            <v>2</v>
          </cell>
          <cell r="AV15">
            <v>0.92980494261316182</v>
          </cell>
          <cell r="AW15">
            <v>3</v>
          </cell>
          <cell r="AX15">
            <v>0.92597979872398495</v>
          </cell>
          <cell r="AY15">
            <v>4</v>
          </cell>
          <cell r="AZ15">
            <v>0.93952274921401191</v>
          </cell>
        </row>
        <row r="16">
          <cell r="AU16">
            <v>3</v>
          </cell>
          <cell r="AV16">
            <v>0.89105039745550485</v>
          </cell>
          <cell r="AW16">
            <v>4</v>
          </cell>
          <cell r="AX16">
            <v>0.90751915531716087</v>
          </cell>
          <cell r="AY16">
            <v>5</v>
          </cell>
          <cell r="AZ16">
            <v>0.93013577761165644</v>
          </cell>
        </row>
        <row r="17">
          <cell r="AU17">
            <v>4</v>
          </cell>
          <cell r="AV17">
            <v>0.86453723130786519</v>
          </cell>
          <cell r="AW17">
            <v>5</v>
          </cell>
          <cell r="AX17">
            <v>0.89345379876724218</v>
          </cell>
          <cell r="AY17">
            <v>6</v>
          </cell>
          <cell r="AZ17">
            <v>0.92253572630517844</v>
          </cell>
        </row>
        <row r="18">
          <cell r="AU18">
            <v>5</v>
          </cell>
          <cell r="AV18">
            <v>0.82180868950316277</v>
          </cell>
          <cell r="AW18">
            <v>6</v>
          </cell>
          <cell r="AX18">
            <v>0.86274361570230707</v>
          </cell>
          <cell r="AY18">
            <v>7</v>
          </cell>
          <cell r="AZ18">
            <v>0.8985674870814031</v>
          </cell>
        </row>
        <row r="19">
          <cell r="AU19">
            <v>6</v>
          </cell>
          <cell r="AV19">
            <v>0.79766553131268092</v>
          </cell>
          <cell r="AW19">
            <v>7</v>
          </cell>
          <cell r="AX19">
            <v>0.84521838990085696</v>
          </cell>
          <cell r="AY19">
            <v>8</v>
          </cell>
          <cell r="AZ19">
            <v>0.88481416767440335</v>
          </cell>
        </row>
        <row r="20">
          <cell r="AU20">
            <v>7</v>
          </cell>
          <cell r="AV20">
            <v>0.78090587598321648</v>
          </cell>
          <cell r="AW20">
            <v>8</v>
          </cell>
          <cell r="AX20">
            <v>0.83297654798125409</v>
          </cell>
          <cell r="AY20">
            <v>9</v>
          </cell>
          <cell r="AZ20">
            <v>0.87517372434911578</v>
          </cell>
        </row>
        <row r="21">
          <cell r="AU21">
            <v>8</v>
          </cell>
          <cell r="AV21">
            <v>0.76811365299119816</v>
          </cell>
          <cell r="AW21">
            <v>9</v>
          </cell>
          <cell r="AX21">
            <v>0.82358957637889862</v>
          </cell>
          <cell r="AY21">
            <v>10</v>
          </cell>
          <cell r="AZ21">
            <v>0.8677625767317001</v>
          </cell>
        </row>
        <row r="22">
          <cell r="AU22">
            <v>9</v>
          </cell>
          <cell r="AV22">
            <v>0.75779431973677436</v>
          </cell>
          <cell r="AW22">
            <v>10</v>
          </cell>
          <cell r="AX22">
            <v>0.81598952507242062</v>
          </cell>
          <cell r="AY22">
            <v>11</v>
          </cell>
          <cell r="AZ22">
            <v>0.8617500477917841</v>
          </cell>
        </row>
        <row r="23">
          <cell r="AU23">
            <v>10</v>
          </cell>
          <cell r="AV23">
            <v>0.74916144681896235</v>
          </cell>
          <cell r="AW23">
            <v>11</v>
          </cell>
          <cell r="AX23">
            <v>0.80961224163087009</v>
          </cell>
          <cell r="AY23">
            <v>12</v>
          </cell>
          <cell r="AZ23">
            <v>0.85669637461033366</v>
          </cell>
        </row>
        <row r="24">
          <cell r="AU24">
            <v>11</v>
          </cell>
          <cell r="AV24">
            <v>0.74175078004068717</v>
          </cell>
          <cell r="AW24">
            <v>12</v>
          </cell>
          <cell r="AX24">
            <v>0.80412363235922057</v>
          </cell>
          <cell r="AY24">
            <v>13</v>
          </cell>
          <cell r="AZ24">
            <v>0.85234066891834026</v>
          </cell>
        </row>
        <row r="25">
          <cell r="AU25">
            <v>12</v>
          </cell>
          <cell r="AV25">
            <v>0.73526565557774259</v>
          </cell>
          <cell r="AW25">
            <v>13</v>
          </cell>
          <cell r="AX25">
            <v>0.79930963570297908</v>
          </cell>
          <cell r="AY25">
            <v>14</v>
          </cell>
          <cell r="AZ25">
            <v>0.84851552502916339</v>
          </cell>
        </row>
        <row r="26">
          <cell r="AU26">
            <v>13</v>
          </cell>
          <cell r="AV26">
            <v>0.72950515008355843</v>
          </cell>
          <cell r="AW26">
            <v>14</v>
          </cell>
          <cell r="AX26">
            <v>0.79502493637319915</v>
          </cell>
          <cell r="AY26">
            <v>15</v>
          </cell>
          <cell r="AZ26">
            <v>0.84510715345994158</v>
          </cell>
        </row>
        <row r="27">
          <cell r="AU27">
            <v>14</v>
          </cell>
          <cell r="AV27">
            <v>0.72432697630542198</v>
          </cell>
          <cell r="AW27">
            <v>15</v>
          </cell>
          <cell r="AX27">
            <v>0.7911664159787497</v>
          </cell>
          <cell r="AY27">
            <v>16</v>
          </cell>
          <cell r="AZ27">
            <v>0.84203471521417217</v>
          </cell>
        </row>
        <row r="28">
          <cell r="AU28">
            <v>15</v>
          </cell>
          <cell r="AV28">
            <v>0.71962674689149286</v>
          </cell>
          <cell r="AW28">
            <v>16</v>
          </cell>
          <cell r="AX28">
            <v>0.78765828403364579</v>
          </cell>
          <cell r="AY28">
            <v>17</v>
          </cell>
          <cell r="AZ28">
            <v>0.83923873425199735</v>
          </cell>
        </row>
        <row r="29">
          <cell r="AU29">
            <v>16</v>
          </cell>
          <cell r="AV29">
            <v>0.71532564871119753</v>
          </cell>
          <cell r="AW29">
            <v>17</v>
          </cell>
          <cell r="AX29">
            <v>0.78444322303917968</v>
          </cell>
          <cell r="AY29">
            <v>18</v>
          </cell>
          <cell r="AZ29">
            <v>0.83667418952750494</v>
          </cell>
        </row>
        <row r="30">
          <cell r="AU30">
            <v>17</v>
          </cell>
          <cell r="AV30">
            <v>0.71136274404504429</v>
          </cell>
          <cell r="AW30">
            <v>18</v>
          </cell>
          <cell r="AX30">
            <v>0.78147684813404239</v>
          </cell>
          <cell r="AY30">
            <v>19</v>
          </cell>
          <cell r="AZ30">
            <v>0.83430618871831863</v>
          </cell>
        </row>
        <row r="31">
          <cell r="AU31">
            <v>18</v>
          </cell>
          <cell r="AV31">
            <v>0.70768996159766817</v>
          </cell>
          <cell r="AW31">
            <v>19</v>
          </cell>
          <cell r="AX31">
            <v>0.77872409684454735</v>
          </cell>
          <cell r="AY31">
            <v>20</v>
          </cell>
          <cell r="AZ31">
            <v>0.83210714667395347</v>
          </cell>
        </row>
        <row r="32">
          <cell r="AU32">
            <v>19</v>
          </cell>
          <cell r="AV32">
            <v>0.70426872425200548</v>
          </cell>
          <cell r="AW32">
            <v>20</v>
          </cell>
          <cell r="AX32">
            <v>0.77615679505789714</v>
          </cell>
          <cell r="AY32">
            <v>21</v>
          </cell>
          <cell r="AZ32">
            <v>0.83005488162233931</v>
          </cell>
        </row>
        <row r="33">
          <cell r="AU33">
            <v>20</v>
          </cell>
          <cell r="AV33">
            <v>0.70106761176592181</v>
          </cell>
          <cell r="AW33">
            <v>21</v>
          </cell>
          <cell r="AX33">
            <v>0.77375196777397337</v>
          </cell>
          <cell r="AY33">
            <v>22</v>
          </cell>
          <cell r="AZ33">
            <v>0.82813129294330712</v>
          </cell>
        </row>
        <row r="34">
          <cell r="AU34">
            <v>21</v>
          </cell>
          <cell r="AV34">
            <v>0.69806069970078444</v>
          </cell>
          <cell r="AW34">
            <v>22</v>
          </cell>
          <cell r="AX34">
            <v>0.77149063712024257</v>
          </cell>
          <cell r="AY34">
            <v>23</v>
          </cell>
          <cell r="AZ34">
            <v>0.8263214196969636</v>
          </cell>
        </row>
        <row r="35">
          <cell r="AU35">
            <v>22</v>
          </cell>
          <cell r="AV35">
            <v>0.69522635290539858</v>
          </cell>
          <cell r="AW35">
            <v>23</v>
          </cell>
          <cell r="AX35">
            <v>0.76935694829085854</v>
          </cell>
          <cell r="AY35">
            <v>24</v>
          </cell>
          <cell r="AZ35">
            <v>0.82461275556719149</v>
          </cell>
        </row>
        <row r="36">
          <cell r="AU36">
            <v>23</v>
          </cell>
          <cell r="AV36">
            <v>0.69254633220642481</v>
          </cell>
          <cell r="AW36">
            <v>24</v>
          </cell>
          <cell r="AX36">
            <v>0.76733752169125846</v>
          </cell>
          <cell r="AY36">
            <v>25</v>
          </cell>
          <cell r="AZ36">
            <v>0.82299474079287638</v>
          </cell>
        </row>
        <row r="37">
          <cell r="AU37">
            <v>24</v>
          </cell>
          <cell r="AV37">
            <v>0.69000512167082895</v>
          </cell>
          <cell r="AW37">
            <v>25</v>
          </cell>
          <cell r="AX37">
            <v>0.76542096455295228</v>
          </cell>
          <cell r="AY37">
            <v>26</v>
          </cell>
          <cell r="AZ37">
            <v>0.82145837894472806</v>
          </cell>
        </row>
        <row r="38">
          <cell r="AU38">
            <v>25</v>
          </cell>
          <cell r="AV38">
            <v>0.68758941424303932</v>
          </cell>
          <cell r="AW38">
            <v>26</v>
          </cell>
          <cell r="AX38">
            <v>0.76359749716448244</v>
          </cell>
          <cell r="AY38">
            <v>27</v>
          </cell>
          <cell r="AZ38">
            <v>0.8199959434819819</v>
          </cell>
        </row>
        <row r="39">
          <cell r="AU39">
            <v>26</v>
          </cell>
          <cell r="AV39">
            <v>0.68528771308571101</v>
          </cell>
          <cell r="AW39">
            <v>27</v>
          </cell>
          <cell r="AX39">
            <v>0.76185866291608095</v>
          </cell>
          <cell r="AY39">
            <v>28</v>
          </cell>
          <cell r="AZ39">
            <v>0.81860074999540311</v>
          </cell>
        </row>
        <row r="40">
          <cell r="AU40">
            <v>27</v>
          </cell>
          <cell r="AV40">
            <v>0.68309001877811504</v>
          </cell>
          <cell r="AW40">
            <v>28</v>
          </cell>
          <cell r="AX40">
            <v>0.76019710059362844</v>
          </cell>
          <cell r="AY40">
            <v>29</v>
          </cell>
          <cell r="AZ40">
            <v>0.81726697726037345</v>
          </cell>
        </row>
        <row r="41">
          <cell r="AU41">
            <v>28</v>
          </cell>
          <cell r="AV41">
            <v>0.68098758112992164</v>
          </cell>
          <cell r="AW41">
            <v>29</v>
          </cell>
          <cell r="AX41">
            <v>0.75860636356048328</v>
          </cell>
          <cell r="AY41">
            <v>30</v>
          </cell>
          <cell r="AZ41">
            <v>0.81598952507242062</v>
          </cell>
        </row>
        <row r="42">
          <cell r="AU42">
            <v>29</v>
          </cell>
          <cell r="AV42">
            <v>0.67897270025122258</v>
          </cell>
          <cell r="AW42">
            <v>30</v>
          </cell>
          <cell r="AX42">
            <v>0.75708077471086743</v>
          </cell>
          <cell r="AY42">
            <v>31</v>
          </cell>
          <cell r="AZ42">
            <v>0.81476390015733779</v>
          </cell>
        </row>
        <row r="43">
          <cell r="AU43">
            <v>30</v>
          </cell>
          <cell r="AV43">
            <v>0.67703856561268783</v>
          </cell>
          <cell r="AW43">
            <v>31</v>
          </cell>
          <cell r="AX43">
            <v>0.75561530903438212</v>
          </cell>
          <cell r="AY43">
            <v>32</v>
          </cell>
          <cell r="AZ43">
            <v>0.81358612376068329</v>
          </cell>
        </row>
        <row r="44">
          <cell r="AU44">
            <v>31</v>
          </cell>
          <cell r="AV44">
            <v>0.67517912472276509</v>
          </cell>
          <cell r="AW44">
            <v>32</v>
          </cell>
          <cell r="AX44">
            <v>0.7542054977221061</v>
          </cell>
          <cell r="AY44">
            <v>33</v>
          </cell>
          <cell r="AZ44">
            <v>0.8124526561580282</v>
          </cell>
        </row>
        <row r="45">
          <cell r="AU45">
            <v>32</v>
          </cell>
          <cell r="AV45">
            <v>0.67338897512344187</v>
          </cell>
          <cell r="AW45">
            <v>33</v>
          </cell>
          <cell r="AX45">
            <v>0.75284734924525987</v>
          </cell>
          <cell r="AY45">
            <v>34</v>
          </cell>
          <cell r="AZ45">
            <v>0.81136033450230627</v>
          </cell>
        </row>
        <row r="46">
          <cell r="AU46">
            <v>33</v>
          </cell>
          <cell r="AV46">
            <v>0.67166327491373135</v>
          </cell>
          <cell r="AW46">
            <v>34</v>
          </cell>
          <cell r="AX46">
            <v>0.75153728392864361</v>
          </cell>
          <cell r="AY46">
            <v>35</v>
          </cell>
          <cell r="AZ46">
            <v>0.81030632127944546</v>
          </cell>
        </row>
        <row r="47">
          <cell r="AU47">
            <v>34</v>
          </cell>
          <cell r="AV47">
            <v>0.66999766811918493</v>
          </cell>
          <cell r="AW47">
            <v>35</v>
          </cell>
          <cell r="AX47">
            <v>0.75027207934440499</v>
          </cell>
          <cell r="AY47">
            <v>36</v>
          </cell>
          <cell r="AZ47">
            <v>0.80928806127301445</v>
          </cell>
        </row>
        <row r="48">
          <cell r="AU48">
            <v>35</v>
          </cell>
          <cell r="AV48">
            <v>0.66838822205101667</v>
          </cell>
          <cell r="AW48">
            <v>36</v>
          </cell>
          <cell r="AX48">
            <v>0.74904882444984433</v>
          </cell>
          <cell r="AY48">
            <v>37</v>
          </cell>
          <cell r="AZ48">
            <v>0.80830324540753906</v>
          </cell>
        </row>
        <row r="49">
          <cell r="AU49">
            <v>36</v>
          </cell>
          <cell r="AV49">
            <v>0.66683137441900953</v>
          </cell>
          <cell r="AW49">
            <v>37</v>
          </cell>
          <cell r="AX49">
            <v>0.74786488084303993</v>
          </cell>
          <cell r="AY49">
            <v>38</v>
          </cell>
          <cell r="AZ49">
            <v>0.80734978019310333</v>
          </cell>
        </row>
        <row r="50">
          <cell r="AU50">
            <v>37</v>
          </cell>
          <cell r="AV50">
            <v>0.66532388843361612</v>
          </cell>
          <cell r="AW50">
            <v>38</v>
          </cell>
          <cell r="AX50">
            <v>0.7467178498520497</v>
          </cell>
          <cell r="AY50">
            <v>39</v>
          </cell>
          <cell r="AZ50">
            <v>0.80642576176213399</v>
          </cell>
        </row>
        <row r="51">
          <cell r="AU51">
            <v>38</v>
          </cell>
          <cell r="AV51">
            <v>0.66386281449380791</v>
          </cell>
          <cell r="AW51">
            <v>39</v>
          </cell>
          <cell r="AX51">
            <v>0.74560554443568727</v>
          </cell>
          <cell r="AY51">
            <v>40</v>
          </cell>
          <cell r="AZ51">
            <v>0.80552945369505802</v>
          </cell>
        </row>
        <row r="52">
          <cell r="AU52">
            <v>39</v>
          </cell>
          <cell r="AV52">
            <v>0.66244545733635707</v>
          </cell>
          <cell r="AW52">
            <v>40</v>
          </cell>
          <cell r="AX52">
            <v>0.74452596507666524</v>
          </cell>
          <cell r="AY52">
            <v>41</v>
          </cell>
          <cell r="AZ52">
            <v>0.80465926799072351</v>
          </cell>
        </row>
        <row r="53">
          <cell r="AU53">
            <v>40</v>
          </cell>
          <cell r="AV53">
            <v>0.66106934773973047</v>
          </cell>
          <cell r="AW53">
            <v>41</v>
          </cell>
          <cell r="AX53">
            <v>0.74347727900601002</v>
          </cell>
          <cell r="AY53">
            <v>42</v>
          </cell>
          <cell r="AZ53">
            <v>0.80381374866163113</v>
          </cell>
        </row>
        <row r="54">
          <cell r="AU54">
            <v>41</v>
          </cell>
          <cell r="AV54">
            <v>0.65973221804650684</v>
          </cell>
          <cell r="AW54">
            <v>42</v>
          </cell>
          <cell r="AX54">
            <v>0.74245780222183522</v>
          </cell>
          <cell r="AY54">
            <v>43</v>
          </cell>
          <cell r="AZ54">
            <v>0.80299155753156704</v>
          </cell>
        </row>
        <row r="55">
          <cell r="AU55">
            <v>42</v>
          </cell>
          <cell r="AV55">
            <v>0.6584319809032243</v>
          </cell>
          <cell r="AW55">
            <v>43</v>
          </cell>
          <cell r="AX55">
            <v>0.74146598386379758</v>
          </cell>
          <cell r="AY55">
            <v>44</v>
          </cell>
          <cell r="AZ55">
            <v>0.80219146189041723</v>
          </cell>
        </row>
        <row r="56">
          <cell r="AU56">
            <v>43</v>
          </cell>
          <cell r="AV56">
            <v>0.65716671072400668</v>
          </cell>
          <cell r="AW56">
            <v>44</v>
          </cell>
          <cell r="AX56">
            <v>0.74050039258279499</v>
          </cell>
          <cell r="AY56">
            <v>45</v>
          </cell>
          <cell r="AZ56">
            <v>0.80141232372243021</v>
          </cell>
        </row>
        <row r="57">
          <cell r="AU57">
            <v>44</v>
          </cell>
          <cell r="AV57">
            <v>0.65593462747037745</v>
          </cell>
          <cell r="AW57">
            <v>45</v>
          </cell>
          <cell r="AX57">
            <v>0.73955970460814846</v>
          </cell>
          <cell r="AY57">
            <v>46</v>
          </cell>
          <cell r="AZ57">
            <v>0.80065309027347509</v>
          </cell>
        </row>
        <row r="58">
          <cell r="AU58">
            <v>45</v>
          </cell>
          <cell r="AV58">
            <v>0.65473408240901554</v>
          </cell>
          <cell r="AW58">
            <v>46</v>
          </cell>
          <cell r="AX58">
            <v>0.7386426932650606</v>
          </cell>
          <cell r="AY58">
            <v>47</v>
          </cell>
          <cell r="AZ58">
            <v>0.7999127857625925</v>
          </cell>
        </row>
        <row r="59">
          <cell r="AU59">
            <v>46</v>
          </cell>
          <cell r="AV59">
            <v>0.65356354556539553</v>
          </cell>
          <cell r="AW59">
            <v>47</v>
          </cell>
          <cell r="AX59">
            <v>0.73774821973610394</v>
          </cell>
          <cell r="AY59">
            <v>48</v>
          </cell>
          <cell r="AZ59">
            <v>0.79919050407535985</v>
          </cell>
        </row>
        <row r="60">
          <cell r="AU60">
            <v>47</v>
          </cell>
          <cell r="AV60">
            <v>0.6524215946370423</v>
          </cell>
          <cell r="AW60">
            <v>48</v>
          </cell>
          <cell r="AX60">
            <v>0.73687522489390356</v>
          </cell>
          <cell r="AY60">
            <v>49</v>
          </cell>
          <cell r="AZ60">
            <v>0.79848540230286691</v>
          </cell>
        </row>
        <row r="61">
          <cell r="AU61">
            <v>48</v>
          </cell>
          <cell r="AV61">
            <v>0.65130690516760814</v>
          </cell>
          <cell r="AW61">
            <v>49</v>
          </cell>
          <cell r="AX61">
            <v>0.73602272205952179</v>
          </cell>
          <cell r="AY61">
            <v>50</v>
          </cell>
          <cell r="AZ61">
            <v>0.7977966950116353</v>
          </cell>
        </row>
        <row r="62">
          <cell r="AU62">
            <v>49</v>
          </cell>
          <cell r="AV62">
            <v>0.65021824181383669</v>
          </cell>
          <cell r="AW62">
            <v>50</v>
          </cell>
          <cell r="AX62">
            <v>0.73518979056359013</v>
          </cell>
          <cell r="AY62">
            <v>51</v>
          </cell>
          <cell r="AZ62">
            <v>0.79712364914753786</v>
          </cell>
        </row>
        <row r="63">
          <cell r="AU63">
            <v>50</v>
          </cell>
          <cell r="AV63">
            <v>0.64915445056297105</v>
          </cell>
          <cell r="AW63">
            <v>51</v>
          </cell>
          <cell r="AX63">
            <v>0.73437557000584897</v>
          </cell>
          <cell r="AY63">
            <v>52</v>
          </cell>
          <cell r="AZ63">
            <v>0.7964655794914427</v>
          </cell>
        </row>
        <row r="64">
          <cell r="AU64">
            <v>51</v>
          </cell>
          <cell r="AV64">
            <v>0.64811445177933669</v>
          </cell>
          <cell r="AW64">
            <v>52</v>
          </cell>
          <cell r="AX64">
            <v>0.73357925512423394</v>
          </cell>
          <cell r="AY64">
            <v>53</v>
          </cell>
          <cell r="AZ64">
            <v>0.79582184459649152</v>
          </cell>
        </row>
        <row r="65">
          <cell r="AU65">
            <v>52</v>
          </cell>
          <cell r="AV65">
            <v>0.64709723397648922</v>
          </cell>
          <cell r="AW65">
            <v>53</v>
          </cell>
          <cell r="AX65">
            <v>0.73280009119754963</v>
          </cell>
          <cell r="AY65">
            <v>54</v>
          </cell>
          <cell r="AZ65">
            <v>0.79519184314708646</v>
          </cell>
        </row>
        <row r="66">
          <cell r="AU66">
            <v>53</v>
          </cell>
          <cell r="AV66">
            <v>0.64610184822608596</v>
          </cell>
          <cell r="AW66">
            <v>54</v>
          </cell>
          <cell r="AX66">
            <v>0.73203736991658463</v>
          </cell>
          <cell r="AY66">
            <v>55</v>
          </cell>
          <cell r="AZ66">
            <v>0.79457501068817649</v>
          </cell>
        </row>
        <row r="67">
          <cell r="AU67">
            <v>54</v>
          </cell>
          <cell r="AV67">
            <v>0.6451274031270734</v>
          </cell>
          <cell r="AW67">
            <v>55</v>
          </cell>
          <cell r="AX67">
            <v>0.73129042566760349</v>
          </cell>
          <cell r="AY67">
            <v>56</v>
          </cell>
          <cell r="AZ67">
            <v>0.7939708166805971</v>
          </cell>
        </row>
        <row r="68">
          <cell r="AU68">
            <v>55</v>
          </cell>
          <cell r="AV68">
            <v>0.64417306026924392</v>
          </cell>
          <cell r="AW68">
            <v>56</v>
          </cell>
          <cell r="AX68">
            <v>0.73055863217982242</v>
          </cell>
          <cell r="AY68">
            <v>57</v>
          </cell>
          <cell r="AZ68">
            <v>0.79337876184425693</v>
          </cell>
        </row>
        <row r="69">
          <cell r="AU69">
            <v>56</v>
          </cell>
          <cell r="AV69">
            <v>0.64323803013409797</v>
          </cell>
          <cell r="AW69">
            <v>57</v>
          </cell>
          <cell r="AX69">
            <v>0.72984139949496885</v>
          </cell>
          <cell r="AY69">
            <v>58</v>
          </cell>
          <cell r="AZ69">
            <v>0.79279837575608925</v>
          </cell>
        </row>
        <row r="70">
          <cell r="AU70"/>
          <cell r="AV70"/>
          <cell r="AW70"/>
          <cell r="AX70"/>
          <cell r="AY70"/>
          <cell r="AZ70"/>
        </row>
        <row r="71">
          <cell r="AU71"/>
          <cell r="AV71"/>
          <cell r="AW71"/>
          <cell r="AX71"/>
          <cell r="AY71"/>
          <cell r="AZ71"/>
        </row>
        <row r="72">
          <cell r="AU72"/>
          <cell r="AV72"/>
          <cell r="AW72"/>
          <cell r="AX72"/>
          <cell r="AY72"/>
          <cell r="AZ72"/>
        </row>
        <row r="73">
          <cell r="AU73"/>
          <cell r="AV73"/>
          <cell r="AW73"/>
          <cell r="AX73"/>
          <cell r="AY73"/>
          <cell r="AZ73"/>
        </row>
        <row r="74">
          <cell r="AU74"/>
          <cell r="AV74"/>
          <cell r="AW74"/>
          <cell r="AX74"/>
          <cell r="AY74"/>
          <cell r="AZ74"/>
        </row>
        <row r="75">
          <cell r="AU75"/>
          <cell r="AV75"/>
          <cell r="AW75"/>
          <cell r="AX75"/>
          <cell r="AY75"/>
          <cell r="AZ75"/>
        </row>
        <row r="76">
          <cell r="AU76"/>
          <cell r="AV76"/>
          <cell r="AW76"/>
          <cell r="AX76"/>
          <cell r="AY76"/>
          <cell r="AZ76"/>
        </row>
        <row r="77">
          <cell r="AU77"/>
          <cell r="AV77"/>
          <cell r="AW77"/>
          <cell r="AX77"/>
          <cell r="AY77"/>
          <cell r="AZ77"/>
        </row>
        <row r="78">
          <cell r="AU78"/>
          <cell r="AV78"/>
          <cell r="AW78"/>
          <cell r="AX78"/>
          <cell r="AY78"/>
          <cell r="AZ78"/>
        </row>
        <row r="79">
          <cell r="AU79"/>
          <cell r="AV79"/>
          <cell r="AW79"/>
          <cell r="AX79"/>
          <cell r="AY79"/>
          <cell r="AZ79"/>
        </row>
        <row r="80">
          <cell r="AU80"/>
          <cell r="AV80"/>
          <cell r="AW80"/>
          <cell r="AX80"/>
          <cell r="AY80"/>
          <cell r="AZ80"/>
        </row>
        <row r="81">
          <cell r="AU81"/>
          <cell r="AV81"/>
          <cell r="AW81"/>
          <cell r="AX81"/>
          <cell r="AY81"/>
          <cell r="AZ81"/>
        </row>
        <row r="82">
          <cell r="AU82"/>
          <cell r="AV82"/>
          <cell r="AW82"/>
          <cell r="AX82"/>
          <cell r="AY82"/>
          <cell r="AZ82"/>
        </row>
        <row r="83">
          <cell r="AU83"/>
          <cell r="AV83"/>
          <cell r="AW83"/>
          <cell r="AX83"/>
          <cell r="AY83"/>
          <cell r="AZ83"/>
        </row>
        <row r="84">
          <cell r="AU84"/>
          <cell r="AV84"/>
          <cell r="AW84"/>
          <cell r="AX84"/>
          <cell r="AY84"/>
          <cell r="AZ84"/>
        </row>
        <row r="85">
          <cell r="AU85"/>
          <cell r="AV85"/>
          <cell r="AW85"/>
          <cell r="AX85"/>
          <cell r="AY85"/>
          <cell r="AZ85"/>
        </row>
        <row r="86">
          <cell r="AU86"/>
          <cell r="AV86"/>
          <cell r="AW86"/>
          <cell r="AX86"/>
          <cell r="AY86"/>
          <cell r="AZ86"/>
        </row>
        <row r="87">
          <cell r="AU87"/>
          <cell r="AV87"/>
          <cell r="AW87"/>
          <cell r="AX87"/>
          <cell r="AY87"/>
          <cell r="AZ87"/>
        </row>
        <row r="88">
          <cell r="AU88"/>
          <cell r="AV88"/>
          <cell r="AW88"/>
          <cell r="AX88"/>
          <cell r="AY88"/>
          <cell r="AZ88"/>
        </row>
        <row r="89">
          <cell r="AU89"/>
          <cell r="AV89"/>
          <cell r="AW89"/>
          <cell r="AX89"/>
          <cell r="AY89"/>
          <cell r="AZ89"/>
        </row>
        <row r="90">
          <cell r="AU90"/>
          <cell r="AV90"/>
          <cell r="AW90"/>
          <cell r="AX90"/>
          <cell r="AY90"/>
          <cell r="AZ90"/>
        </row>
        <row r="91">
          <cell r="AU91"/>
          <cell r="AV91"/>
          <cell r="AW91"/>
          <cell r="AX91"/>
          <cell r="AY91"/>
          <cell r="AZ91"/>
        </row>
        <row r="92">
          <cell r="AU92"/>
          <cell r="AV92"/>
          <cell r="AW92"/>
          <cell r="AX92"/>
          <cell r="AY92"/>
          <cell r="AZ92"/>
        </row>
        <row r="93">
          <cell r="AU93"/>
          <cell r="AV93"/>
          <cell r="AW93"/>
          <cell r="AX93"/>
          <cell r="AY93"/>
          <cell r="AZ93"/>
        </row>
        <row r="94">
          <cell r="AU94"/>
          <cell r="AV94"/>
          <cell r="AW94"/>
          <cell r="AX94"/>
          <cell r="AY94"/>
          <cell r="AZ94"/>
        </row>
        <row r="95">
          <cell r="AU95"/>
          <cell r="AV95"/>
          <cell r="AW95"/>
          <cell r="AX95"/>
          <cell r="AY95"/>
          <cell r="AZ95"/>
        </row>
        <row r="96">
          <cell r="AU96"/>
          <cell r="AV96"/>
          <cell r="AW96"/>
          <cell r="AX96"/>
          <cell r="AY96"/>
          <cell r="AZ96"/>
        </row>
        <row r="97">
          <cell r="AU97"/>
          <cell r="AV97"/>
          <cell r="AW97"/>
          <cell r="AX97"/>
          <cell r="AY97"/>
          <cell r="AZ97"/>
        </row>
        <row r="98">
          <cell r="AU98"/>
          <cell r="AV98"/>
          <cell r="AW98"/>
          <cell r="AX98"/>
          <cell r="AY98"/>
          <cell r="AZ98"/>
        </row>
        <row r="99">
          <cell r="AU99"/>
          <cell r="AV99"/>
          <cell r="AW99"/>
          <cell r="AX99"/>
          <cell r="AY99"/>
          <cell r="AZ99"/>
        </row>
        <row r="100">
          <cell r="AU100"/>
          <cell r="AV100"/>
          <cell r="AW100"/>
          <cell r="AX100"/>
          <cell r="AY100"/>
          <cell r="AZ100"/>
        </row>
        <row r="101">
          <cell r="AU101"/>
          <cell r="AV101"/>
          <cell r="AW101"/>
          <cell r="AX101"/>
          <cell r="AY101"/>
          <cell r="AZ101"/>
        </row>
        <row r="102">
          <cell r="AU102"/>
          <cell r="AV102"/>
          <cell r="AW102"/>
          <cell r="AX102"/>
          <cell r="AY102"/>
          <cell r="AZ102"/>
        </row>
        <row r="103">
          <cell r="AU103"/>
          <cell r="AV103"/>
          <cell r="AW103"/>
          <cell r="AX103"/>
          <cell r="AY103"/>
          <cell r="AZ103"/>
        </row>
        <row r="104">
          <cell r="AU104"/>
          <cell r="AV104"/>
          <cell r="AW104"/>
          <cell r="AX104"/>
          <cell r="AY104"/>
          <cell r="AZ104"/>
        </row>
      </sheetData>
      <sheetData sheetId="33"/>
      <sheetData sheetId="34"/>
      <sheetData sheetId="35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0.96827467195845973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0.95111179626475473</v>
          </cell>
          <cell r="AY14">
            <v>3</v>
          </cell>
          <cell r="AZ14">
            <v>0.95018519931907119</v>
          </cell>
        </row>
        <row r="15">
          <cell r="AU15">
            <v>2</v>
          </cell>
          <cell r="AV15">
            <v>0.92738534022936459</v>
          </cell>
          <cell r="AW15">
            <v>3</v>
          </cell>
          <cell r="AX15">
            <v>0.92362961959517653</v>
          </cell>
          <cell r="AY15">
            <v>4</v>
          </cell>
          <cell r="AZ15">
            <v>0.9375558403562626</v>
          </cell>
        </row>
        <row r="16">
          <cell r="AU16">
            <v>3</v>
          </cell>
          <cell r="AV16">
            <v>0.88737805968043426</v>
          </cell>
          <cell r="AW16">
            <v>4</v>
          </cell>
          <cell r="AX16">
            <v>0.90461364899396812</v>
          </cell>
          <cell r="AY16">
            <v>5</v>
          </cell>
          <cell r="AZ16">
            <v>0.92787546331125048</v>
          </cell>
        </row>
        <row r="17">
          <cell r="AU17">
            <v>4</v>
          </cell>
          <cell r="AV17">
            <v>0.86004356927233427</v>
          </cell>
          <cell r="AW17">
            <v>5</v>
          </cell>
          <cell r="AX17">
            <v>0.8901337468496997</v>
          </cell>
          <cell r="AY17">
            <v>6</v>
          </cell>
          <cell r="AZ17">
            <v>0.9200402621704572</v>
          </cell>
        </row>
        <row r="18">
          <cell r="AU18">
            <v>5</v>
          </cell>
          <cell r="AV18">
            <v>0.81650508732144544</v>
          </cell>
          <cell r="AW18">
            <v>6</v>
          </cell>
          <cell r="AX18">
            <v>0.85936394827737139</v>
          </cell>
          <cell r="AY18">
            <v>7</v>
          </cell>
          <cell r="AZ18">
            <v>0.89551635241983707</v>
          </cell>
        </row>
        <row r="19">
          <cell r="AU19">
            <v>6</v>
          </cell>
          <cell r="AV19">
            <v>0.79192083079395037</v>
          </cell>
          <cell r="AW19">
            <v>7</v>
          </cell>
          <cell r="AX19">
            <v>0.84180555970332582</v>
          </cell>
          <cell r="AY19">
            <v>8</v>
          </cell>
          <cell r="AZ19">
            <v>0.88145054142164281</v>
          </cell>
        </row>
        <row r="20">
          <cell r="AU20">
            <v>7</v>
          </cell>
          <cell r="AV20">
            <v>0.77486220478114431</v>
          </cell>
          <cell r="AW20">
            <v>8</v>
          </cell>
          <cell r="AX20">
            <v>0.82954093020922448</v>
          </cell>
          <cell r="AY20">
            <v>9</v>
          </cell>
          <cell r="AZ20">
            <v>0.87159386481867329</v>
          </cell>
        </row>
        <row r="21">
          <cell r="AU21">
            <v>8</v>
          </cell>
          <cell r="AV21">
            <v>0.76184584823878521</v>
          </cell>
          <cell r="AW21">
            <v>9</v>
          </cell>
          <cell r="AX21">
            <v>0.82013669847322357</v>
          </cell>
          <cell r="AY21">
            <v>10</v>
          </cell>
          <cell r="AZ21">
            <v>0.86401807709250955</v>
          </cell>
        </row>
        <row r="22">
          <cell r="AU22">
            <v>9</v>
          </cell>
          <cell r="AV22">
            <v>0.75134830946274755</v>
          </cell>
          <cell r="AW22">
            <v>10</v>
          </cell>
          <cell r="AX22">
            <v>0.81252280971485713</v>
          </cell>
          <cell r="AY22">
            <v>11</v>
          </cell>
          <cell r="AZ22">
            <v>0.85787300249996812</v>
          </cell>
        </row>
        <row r="23">
          <cell r="AU23">
            <v>10</v>
          </cell>
          <cell r="AV23">
            <v>0.74256815922437924</v>
          </cell>
          <cell r="AW23">
            <v>11</v>
          </cell>
          <cell r="AX23">
            <v>0.80613401051637568</v>
          </cell>
          <cell r="AY23">
            <v>12</v>
          </cell>
          <cell r="AZ23">
            <v>0.85270863554047671</v>
          </cell>
        </row>
        <row r="24">
          <cell r="AU24">
            <v>11</v>
          </cell>
          <cell r="AV24">
            <v>0.73503239013070709</v>
          </cell>
          <cell r="AW24">
            <v>12</v>
          </cell>
          <cell r="AX24">
            <v>0.80063556039985362</v>
          </cell>
          <cell r="AY24">
            <v>13</v>
          </cell>
          <cell r="AZ24">
            <v>0.84825805014445099</v>
          </cell>
        </row>
        <row r="25">
          <cell r="AU25">
            <v>12</v>
          </cell>
          <cell r="AV25">
            <v>0.72843879981336057</v>
          </cell>
          <cell r="AW25">
            <v>13</v>
          </cell>
          <cell r="AX25">
            <v>0.7958129862298069</v>
          </cell>
          <cell r="AY25">
            <v>14</v>
          </cell>
          <cell r="AZ25">
            <v>0.84434998722030008</v>
          </cell>
        </row>
        <row r="26">
          <cell r="AU26">
            <v>13</v>
          </cell>
          <cell r="AV26">
            <v>0.72258274599273375</v>
          </cell>
          <cell r="AW26">
            <v>14</v>
          </cell>
          <cell r="AX26">
            <v>0.79152069498009681</v>
          </cell>
          <cell r="AY26">
            <v>15</v>
          </cell>
          <cell r="AZ26">
            <v>0.84086805035277346</v>
          </cell>
        </row>
        <row r="27">
          <cell r="AU27">
            <v>14</v>
          </cell>
          <cell r="AV27">
            <v>0.71731932792177078</v>
          </cell>
          <cell r="AW27">
            <v>15</v>
          </cell>
          <cell r="AX27">
            <v>0.78765537221496218</v>
          </cell>
          <cell r="AY27">
            <v>16</v>
          </cell>
          <cell r="AZ27">
            <v>0.83772955623977108</v>
          </cell>
        </row>
        <row r="28">
          <cell r="AU28">
            <v>15</v>
          </cell>
          <cell r="AV28">
            <v>0.71254225411922556</v>
          </cell>
          <cell r="AW28">
            <v>16</v>
          </cell>
          <cell r="AX28">
            <v>0.78414108404517746</v>
          </cell>
          <cell r="AY28">
            <v>17</v>
          </cell>
          <cell r="AZ28">
            <v>0.83487367701495052</v>
          </cell>
        </row>
        <row r="29">
          <cell r="AU29">
            <v>16</v>
          </cell>
          <cell r="AV29">
            <v>0.70817128287345676</v>
          </cell>
          <cell r="AW29">
            <v>17</v>
          </cell>
          <cell r="AX29">
            <v>0.78092040499205817</v>
          </cell>
          <cell r="AY29">
            <v>18</v>
          </cell>
          <cell r="AZ29">
            <v>0.83225437184509576</v>
          </cell>
        </row>
        <row r="30">
          <cell r="AU30">
            <v>17</v>
          </cell>
          <cell r="AV30">
            <v>0.70414437829353649</v>
          </cell>
          <cell r="AW30">
            <v>18</v>
          </cell>
          <cell r="AX30">
            <v>0.77794886691115228</v>
          </cell>
          <cell r="AY30">
            <v>19</v>
          </cell>
          <cell r="AZ30">
            <v>0.82983596052469266</v>
          </cell>
        </row>
        <row r="31">
          <cell r="AU31">
            <v>18</v>
          </cell>
          <cell r="AV31">
            <v>0.70041260742954303</v>
          </cell>
          <cell r="AW31">
            <v>19</v>
          </cell>
          <cell r="AX31">
            <v>0.77519134178048199</v>
          </cell>
          <cell r="AY31">
            <v>20</v>
          </cell>
          <cell r="AZ31">
            <v>0.8275902368215915</v>
          </cell>
        </row>
        <row r="32">
          <cell r="AU32">
            <v>19</v>
          </cell>
          <cell r="AV32">
            <v>0.69693670514653516</v>
          </cell>
          <cell r="AW32">
            <v>20</v>
          </cell>
          <cell r="AX32">
            <v>0.77261960299717558</v>
          </cell>
          <cell r="AY32">
            <v>21</v>
          </cell>
          <cell r="AZ32">
            <v>0.82549452088325637</v>
          </cell>
        </row>
        <row r="33">
          <cell r="AU33">
            <v>20</v>
          </cell>
          <cell r="AV33">
            <v>0.69368469345175965</v>
          </cell>
          <cell r="AW33">
            <v>21</v>
          </cell>
          <cell r="AX33">
            <v>0.7702106328946039</v>
          </cell>
          <cell r="AY33">
            <v>22</v>
          </cell>
          <cell r="AZ33">
            <v>0.82353030667133698</v>
          </cell>
        </row>
        <row r="34">
          <cell r="AU34">
            <v>21</v>
          </cell>
          <cell r="AV34">
            <v>0.69063018974221213</v>
          </cell>
          <cell r="AW34">
            <v>22</v>
          </cell>
          <cell r="AX34">
            <v>0.7679454184629414</v>
          </cell>
          <cell r="AY34">
            <v>23</v>
          </cell>
          <cell r="AZ34">
            <v>0.8216822989415572</v>
          </cell>
        </row>
        <row r="35">
          <cell r="AU35">
            <v>22</v>
          </cell>
          <cell r="AV35">
            <v>0.68775117809903696</v>
          </cell>
          <cell r="AW35">
            <v>23</v>
          </cell>
          <cell r="AX35">
            <v>0.76580807562481723</v>
          </cell>
          <cell r="AY35">
            <v>24</v>
          </cell>
          <cell r="AZ35">
            <v>0.81993771254423964</v>
          </cell>
        </row>
        <row r="36">
          <cell r="AU36">
            <v>23</v>
          </cell>
          <cell r="AV36">
            <v>0.68502909961515801</v>
          </cell>
          <cell r="AW36">
            <v>24</v>
          </cell>
          <cell r="AX36">
            <v>0.76378520015039886</v>
          </cell>
          <cell r="AY36">
            <v>25</v>
          </cell>
          <cell r="AZ36">
            <v>0.81828575277952698</v>
          </cell>
        </row>
        <row r="37">
          <cell r="AU37">
            <v>24</v>
          </cell>
          <cell r="AV37">
            <v>0.68244816738233305</v>
          </cell>
          <cell r="AW37">
            <v>25</v>
          </cell>
          <cell r="AX37">
            <v>0.76186537834776469</v>
          </cell>
          <cell r="AY37">
            <v>26</v>
          </cell>
          <cell r="AZ37">
            <v>0.81671722346087683</v>
          </cell>
        </row>
        <row r="38">
          <cell r="AU38">
            <v>25</v>
          </cell>
          <cell r="AV38">
            <v>0.67999484277687761</v>
          </cell>
          <cell r="AW38">
            <v>26</v>
          </cell>
          <cell r="AX38">
            <v>0.76003881258816419</v>
          </cell>
          <cell r="AY38">
            <v>27</v>
          </cell>
          <cell r="AZ38">
            <v>0.81522422681290485</v>
          </cell>
        </row>
        <row r="39">
          <cell r="AU39">
            <v>26</v>
          </cell>
          <cell r="AV39">
            <v>0.67765742957763975</v>
          </cell>
          <cell r="AW39">
            <v>27</v>
          </cell>
          <cell r="AX39">
            <v>0.75829703080452537</v>
          </cell>
          <cell r="AY39">
            <v>28</v>
          </cell>
          <cell r="AZ39">
            <v>0.81379993055577704</v>
          </cell>
        </row>
        <row r="40">
          <cell r="AU40">
            <v>27</v>
          </cell>
          <cell r="AV40">
            <v>0.67542575551586259</v>
          </cell>
          <cell r="AW40">
            <v>28</v>
          </cell>
          <cell r="AX40">
            <v>0.75663265835748883</v>
          </cell>
          <cell r="AY40">
            <v>29</v>
          </cell>
          <cell r="AZ40">
            <v>0.81243838491245246</v>
          </cell>
        </row>
        <row r="41">
          <cell r="AU41">
            <v>28</v>
          </cell>
          <cell r="AV41">
            <v>0.67329091962141874</v>
          </cell>
          <cell r="AW41">
            <v>29</v>
          </cell>
          <cell r="AX41">
            <v>0.75503923687816643</v>
          </cell>
          <cell r="AY41">
            <v>30</v>
          </cell>
          <cell r="AZ41">
            <v>0.81113437723546966</v>
          </cell>
        </row>
        <row r="42">
          <cell r="AU42">
            <v>29</v>
          </cell>
          <cell r="AV42">
            <v>0.67124508972278552</v>
          </cell>
          <cell r="AW42">
            <v>30</v>
          </cell>
          <cell r="AX42">
            <v>0.75351107895010017</v>
          </cell>
          <cell r="AY42">
            <v>31</v>
          </cell>
          <cell r="AZ42">
            <v>0.80988331534619262</v>
          </cell>
        </row>
        <row r="43">
          <cell r="AU43">
            <v>30</v>
          </cell>
          <cell r="AV43">
            <v>0.6692813386273383</v>
          </cell>
          <cell r="AW43">
            <v>31</v>
          </cell>
          <cell r="AX43">
            <v>0.75204315045445946</v>
          </cell>
          <cell r="AY43">
            <v>32</v>
          </cell>
          <cell r="AZ43">
            <v>0.80868113304521327</v>
          </cell>
        </row>
        <row r="44">
          <cell r="AU44">
            <v>31</v>
          </cell>
          <cell r="AV44">
            <v>0.66739351045523598</v>
          </cell>
          <cell r="AW44">
            <v>32</v>
          </cell>
          <cell r="AX44">
            <v>0.7506309744973938</v>
          </cell>
          <cell r="AY44">
            <v>33</v>
          </cell>
          <cell r="AZ44">
            <v>0.80752421292675092</v>
          </cell>
        </row>
        <row r="45">
          <cell r="AU45">
            <v>32</v>
          </cell>
          <cell r="AV45">
            <v>0.66557611071316169</v>
          </cell>
          <cell r="AW45">
            <v>33</v>
          </cell>
          <cell r="AX45">
            <v>0.7492705523418608</v>
          </cell>
          <cell r="AY45">
            <v>34</v>
          </cell>
          <cell r="AZ45">
            <v>0.80640932283178823</v>
          </cell>
        </row>
        <row r="46">
          <cell r="AU46">
            <v>33</v>
          </cell>
          <cell r="AV46">
            <v>0.66382421522964952</v>
          </cell>
          <cell r="AW46">
            <v>34</v>
          </cell>
          <cell r="AX46">
            <v>0.74795829785955226</v>
          </cell>
          <cell r="AY46">
            <v>35</v>
          </cell>
          <cell r="AZ46">
            <v>0.80533356314906956</v>
          </cell>
        </row>
        <row r="47">
          <cell r="AU47">
            <v>34</v>
          </cell>
          <cell r="AV47">
            <v>0.66213339420327844</v>
          </cell>
          <cell r="AW47">
            <v>35</v>
          </cell>
          <cell r="AX47">
            <v>0.74669098282341895</v>
          </cell>
          <cell r="AY47">
            <v>36</v>
          </cell>
          <cell r="AZ47">
            <v>0.80429432281701985</v>
          </cell>
        </row>
        <row r="48">
          <cell r="AU48">
            <v>35</v>
          </cell>
          <cell r="AV48">
            <v>0.66049964845545339</v>
          </cell>
          <cell r="AW48">
            <v>36</v>
          </cell>
          <cell r="AX48">
            <v>0.7454656909605889</v>
          </cell>
          <cell r="AY48">
            <v>37</v>
          </cell>
          <cell r="AZ48">
            <v>0.80328924235926902</v>
          </cell>
        </row>
        <row r="49">
          <cell r="AU49">
            <v>36</v>
          </cell>
          <cell r="AV49">
            <v>0.658919355611437</v>
          </cell>
          <cell r="AW49">
            <v>37</v>
          </cell>
          <cell r="AX49">
            <v>0.74427977913639198</v>
          </cell>
          <cell r="AY49">
            <v>38</v>
          </cell>
          <cell r="AZ49">
            <v>0.80231618264745974</v>
          </cell>
        </row>
        <row r="50">
          <cell r="AU50">
            <v>37</v>
          </cell>
          <cell r="AV50">
            <v>0.65738922441315495</v>
          </cell>
          <cell r="AW50">
            <v>38</v>
          </cell>
          <cell r="AX50">
            <v>0.74313084438284005</v>
          </cell>
          <cell r="AY50">
            <v>39</v>
          </cell>
          <cell r="AZ50">
            <v>0.80137319835941356</v>
          </cell>
        </row>
        <row r="51">
          <cell r="AU51">
            <v>38</v>
          </cell>
          <cell r="AV51">
            <v>0.65590625573502104</v>
          </cell>
          <cell r="AW51">
            <v>39</v>
          </cell>
          <cell r="AX51">
            <v>0.7420166957476344</v>
          </cell>
          <cell r="AY51">
            <v>40</v>
          </cell>
          <cell r="AZ51">
            <v>0.80045851531119305</v>
          </cell>
        </row>
        <row r="52">
          <cell r="AU52">
            <v>39</v>
          </cell>
          <cell r="AV52">
            <v>0.65446770915823449</v>
          </cell>
          <cell r="AW52">
            <v>40</v>
          </cell>
          <cell r="AX52">
            <v>0.74093533014296298</v>
          </cell>
          <cell r="AY52">
            <v>41</v>
          </cell>
          <cell r="AZ52">
            <v>0.79957051100441723</v>
          </cell>
        </row>
        <row r="53">
          <cell r="AU53">
            <v>40</v>
          </cell>
          <cell r="AV53">
            <v>0.6530710741804473</v>
          </cell>
          <cell r="AW53">
            <v>41</v>
          </cell>
          <cell r="AX53">
            <v>0.73988491153175084</v>
          </cell>
          <cell r="AY53">
            <v>42</v>
          </cell>
          <cell r="AZ53">
            <v>0.7987076978571519</v>
          </cell>
        </row>
        <row r="54">
          <cell r="AU54">
            <v>41</v>
          </cell>
          <cell r="AV54">
            <v>0.65171404531152211</v>
          </cell>
          <cell r="AW54">
            <v>42</v>
          </cell>
          <cell r="AX54">
            <v>0.73886375291344797</v>
          </cell>
          <cell r="AY54">
            <v>43</v>
          </cell>
          <cell r="AZ54">
            <v>0.79786870868645976</v>
          </cell>
        </row>
        <row r="55">
          <cell r="AU55">
            <v>42</v>
          </cell>
          <cell r="AV55">
            <v>0.65039450044353775</v>
          </cell>
          <cell r="AW55">
            <v>43</v>
          </cell>
          <cell r="AX55">
            <v>0.73787030066986126</v>
          </cell>
          <cell r="AY55">
            <v>44</v>
          </cell>
          <cell r="AZ55">
            <v>0.79705228408962314</v>
          </cell>
        </row>
        <row r="56">
          <cell r="AU56">
            <v>43</v>
          </cell>
          <cell r="AV56">
            <v>0.64911048199258248</v>
          </cell>
          <cell r="AW56">
            <v>44</v>
          </cell>
          <cell r="AX56">
            <v>0.73690312090991417</v>
          </cell>
          <cell r="AY56">
            <v>45</v>
          </cell>
          <cell r="AZ56">
            <v>0.79625726143392872</v>
          </cell>
        </row>
        <row r="57">
          <cell r="AU57">
            <v>44</v>
          </cell>
          <cell r="AV57">
            <v>0.64786018039748083</v>
          </cell>
          <cell r="AW57">
            <v>45</v>
          </cell>
          <cell r="AX57">
            <v>0.73596088751502664</v>
          </cell>
          <cell r="AY57">
            <v>46</v>
          </cell>
          <cell r="AZ57">
            <v>0.79548256521530347</v>
          </cell>
        </row>
        <row r="58">
          <cell r="AU58">
            <v>45</v>
          </cell>
          <cell r="AV58">
            <v>0.64664191963119277</v>
          </cell>
          <cell r="AW58">
            <v>46</v>
          </cell>
          <cell r="AX58">
            <v>0.7350423716374419</v>
          </cell>
          <cell r="AY58">
            <v>47</v>
          </cell>
          <cell r="AZ58">
            <v>0.79472719858673013</v>
          </cell>
        </row>
        <row r="59">
          <cell r="AU59">
            <v>46</v>
          </cell>
          <cell r="AV59">
            <v>0.64545414443782456</v>
          </cell>
          <cell r="AW59">
            <v>47</v>
          </cell>
          <cell r="AX59">
            <v>0.73414643244487887</v>
          </cell>
          <cell r="AY59">
            <v>48</v>
          </cell>
          <cell r="AZ59">
            <v>0.79399023589032203</v>
          </cell>
        </row>
        <row r="60">
          <cell r="AU60">
            <v>47</v>
          </cell>
          <cell r="AV60">
            <v>0.64429540905479166</v>
          </cell>
          <cell r="AW60">
            <v>48</v>
          </cell>
          <cell r="AX60">
            <v>0.73327200893834343</v>
          </cell>
          <cell r="AY60">
            <v>49</v>
          </cell>
          <cell r="AZ60">
            <v>0.793270816053811</v>
          </cell>
        </row>
        <row r="61">
          <cell r="AU61">
            <v>48</v>
          </cell>
          <cell r="AV61">
            <v>0.64316436721782844</v>
          </cell>
          <cell r="AW61">
            <v>49</v>
          </cell>
          <cell r="AX61">
            <v>0.73241811269734747</v>
          </cell>
          <cell r="AY61">
            <v>50</v>
          </cell>
          <cell r="AZ61">
            <v>0.79256813673421078</v>
          </cell>
        </row>
        <row r="62">
          <cell r="AU62">
            <v>49</v>
          </cell>
          <cell r="AV62">
            <v>0.64205976327794057</v>
          </cell>
          <cell r="AW62">
            <v>50</v>
          </cell>
          <cell r="AX62">
            <v>0.73158382142934419</v>
          </cell>
          <cell r="AY62">
            <v>51</v>
          </cell>
          <cell r="AZ62">
            <v>0.79188144910955127</v>
          </cell>
        </row>
        <row r="63">
          <cell r="AU63">
            <v>50</v>
          </cell>
          <cell r="AV63">
            <v>0.6409804242853494</v>
          </cell>
          <cell r="AW63">
            <v>51</v>
          </cell>
          <cell r="AX63">
            <v>0.73076827321885429</v>
          </cell>
          <cell r="AY63">
            <v>52</v>
          </cell>
          <cell r="AZ63">
            <v>0.79121005323456961</v>
          </cell>
        </row>
        <row r="64">
          <cell r="AU64">
            <v>51</v>
          </cell>
          <cell r="AV64">
            <v>0.6399252529170224</v>
          </cell>
          <cell r="AW64">
            <v>52</v>
          </cell>
          <cell r="AX64">
            <v>0.72997066138725242</v>
          </cell>
          <cell r="AY64">
            <v>53</v>
          </cell>
          <cell r="AZ64">
            <v>0.79055329388870477</v>
          </cell>
        </row>
        <row r="65">
          <cell r="AU65"/>
          <cell r="AV65"/>
          <cell r="AW65"/>
          <cell r="AX65"/>
          <cell r="AY65"/>
          <cell r="AZ65"/>
        </row>
        <row r="66">
          <cell r="AU66"/>
          <cell r="AV66"/>
          <cell r="AW66"/>
          <cell r="AX66"/>
          <cell r="AY66"/>
          <cell r="AZ66"/>
        </row>
        <row r="67">
          <cell r="AU67"/>
          <cell r="AV67"/>
          <cell r="AW67"/>
          <cell r="AX67"/>
          <cell r="AY67"/>
          <cell r="AZ67"/>
        </row>
        <row r="68">
          <cell r="AU68"/>
          <cell r="AV68"/>
          <cell r="AW68"/>
          <cell r="AX68"/>
          <cell r="AY68"/>
          <cell r="AZ68"/>
        </row>
        <row r="69">
          <cell r="AU69"/>
          <cell r="AV69"/>
          <cell r="AW69"/>
          <cell r="AX69"/>
          <cell r="AY69"/>
          <cell r="AZ69"/>
        </row>
        <row r="70">
          <cell r="AU70"/>
          <cell r="AV70"/>
          <cell r="AW70"/>
          <cell r="AX70"/>
          <cell r="AY70"/>
          <cell r="AZ70"/>
        </row>
        <row r="71">
          <cell r="AU71"/>
          <cell r="AV71"/>
          <cell r="AW71"/>
          <cell r="AX71"/>
          <cell r="AY71"/>
          <cell r="AZ71"/>
        </row>
        <row r="72">
          <cell r="AU72"/>
          <cell r="AV72"/>
          <cell r="AW72"/>
          <cell r="AX72"/>
          <cell r="AY72"/>
          <cell r="AZ72"/>
        </row>
        <row r="73">
          <cell r="AU73"/>
          <cell r="AV73"/>
          <cell r="AW73"/>
          <cell r="AX73"/>
          <cell r="AY73"/>
          <cell r="AZ73"/>
        </row>
        <row r="74">
          <cell r="AU74"/>
          <cell r="AV74"/>
          <cell r="AW74"/>
          <cell r="AX74"/>
          <cell r="AY74"/>
          <cell r="AZ74"/>
        </row>
        <row r="75">
          <cell r="AU75"/>
          <cell r="AV75"/>
          <cell r="AW75"/>
          <cell r="AX75"/>
          <cell r="AY75"/>
          <cell r="AZ75"/>
        </row>
        <row r="76">
          <cell r="AU76"/>
          <cell r="AV76"/>
          <cell r="AW76"/>
          <cell r="AX76"/>
          <cell r="AY76"/>
          <cell r="AZ76"/>
        </row>
        <row r="77">
          <cell r="AU77"/>
          <cell r="AV77"/>
          <cell r="AW77"/>
          <cell r="AX77"/>
          <cell r="AY77"/>
          <cell r="AZ77"/>
        </row>
        <row r="78">
          <cell r="AU78"/>
          <cell r="AV78"/>
          <cell r="AW78"/>
          <cell r="AX78"/>
          <cell r="AY78"/>
          <cell r="AZ78"/>
        </row>
        <row r="79">
          <cell r="AU79"/>
          <cell r="AV79"/>
          <cell r="AW79"/>
          <cell r="AX79"/>
          <cell r="AY79"/>
          <cell r="AZ79"/>
        </row>
        <row r="80">
          <cell r="AU80"/>
          <cell r="AV80"/>
          <cell r="AW80"/>
          <cell r="AX80"/>
          <cell r="AY80"/>
          <cell r="AZ80"/>
        </row>
        <row r="81">
          <cell r="AU81"/>
          <cell r="AV81"/>
          <cell r="AW81"/>
          <cell r="AX81"/>
          <cell r="AY81"/>
          <cell r="AZ81"/>
        </row>
        <row r="82">
          <cell r="AU82"/>
          <cell r="AV82"/>
          <cell r="AW82"/>
          <cell r="AX82"/>
          <cell r="AY82"/>
          <cell r="AZ82"/>
        </row>
        <row r="83">
          <cell r="AU83"/>
          <cell r="AV83"/>
          <cell r="AW83"/>
          <cell r="AX83"/>
          <cell r="AY83"/>
          <cell r="AZ83"/>
        </row>
        <row r="84">
          <cell r="AU84"/>
          <cell r="AV84"/>
          <cell r="AW84"/>
          <cell r="AX84"/>
          <cell r="AY84"/>
          <cell r="AZ84"/>
        </row>
        <row r="85">
          <cell r="AU85"/>
          <cell r="AV85"/>
          <cell r="AW85"/>
          <cell r="AX85"/>
          <cell r="AY85"/>
          <cell r="AZ85"/>
        </row>
        <row r="86">
          <cell r="AU86"/>
          <cell r="AV86"/>
          <cell r="AW86"/>
          <cell r="AX86"/>
          <cell r="AY86"/>
          <cell r="AZ86"/>
        </row>
        <row r="87">
          <cell r="AU87"/>
          <cell r="AV87"/>
          <cell r="AW87"/>
          <cell r="AX87"/>
          <cell r="AY87"/>
          <cell r="AZ87"/>
        </row>
        <row r="88">
          <cell r="AU88"/>
          <cell r="AV88"/>
          <cell r="AW88"/>
          <cell r="AX88"/>
          <cell r="AY88"/>
          <cell r="AZ88"/>
        </row>
        <row r="89">
          <cell r="AU89"/>
          <cell r="AV89"/>
          <cell r="AW89"/>
          <cell r="AX89"/>
          <cell r="AY89"/>
          <cell r="AZ89"/>
        </row>
        <row r="90">
          <cell r="AU90"/>
          <cell r="AV90"/>
          <cell r="AW90"/>
          <cell r="AX90"/>
          <cell r="AY90"/>
          <cell r="AZ90"/>
        </row>
        <row r="91">
          <cell r="AU91"/>
          <cell r="AV91"/>
          <cell r="AW91"/>
          <cell r="AX91"/>
          <cell r="AY91"/>
          <cell r="AZ91"/>
        </row>
        <row r="92">
          <cell r="AU92"/>
          <cell r="AV92"/>
          <cell r="AW92"/>
          <cell r="AX92"/>
          <cell r="AY92"/>
          <cell r="AZ92"/>
        </row>
        <row r="93">
          <cell r="AU93"/>
          <cell r="AV93"/>
          <cell r="AW93"/>
          <cell r="AX93"/>
          <cell r="AY93"/>
          <cell r="AZ93"/>
        </row>
        <row r="94">
          <cell r="AU94"/>
          <cell r="AV94"/>
          <cell r="AW94"/>
          <cell r="AX94"/>
          <cell r="AY94"/>
          <cell r="AZ94"/>
        </row>
        <row r="95">
          <cell r="AU95"/>
          <cell r="AV95"/>
          <cell r="AW95"/>
          <cell r="AX95"/>
          <cell r="AY95"/>
          <cell r="AZ95"/>
        </row>
        <row r="96">
          <cell r="AU96"/>
          <cell r="AV96"/>
          <cell r="AW96"/>
          <cell r="AX96"/>
          <cell r="AY96"/>
          <cell r="AZ96"/>
        </row>
        <row r="97">
          <cell r="AU97"/>
          <cell r="AV97"/>
          <cell r="AW97"/>
          <cell r="AX97"/>
          <cell r="AY97"/>
          <cell r="AZ97"/>
        </row>
        <row r="98">
          <cell r="AU98"/>
          <cell r="AV98"/>
          <cell r="AW98"/>
          <cell r="AX98"/>
          <cell r="AY98"/>
          <cell r="AZ98"/>
        </row>
        <row r="99">
          <cell r="AU99"/>
          <cell r="AV99"/>
          <cell r="AW99"/>
          <cell r="AX99"/>
          <cell r="AY99"/>
          <cell r="AZ99"/>
        </row>
        <row r="100">
          <cell r="AU100"/>
          <cell r="AV100"/>
          <cell r="AW100"/>
          <cell r="AX100"/>
          <cell r="AY100"/>
          <cell r="AZ100"/>
        </row>
        <row r="101">
          <cell r="AU101"/>
          <cell r="AV101"/>
          <cell r="AW101"/>
          <cell r="AX101"/>
          <cell r="AY101"/>
          <cell r="AZ101"/>
        </row>
        <row r="102">
          <cell r="AU102"/>
          <cell r="AV102"/>
          <cell r="AW102"/>
          <cell r="AX102"/>
          <cell r="AY102"/>
          <cell r="AZ102"/>
        </row>
        <row r="103">
          <cell r="AU103"/>
          <cell r="AV103"/>
          <cell r="AW103"/>
          <cell r="AX103"/>
          <cell r="AY103"/>
          <cell r="AZ103"/>
        </row>
        <row r="104">
          <cell r="AU104"/>
          <cell r="AV104"/>
          <cell r="AW104"/>
          <cell r="AX104"/>
          <cell r="AY104"/>
          <cell r="AZ104"/>
        </row>
      </sheetData>
      <sheetData sheetId="36"/>
      <sheetData sheetId="37"/>
      <sheetData sheetId="38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BA12">
            <v>1</v>
          </cell>
          <cell r="BB12">
            <v>1</v>
          </cell>
          <cell r="BC12">
            <v>1</v>
          </cell>
          <cell r="BD12">
            <v>1</v>
          </cell>
          <cell r="BE12">
            <v>1</v>
          </cell>
          <cell r="BF12">
            <v>1</v>
          </cell>
          <cell r="BO12">
            <v>1</v>
          </cell>
          <cell r="BP12">
            <v>1</v>
          </cell>
          <cell r="BQ12">
            <v>1</v>
          </cell>
          <cell r="BR12">
            <v>1</v>
          </cell>
          <cell r="BS12">
            <v>1</v>
          </cell>
          <cell r="BT12">
            <v>1</v>
          </cell>
          <cell r="CC12">
            <v>1</v>
          </cell>
          <cell r="CD12">
            <v>1</v>
          </cell>
          <cell r="CE12">
            <v>1</v>
          </cell>
          <cell r="CF12">
            <v>1</v>
          </cell>
          <cell r="CG12">
            <v>1</v>
          </cell>
          <cell r="CH12">
            <v>1</v>
          </cell>
        </row>
        <row r="13">
          <cell r="BA13">
            <v>1</v>
          </cell>
          <cell r="BB13">
            <v>1</v>
          </cell>
          <cell r="BC13">
            <v>1</v>
          </cell>
          <cell r="BD13">
            <v>1</v>
          </cell>
          <cell r="BE13">
            <v>2</v>
          </cell>
          <cell r="BF13">
            <v>0.83117756062407244</v>
          </cell>
          <cell r="BO13">
            <v>1</v>
          </cell>
          <cell r="BP13">
            <v>1</v>
          </cell>
          <cell r="BQ13">
            <v>1</v>
          </cell>
          <cell r="BR13">
            <v>1</v>
          </cell>
          <cell r="BS13">
            <v>2</v>
          </cell>
          <cell r="BT13">
            <v>0.96928981693506489</v>
          </cell>
          <cell r="CC13">
            <v>1</v>
          </cell>
          <cell r="CD13">
            <v>1</v>
          </cell>
          <cell r="CE13">
            <v>1</v>
          </cell>
          <cell r="CF13">
            <v>1</v>
          </cell>
          <cell r="CG13">
            <v>2</v>
          </cell>
          <cell r="CH13">
            <v>0.93627224743449222</v>
          </cell>
        </row>
        <row r="14">
          <cell r="BA14">
            <v>1</v>
          </cell>
          <cell r="BB14">
            <v>1</v>
          </cell>
          <cell r="BC14">
            <v>2</v>
          </cell>
          <cell r="BD14">
            <v>0.77308529568941564</v>
          </cell>
          <cell r="BE14">
            <v>3</v>
          </cell>
          <cell r="BF14">
            <v>0.74596371014640339</v>
          </cell>
          <cell r="BO14">
            <v>1</v>
          </cell>
          <cell r="BP14">
            <v>1</v>
          </cell>
          <cell r="BQ14">
            <v>2</v>
          </cell>
          <cell r="BR14">
            <v>0.95263799804393734</v>
          </cell>
          <cell r="BS14">
            <v>3</v>
          </cell>
          <cell r="BT14">
            <v>0.95176459113361478</v>
          </cell>
          <cell r="CC14">
            <v>1</v>
          </cell>
          <cell r="CD14">
            <v>1</v>
          </cell>
          <cell r="CE14">
            <v>2</v>
          </cell>
          <cell r="CF14">
            <v>0.89813237288393433</v>
          </cell>
          <cell r="CG14">
            <v>3</v>
          </cell>
          <cell r="CH14">
            <v>0.90089355669729787</v>
          </cell>
        </row>
        <row r="15">
          <cell r="BA15">
            <v>2</v>
          </cell>
          <cell r="BB15">
            <v>0.72123749629611167</v>
          </cell>
          <cell r="BC15">
            <v>3</v>
          </cell>
          <cell r="BD15">
            <v>0.66503521223074102</v>
          </cell>
          <cell r="BE15">
            <v>4</v>
          </cell>
          <cell r="BF15">
            <v>0.69085613728498374</v>
          </cell>
          <cell r="BO15">
            <v>2</v>
          </cell>
          <cell r="BP15">
            <v>0.92739228441462762</v>
          </cell>
          <cell r="BQ15">
            <v>3</v>
          </cell>
          <cell r="BR15">
            <v>0.92597979872398495</v>
          </cell>
          <cell r="BS15">
            <v>4</v>
          </cell>
          <cell r="BT15">
            <v>0.93952274921401191</v>
          </cell>
          <cell r="CC15">
            <v>2</v>
          </cell>
          <cell r="CD15">
            <v>0.84674531236252726</v>
          </cell>
          <cell r="CE15">
            <v>3</v>
          </cell>
          <cell r="CF15">
            <v>0.84342448672534898</v>
          </cell>
          <cell r="CG15">
            <v>4</v>
          </cell>
          <cell r="CH15">
            <v>0.87660572131603509</v>
          </cell>
        </row>
        <row r="16">
          <cell r="BA16">
            <v>3</v>
          </cell>
          <cell r="BB16">
            <v>0.59574365129630702</v>
          </cell>
          <cell r="BC16">
            <v>4</v>
          </cell>
          <cell r="BD16">
            <v>0.59766087441119142</v>
          </cell>
          <cell r="BE16">
            <v>5</v>
          </cell>
          <cell r="BF16">
            <v>0.65093076974414998</v>
          </cell>
          <cell r="BO16">
            <v>3</v>
          </cell>
          <cell r="BP16">
            <v>0.88738859116757152</v>
          </cell>
          <cell r="BQ16">
            <v>4</v>
          </cell>
          <cell r="BR16">
            <v>0.90751915531716087</v>
          </cell>
          <cell r="BS16">
            <v>5</v>
          </cell>
          <cell r="BT16">
            <v>0.93013577761165644</v>
          </cell>
          <cell r="CC16">
            <v>3</v>
          </cell>
          <cell r="CD16">
            <v>0.7682293563943734</v>
          </cell>
          <cell r="CE16">
            <v>4</v>
          </cell>
          <cell r="CF16">
            <v>0.80664175922212633</v>
          </cell>
          <cell r="CG16">
            <v>5</v>
          </cell>
          <cell r="CH16">
            <v>0.858218455569289</v>
          </cell>
        </row>
        <row r="17">
          <cell r="BA17">
            <v>4</v>
          </cell>
          <cell r="BB17">
            <v>0.52018352606348373</v>
          </cell>
          <cell r="BC17">
            <v>5</v>
          </cell>
          <cell r="BD17">
            <v>0.55013856446856391</v>
          </cell>
          <cell r="BE17">
            <v>6</v>
          </cell>
          <cell r="BF17">
            <v>0.62002829691357031</v>
          </cell>
          <cell r="BO17">
            <v>4</v>
          </cell>
          <cell r="BP17">
            <v>0.86005644919178148</v>
          </cell>
          <cell r="BQ17">
            <v>5</v>
          </cell>
          <cell r="BR17">
            <v>0.89345379876724218</v>
          </cell>
          <cell r="BS17">
            <v>6</v>
          </cell>
          <cell r="BT17">
            <v>0.92253572630517844</v>
          </cell>
          <cell r="CC17">
            <v>4</v>
          </cell>
          <cell r="CD17">
            <v>0.71697762400791376</v>
          </cell>
          <cell r="CE17">
            <v>5</v>
          </cell>
          <cell r="CF17">
            <v>0.77921920769324515</v>
          </cell>
          <cell r="CG17">
            <v>6</v>
          </cell>
          <cell r="CH17">
            <v>0.84348163502823226</v>
          </cell>
        </row>
        <row r="18">
          <cell r="BA18"/>
          <cell r="BB18"/>
          <cell r="BC18"/>
          <cell r="BD18"/>
          <cell r="BE18"/>
          <cell r="BF18"/>
          <cell r="BO18"/>
          <cell r="BP18"/>
          <cell r="BQ18"/>
          <cell r="BR18"/>
          <cell r="BS18"/>
          <cell r="BT18"/>
          <cell r="CC18"/>
          <cell r="CD18"/>
          <cell r="CE18"/>
          <cell r="CF18"/>
          <cell r="CG18"/>
          <cell r="CH18"/>
        </row>
        <row r="19">
          <cell r="BA19"/>
          <cell r="BB19"/>
          <cell r="BC19"/>
          <cell r="BD19"/>
          <cell r="BE19"/>
          <cell r="BF19"/>
          <cell r="BO19"/>
          <cell r="BP19"/>
          <cell r="BQ19"/>
          <cell r="BR19"/>
          <cell r="BS19"/>
          <cell r="BT19"/>
          <cell r="CC19"/>
          <cell r="CD19"/>
          <cell r="CE19"/>
          <cell r="CF19"/>
          <cell r="CG19"/>
          <cell r="CH19"/>
        </row>
        <row r="20">
          <cell r="BA20"/>
          <cell r="BB20"/>
          <cell r="BC20"/>
          <cell r="BD20"/>
          <cell r="BE20"/>
          <cell r="BF20"/>
          <cell r="BO20"/>
          <cell r="BP20"/>
          <cell r="BQ20"/>
          <cell r="BR20"/>
          <cell r="BS20"/>
          <cell r="BT20"/>
          <cell r="CC20"/>
          <cell r="CD20"/>
          <cell r="CE20"/>
          <cell r="CF20"/>
          <cell r="CG20"/>
          <cell r="CH20"/>
        </row>
        <row r="21">
          <cell r="BA21"/>
          <cell r="BB21"/>
          <cell r="BC21"/>
          <cell r="BD21"/>
          <cell r="BE21"/>
          <cell r="BF21"/>
          <cell r="BO21"/>
          <cell r="BP21"/>
          <cell r="BQ21"/>
          <cell r="BR21"/>
          <cell r="BS21"/>
          <cell r="BT21"/>
          <cell r="CC21"/>
          <cell r="CD21"/>
          <cell r="CE21"/>
          <cell r="CF21"/>
          <cell r="CG21"/>
          <cell r="CH21"/>
        </row>
        <row r="22">
          <cell r="BA22"/>
          <cell r="BB22"/>
          <cell r="BC22"/>
          <cell r="BD22"/>
          <cell r="BE22"/>
          <cell r="BF22"/>
          <cell r="BO22"/>
          <cell r="BP22"/>
          <cell r="BQ22"/>
          <cell r="BR22"/>
          <cell r="BS22"/>
          <cell r="BT22"/>
          <cell r="CC22"/>
          <cell r="CD22"/>
          <cell r="CE22"/>
          <cell r="CF22"/>
          <cell r="CG22"/>
          <cell r="CH22"/>
        </row>
        <row r="23">
          <cell r="BA23"/>
          <cell r="BB23"/>
          <cell r="BC23"/>
          <cell r="BD23"/>
          <cell r="BE23"/>
          <cell r="BF23"/>
          <cell r="BO23"/>
          <cell r="BP23"/>
          <cell r="BQ23"/>
          <cell r="BR23"/>
          <cell r="BS23"/>
          <cell r="BT23"/>
          <cell r="CC23"/>
          <cell r="CD23"/>
          <cell r="CE23"/>
          <cell r="CF23"/>
          <cell r="CG23"/>
          <cell r="CH23"/>
        </row>
        <row r="24">
          <cell r="BA24"/>
          <cell r="BB24"/>
          <cell r="BC24"/>
          <cell r="BD24"/>
          <cell r="BE24"/>
          <cell r="BF24"/>
          <cell r="BO24"/>
          <cell r="BP24"/>
          <cell r="BQ24"/>
          <cell r="BR24"/>
          <cell r="BS24"/>
          <cell r="BT24"/>
          <cell r="CC24"/>
          <cell r="CD24"/>
          <cell r="CE24"/>
          <cell r="CF24"/>
          <cell r="CG24"/>
          <cell r="CH24"/>
        </row>
        <row r="25">
          <cell r="BA25"/>
          <cell r="BB25"/>
          <cell r="BC25"/>
          <cell r="BD25"/>
          <cell r="BE25"/>
          <cell r="BF25"/>
          <cell r="BO25"/>
          <cell r="BP25"/>
          <cell r="BQ25"/>
          <cell r="BR25"/>
          <cell r="BS25"/>
          <cell r="BT25"/>
          <cell r="CC25"/>
          <cell r="CD25"/>
          <cell r="CE25"/>
          <cell r="CF25"/>
          <cell r="CG25"/>
          <cell r="CH25"/>
        </row>
        <row r="26">
          <cell r="BA26"/>
          <cell r="BB26"/>
          <cell r="BC26"/>
          <cell r="BD26"/>
          <cell r="BE26"/>
          <cell r="BF26"/>
          <cell r="BO26"/>
          <cell r="BP26"/>
          <cell r="BQ26"/>
          <cell r="BR26"/>
          <cell r="BS26"/>
          <cell r="BT26"/>
          <cell r="CC26"/>
          <cell r="CD26"/>
          <cell r="CE26"/>
          <cell r="CF26"/>
          <cell r="CG26"/>
          <cell r="CH26"/>
        </row>
        <row r="27">
          <cell r="BA27"/>
          <cell r="BB27"/>
          <cell r="BC27"/>
          <cell r="BD27"/>
          <cell r="BE27"/>
          <cell r="BF27"/>
          <cell r="BO27"/>
          <cell r="BP27"/>
          <cell r="BQ27"/>
          <cell r="BR27"/>
          <cell r="BS27"/>
          <cell r="BT27"/>
          <cell r="CC27"/>
          <cell r="CD27"/>
          <cell r="CE27"/>
          <cell r="CF27"/>
          <cell r="CG27"/>
          <cell r="CH27"/>
        </row>
        <row r="28">
          <cell r="BA28"/>
          <cell r="BB28"/>
          <cell r="BC28"/>
          <cell r="BD28"/>
          <cell r="BE28"/>
          <cell r="BF28"/>
          <cell r="BO28"/>
          <cell r="BP28"/>
          <cell r="BQ28"/>
          <cell r="BR28"/>
          <cell r="BS28"/>
          <cell r="BT28"/>
          <cell r="CC28"/>
          <cell r="CD28"/>
          <cell r="CE28"/>
          <cell r="CF28"/>
          <cell r="CG28"/>
          <cell r="CH28"/>
        </row>
        <row r="29">
          <cell r="BA29"/>
          <cell r="BB29"/>
          <cell r="BC29"/>
          <cell r="BD29"/>
          <cell r="BE29"/>
          <cell r="BF29"/>
          <cell r="BO29"/>
          <cell r="BP29"/>
          <cell r="BQ29"/>
          <cell r="BR29"/>
          <cell r="BS29"/>
          <cell r="BT29"/>
          <cell r="CC29"/>
          <cell r="CD29"/>
          <cell r="CE29"/>
          <cell r="CF29"/>
          <cell r="CG29"/>
          <cell r="CH29"/>
        </row>
        <row r="30">
          <cell r="BA30"/>
          <cell r="BB30"/>
          <cell r="BC30"/>
          <cell r="BD30"/>
          <cell r="BE30"/>
          <cell r="BF30"/>
          <cell r="BO30"/>
          <cell r="BP30"/>
          <cell r="BQ30"/>
          <cell r="BR30"/>
          <cell r="BS30"/>
          <cell r="BT30"/>
          <cell r="CC30"/>
          <cell r="CD30"/>
          <cell r="CE30"/>
          <cell r="CF30"/>
          <cell r="CG30"/>
          <cell r="CH30"/>
        </row>
        <row r="31">
          <cell r="BA31"/>
          <cell r="BB31"/>
          <cell r="BC31"/>
          <cell r="BD31"/>
          <cell r="BE31"/>
          <cell r="BF31"/>
          <cell r="BO31"/>
          <cell r="BP31"/>
          <cell r="BQ31"/>
          <cell r="BR31"/>
          <cell r="BS31"/>
          <cell r="BT31"/>
          <cell r="CC31"/>
          <cell r="CD31"/>
          <cell r="CE31"/>
          <cell r="CF31"/>
          <cell r="CG31"/>
          <cell r="CH31"/>
        </row>
        <row r="32">
          <cell r="BA32"/>
          <cell r="BB32"/>
          <cell r="BC32"/>
          <cell r="BD32"/>
          <cell r="BE32"/>
          <cell r="BF32"/>
          <cell r="BO32"/>
          <cell r="BP32"/>
          <cell r="BQ32"/>
          <cell r="BR32"/>
          <cell r="BS32"/>
          <cell r="BT32"/>
          <cell r="CC32"/>
          <cell r="CD32"/>
          <cell r="CE32"/>
          <cell r="CF32"/>
          <cell r="CG32"/>
          <cell r="CH32"/>
        </row>
        <row r="33">
          <cell r="BA33"/>
          <cell r="BB33"/>
          <cell r="BC33"/>
          <cell r="BD33"/>
          <cell r="BE33"/>
          <cell r="BF33"/>
          <cell r="BO33"/>
          <cell r="BP33"/>
          <cell r="BQ33"/>
          <cell r="BR33"/>
          <cell r="BS33"/>
          <cell r="BT33"/>
          <cell r="CC33"/>
          <cell r="CD33"/>
          <cell r="CE33"/>
          <cell r="CF33"/>
          <cell r="CG33"/>
          <cell r="CH33"/>
        </row>
        <row r="34">
          <cell r="BA34"/>
          <cell r="BB34"/>
          <cell r="BC34"/>
          <cell r="BD34"/>
          <cell r="BE34"/>
          <cell r="BF34"/>
          <cell r="BO34"/>
          <cell r="BP34"/>
          <cell r="BQ34"/>
          <cell r="BR34"/>
          <cell r="BS34"/>
          <cell r="BT34"/>
          <cell r="CC34"/>
          <cell r="CD34"/>
          <cell r="CE34"/>
          <cell r="CF34"/>
          <cell r="CG34"/>
          <cell r="CH34"/>
        </row>
        <row r="35">
          <cell r="BA35"/>
          <cell r="BB35"/>
          <cell r="BC35"/>
          <cell r="BD35"/>
          <cell r="BE35"/>
          <cell r="BF35"/>
          <cell r="BO35"/>
          <cell r="BP35"/>
          <cell r="BQ35"/>
          <cell r="BR35"/>
          <cell r="BS35"/>
          <cell r="BT35"/>
          <cell r="CC35"/>
          <cell r="CD35"/>
          <cell r="CE35"/>
          <cell r="CF35"/>
          <cell r="CG35"/>
          <cell r="CH35"/>
        </row>
        <row r="36">
          <cell r="BA36"/>
          <cell r="BB36"/>
          <cell r="BC36"/>
          <cell r="BD36"/>
          <cell r="BE36"/>
          <cell r="BF36"/>
          <cell r="BO36"/>
          <cell r="BP36"/>
          <cell r="BQ36"/>
          <cell r="BR36"/>
          <cell r="BS36"/>
          <cell r="BT36"/>
          <cell r="CC36"/>
          <cell r="CD36"/>
          <cell r="CE36"/>
          <cell r="CF36"/>
          <cell r="CG36"/>
          <cell r="CH36"/>
        </row>
        <row r="37">
          <cell r="BA37"/>
          <cell r="BB37"/>
          <cell r="BC37"/>
          <cell r="BD37"/>
          <cell r="BE37"/>
          <cell r="BF37"/>
          <cell r="BO37"/>
          <cell r="BP37"/>
          <cell r="BQ37"/>
          <cell r="BR37"/>
          <cell r="BS37"/>
          <cell r="BT37"/>
          <cell r="CC37"/>
          <cell r="CD37"/>
          <cell r="CE37"/>
          <cell r="CF37"/>
          <cell r="CG37"/>
          <cell r="CH37"/>
        </row>
        <row r="38">
          <cell r="BA38"/>
          <cell r="BB38"/>
          <cell r="BC38"/>
          <cell r="BD38"/>
          <cell r="BE38"/>
          <cell r="BF38"/>
          <cell r="BO38"/>
          <cell r="BP38"/>
          <cell r="BQ38"/>
          <cell r="BR38"/>
          <cell r="BS38"/>
          <cell r="BT38"/>
          <cell r="CC38"/>
          <cell r="CD38"/>
          <cell r="CE38"/>
          <cell r="CF38"/>
          <cell r="CG38"/>
          <cell r="CH38"/>
        </row>
        <row r="39">
          <cell r="BA39"/>
          <cell r="BB39"/>
          <cell r="BC39"/>
          <cell r="BD39"/>
          <cell r="BE39"/>
          <cell r="BF39"/>
          <cell r="BO39"/>
          <cell r="BP39"/>
          <cell r="BQ39"/>
          <cell r="BR39"/>
          <cell r="BS39"/>
          <cell r="BT39"/>
          <cell r="CC39"/>
          <cell r="CD39"/>
          <cell r="CE39"/>
          <cell r="CF39"/>
          <cell r="CG39"/>
          <cell r="CH39"/>
        </row>
        <row r="40">
          <cell r="BA40"/>
          <cell r="BB40"/>
          <cell r="BC40"/>
          <cell r="BD40"/>
          <cell r="BE40"/>
          <cell r="BF40"/>
          <cell r="BO40"/>
          <cell r="BP40"/>
          <cell r="BQ40"/>
          <cell r="BR40"/>
          <cell r="BS40"/>
          <cell r="BT40"/>
          <cell r="CC40"/>
          <cell r="CD40"/>
          <cell r="CE40"/>
          <cell r="CF40"/>
          <cell r="CG40"/>
          <cell r="CH40"/>
        </row>
        <row r="41">
          <cell r="BA41"/>
          <cell r="BB41"/>
          <cell r="BC41"/>
          <cell r="BD41"/>
          <cell r="BE41"/>
          <cell r="BF41"/>
          <cell r="BO41"/>
          <cell r="BP41"/>
          <cell r="BQ41"/>
          <cell r="BR41"/>
          <cell r="BS41"/>
          <cell r="BT41"/>
          <cell r="CC41"/>
          <cell r="CD41"/>
          <cell r="CE41"/>
          <cell r="CF41"/>
          <cell r="CG41"/>
          <cell r="CH41"/>
        </row>
        <row r="42">
          <cell r="BA42"/>
          <cell r="BB42"/>
          <cell r="BC42"/>
          <cell r="BD42"/>
          <cell r="BE42"/>
          <cell r="BF42"/>
          <cell r="BO42"/>
          <cell r="BP42"/>
          <cell r="BQ42"/>
          <cell r="BR42"/>
          <cell r="BS42"/>
          <cell r="BT42"/>
          <cell r="CC42"/>
          <cell r="CD42"/>
          <cell r="CE42"/>
          <cell r="CF42"/>
          <cell r="CG42"/>
          <cell r="CH42"/>
        </row>
        <row r="43">
          <cell r="BA43"/>
          <cell r="BB43"/>
          <cell r="BC43"/>
          <cell r="BD43"/>
          <cell r="BE43"/>
          <cell r="BF43"/>
          <cell r="BO43"/>
          <cell r="BP43"/>
          <cell r="BQ43"/>
          <cell r="BR43"/>
          <cell r="BS43"/>
          <cell r="BT43"/>
          <cell r="CC43"/>
          <cell r="CD43"/>
          <cell r="CE43"/>
          <cell r="CF43"/>
          <cell r="CG43"/>
          <cell r="CH43"/>
        </row>
        <row r="44">
          <cell r="BA44"/>
          <cell r="BB44"/>
          <cell r="BC44"/>
          <cell r="BD44"/>
          <cell r="BE44"/>
          <cell r="BF44"/>
          <cell r="BO44"/>
          <cell r="BP44"/>
          <cell r="BQ44"/>
          <cell r="BR44"/>
          <cell r="BS44"/>
          <cell r="BT44"/>
          <cell r="CC44"/>
          <cell r="CD44"/>
          <cell r="CE44"/>
          <cell r="CF44"/>
          <cell r="CG44"/>
          <cell r="CH44"/>
        </row>
        <row r="45">
          <cell r="BA45"/>
          <cell r="BB45"/>
          <cell r="BC45"/>
          <cell r="BD45"/>
          <cell r="BE45"/>
          <cell r="BF45"/>
          <cell r="BO45"/>
          <cell r="BP45"/>
          <cell r="BQ45"/>
          <cell r="BR45"/>
          <cell r="BS45"/>
          <cell r="BT45"/>
          <cell r="CC45"/>
          <cell r="CD45"/>
          <cell r="CE45"/>
          <cell r="CF45"/>
          <cell r="CG45"/>
          <cell r="CH45"/>
        </row>
        <row r="46">
          <cell r="BA46"/>
          <cell r="BB46"/>
          <cell r="BC46"/>
          <cell r="BD46"/>
          <cell r="BE46"/>
          <cell r="BF46"/>
          <cell r="BO46"/>
          <cell r="BP46"/>
          <cell r="BQ46"/>
          <cell r="BR46"/>
          <cell r="BS46"/>
          <cell r="BT46"/>
          <cell r="CC46"/>
          <cell r="CD46"/>
          <cell r="CE46"/>
          <cell r="CF46"/>
          <cell r="CG46"/>
          <cell r="CH46"/>
        </row>
        <row r="47">
          <cell r="BA47"/>
          <cell r="BB47"/>
          <cell r="BC47"/>
          <cell r="BD47"/>
          <cell r="BE47"/>
          <cell r="BF47"/>
          <cell r="BO47"/>
          <cell r="BP47"/>
          <cell r="BQ47"/>
          <cell r="BR47"/>
          <cell r="BS47"/>
          <cell r="BT47"/>
          <cell r="CC47"/>
          <cell r="CD47"/>
          <cell r="CE47"/>
          <cell r="CF47"/>
          <cell r="CG47"/>
          <cell r="CH47"/>
        </row>
        <row r="48">
          <cell r="BA48"/>
          <cell r="BB48"/>
          <cell r="BC48"/>
          <cell r="BD48"/>
          <cell r="BE48"/>
          <cell r="BF48"/>
          <cell r="BO48"/>
          <cell r="BP48"/>
          <cell r="BQ48"/>
          <cell r="BR48"/>
          <cell r="BS48"/>
          <cell r="BT48"/>
          <cell r="CC48"/>
          <cell r="CD48"/>
          <cell r="CE48"/>
          <cell r="CF48"/>
          <cell r="CG48"/>
          <cell r="CH48"/>
        </row>
        <row r="49">
          <cell r="BA49"/>
          <cell r="BB49"/>
          <cell r="BC49"/>
          <cell r="BD49"/>
          <cell r="BE49"/>
          <cell r="BF49"/>
          <cell r="BO49"/>
          <cell r="BP49"/>
          <cell r="BQ49"/>
          <cell r="BR49"/>
          <cell r="BS49"/>
          <cell r="BT49"/>
          <cell r="CC49"/>
          <cell r="CD49"/>
          <cell r="CE49"/>
          <cell r="CF49"/>
          <cell r="CG49"/>
          <cell r="CH49"/>
        </row>
        <row r="50">
          <cell r="BA50"/>
          <cell r="BB50"/>
          <cell r="BC50"/>
          <cell r="BD50"/>
          <cell r="BE50"/>
          <cell r="BF50"/>
          <cell r="BO50"/>
          <cell r="BP50"/>
          <cell r="BQ50"/>
          <cell r="BR50"/>
          <cell r="BS50"/>
          <cell r="BT50"/>
          <cell r="CC50"/>
          <cell r="CD50"/>
          <cell r="CE50"/>
          <cell r="CF50"/>
          <cell r="CG50"/>
          <cell r="CH50"/>
        </row>
        <row r="51">
          <cell r="BA51"/>
          <cell r="BB51"/>
          <cell r="BC51"/>
          <cell r="BD51"/>
          <cell r="BE51"/>
          <cell r="BF51"/>
          <cell r="BO51"/>
          <cell r="BP51"/>
          <cell r="BQ51"/>
          <cell r="BR51"/>
          <cell r="BS51"/>
          <cell r="BT51"/>
          <cell r="CC51"/>
          <cell r="CD51"/>
          <cell r="CE51"/>
          <cell r="CF51"/>
          <cell r="CG51"/>
          <cell r="CH51"/>
        </row>
        <row r="52">
          <cell r="BA52"/>
          <cell r="BB52"/>
          <cell r="BC52"/>
          <cell r="BD52"/>
          <cell r="BE52"/>
          <cell r="BF52"/>
          <cell r="BO52"/>
          <cell r="BP52"/>
          <cell r="BQ52"/>
          <cell r="BR52"/>
          <cell r="BS52"/>
          <cell r="BT52"/>
          <cell r="CC52"/>
          <cell r="CD52"/>
          <cell r="CE52"/>
          <cell r="CF52"/>
          <cell r="CG52"/>
          <cell r="CH52"/>
        </row>
        <row r="53">
          <cell r="BA53"/>
          <cell r="BB53"/>
          <cell r="BC53"/>
          <cell r="BD53"/>
          <cell r="BE53"/>
          <cell r="BF53"/>
          <cell r="BO53"/>
          <cell r="BP53"/>
          <cell r="BQ53"/>
          <cell r="BR53"/>
          <cell r="BS53"/>
          <cell r="BT53"/>
          <cell r="CC53"/>
          <cell r="CD53"/>
          <cell r="CE53"/>
          <cell r="CF53"/>
          <cell r="CG53"/>
          <cell r="CH53"/>
        </row>
        <row r="54">
          <cell r="BA54"/>
          <cell r="BB54"/>
          <cell r="BC54"/>
          <cell r="BD54"/>
          <cell r="BE54"/>
          <cell r="BF54"/>
          <cell r="BO54"/>
          <cell r="BP54"/>
          <cell r="BQ54"/>
          <cell r="BR54"/>
          <cell r="BS54"/>
          <cell r="BT54"/>
          <cell r="CC54"/>
          <cell r="CD54"/>
          <cell r="CE54"/>
          <cell r="CF54"/>
          <cell r="CG54"/>
          <cell r="CH54"/>
        </row>
        <row r="55">
          <cell r="BA55"/>
          <cell r="BB55"/>
          <cell r="BC55"/>
          <cell r="BD55"/>
          <cell r="BE55"/>
          <cell r="BF55"/>
          <cell r="BO55"/>
          <cell r="BP55"/>
          <cell r="BQ55"/>
          <cell r="BR55"/>
          <cell r="BS55"/>
          <cell r="BT55"/>
          <cell r="CC55"/>
          <cell r="CD55"/>
          <cell r="CE55"/>
          <cell r="CF55"/>
          <cell r="CG55"/>
          <cell r="CH55"/>
        </row>
        <row r="56">
          <cell r="BA56"/>
          <cell r="BB56"/>
          <cell r="BC56"/>
          <cell r="BD56"/>
          <cell r="BE56"/>
          <cell r="BF56"/>
          <cell r="BO56"/>
          <cell r="BP56"/>
          <cell r="BQ56"/>
          <cell r="BR56"/>
          <cell r="BS56"/>
          <cell r="BT56"/>
          <cell r="CC56"/>
          <cell r="CD56"/>
          <cell r="CE56"/>
          <cell r="CF56"/>
          <cell r="CG56"/>
          <cell r="CH56"/>
        </row>
        <row r="57">
          <cell r="BA57"/>
          <cell r="BB57"/>
          <cell r="BC57"/>
          <cell r="BD57"/>
          <cell r="BE57"/>
          <cell r="BF57"/>
          <cell r="BO57"/>
          <cell r="BP57"/>
          <cell r="BQ57"/>
          <cell r="BR57"/>
          <cell r="BS57"/>
          <cell r="BT57"/>
          <cell r="CC57"/>
          <cell r="CD57"/>
          <cell r="CE57"/>
          <cell r="CF57"/>
          <cell r="CG57"/>
          <cell r="CH57"/>
        </row>
        <row r="58">
          <cell r="BA58"/>
          <cell r="BB58"/>
          <cell r="BC58"/>
          <cell r="BD58"/>
          <cell r="BE58"/>
          <cell r="BF58"/>
          <cell r="BO58"/>
          <cell r="BP58"/>
          <cell r="BQ58"/>
          <cell r="BR58"/>
          <cell r="BS58"/>
          <cell r="BT58"/>
          <cell r="CC58"/>
          <cell r="CD58"/>
          <cell r="CE58"/>
          <cell r="CF58"/>
          <cell r="CG58"/>
          <cell r="CH58"/>
        </row>
        <row r="59">
          <cell r="BA59"/>
          <cell r="BB59"/>
          <cell r="BC59"/>
          <cell r="BD59"/>
          <cell r="BE59"/>
          <cell r="BF59"/>
          <cell r="BO59"/>
          <cell r="BP59"/>
          <cell r="BQ59"/>
          <cell r="BR59"/>
          <cell r="BS59"/>
          <cell r="BT59"/>
          <cell r="CC59"/>
          <cell r="CD59"/>
          <cell r="CE59"/>
          <cell r="CF59"/>
          <cell r="CG59"/>
          <cell r="CH59"/>
        </row>
        <row r="60">
          <cell r="BA60"/>
          <cell r="BB60"/>
          <cell r="BC60"/>
          <cell r="BD60"/>
          <cell r="BE60"/>
          <cell r="BF60"/>
          <cell r="BO60"/>
          <cell r="BP60"/>
          <cell r="BQ60"/>
          <cell r="BR60"/>
          <cell r="BS60"/>
          <cell r="BT60"/>
          <cell r="CC60"/>
          <cell r="CD60"/>
          <cell r="CE60"/>
          <cell r="CF60"/>
          <cell r="CG60"/>
          <cell r="CH60"/>
        </row>
        <row r="61">
          <cell r="BA61"/>
          <cell r="BB61"/>
          <cell r="BC61"/>
          <cell r="BD61"/>
          <cell r="BE61"/>
          <cell r="BF61"/>
          <cell r="BO61"/>
          <cell r="BP61"/>
          <cell r="BQ61"/>
          <cell r="BR61"/>
          <cell r="BS61"/>
          <cell r="BT61"/>
          <cell r="CC61"/>
          <cell r="CD61"/>
          <cell r="CE61"/>
          <cell r="CF61"/>
          <cell r="CG61"/>
          <cell r="CH61"/>
        </row>
        <row r="62">
          <cell r="BA62"/>
          <cell r="BB62"/>
          <cell r="BC62"/>
          <cell r="BD62"/>
          <cell r="BE62"/>
          <cell r="BF62"/>
          <cell r="BO62"/>
          <cell r="BP62"/>
          <cell r="BQ62"/>
          <cell r="BR62"/>
          <cell r="BS62"/>
          <cell r="BT62"/>
          <cell r="CC62"/>
          <cell r="CD62"/>
          <cell r="CE62"/>
          <cell r="CF62"/>
          <cell r="CG62"/>
          <cell r="CH62"/>
        </row>
        <row r="63">
          <cell r="BA63"/>
          <cell r="BB63"/>
          <cell r="BC63"/>
          <cell r="BD63"/>
          <cell r="BE63"/>
          <cell r="BF63"/>
          <cell r="BO63"/>
          <cell r="BP63"/>
          <cell r="BQ63"/>
          <cell r="BR63"/>
          <cell r="BS63"/>
          <cell r="BT63"/>
          <cell r="CC63"/>
          <cell r="CD63"/>
          <cell r="CE63"/>
          <cell r="CF63"/>
          <cell r="CG63"/>
          <cell r="CH63"/>
        </row>
        <row r="64">
          <cell r="BA64"/>
          <cell r="BB64"/>
          <cell r="BC64"/>
          <cell r="BD64"/>
          <cell r="BE64"/>
          <cell r="BF64"/>
          <cell r="BO64"/>
          <cell r="BP64"/>
          <cell r="BQ64"/>
          <cell r="BR64"/>
          <cell r="BS64"/>
          <cell r="BT64"/>
          <cell r="CC64"/>
          <cell r="CD64"/>
          <cell r="CE64"/>
          <cell r="CF64"/>
          <cell r="CG64"/>
          <cell r="CH64"/>
        </row>
        <row r="65">
          <cell r="BA65"/>
          <cell r="BB65"/>
          <cell r="BC65"/>
          <cell r="BD65"/>
          <cell r="BE65"/>
          <cell r="BF65"/>
          <cell r="BO65"/>
          <cell r="BP65"/>
          <cell r="BQ65"/>
          <cell r="BR65"/>
          <cell r="BS65"/>
          <cell r="BT65"/>
          <cell r="CC65"/>
          <cell r="CD65"/>
          <cell r="CE65"/>
          <cell r="CF65"/>
          <cell r="CG65"/>
          <cell r="CH65"/>
        </row>
        <row r="66">
          <cell r="BA66"/>
          <cell r="BB66"/>
          <cell r="BC66"/>
          <cell r="BD66"/>
          <cell r="BE66"/>
          <cell r="BF66"/>
          <cell r="BO66"/>
          <cell r="BP66"/>
          <cell r="BQ66"/>
          <cell r="BR66"/>
          <cell r="BS66"/>
          <cell r="BT66"/>
          <cell r="CC66"/>
          <cell r="CD66"/>
          <cell r="CE66"/>
          <cell r="CF66"/>
          <cell r="CG66"/>
          <cell r="CH66"/>
        </row>
        <row r="67">
          <cell r="BA67"/>
          <cell r="BB67"/>
          <cell r="BC67"/>
          <cell r="BD67"/>
          <cell r="BE67"/>
          <cell r="BF67"/>
          <cell r="BO67"/>
          <cell r="BP67"/>
          <cell r="BQ67"/>
          <cell r="BR67"/>
          <cell r="BS67"/>
          <cell r="BT67"/>
          <cell r="CC67"/>
          <cell r="CD67"/>
          <cell r="CE67"/>
          <cell r="CF67"/>
          <cell r="CG67"/>
          <cell r="CH67"/>
        </row>
        <row r="68">
          <cell r="BA68"/>
          <cell r="BB68"/>
          <cell r="BC68"/>
          <cell r="BD68"/>
          <cell r="BE68"/>
          <cell r="BF68"/>
          <cell r="BO68"/>
          <cell r="BP68"/>
          <cell r="BQ68"/>
          <cell r="BR68"/>
          <cell r="BS68"/>
          <cell r="BT68"/>
          <cell r="CC68"/>
          <cell r="CD68"/>
          <cell r="CE68"/>
          <cell r="CF68"/>
          <cell r="CG68"/>
          <cell r="CH68"/>
        </row>
        <row r="69">
          <cell r="BA69"/>
          <cell r="BB69"/>
          <cell r="BC69"/>
          <cell r="BD69"/>
          <cell r="BE69"/>
          <cell r="BF69"/>
          <cell r="BO69"/>
          <cell r="BP69"/>
          <cell r="BQ69"/>
          <cell r="BR69"/>
          <cell r="BS69"/>
          <cell r="BT69"/>
          <cell r="CC69"/>
          <cell r="CD69"/>
          <cell r="CE69"/>
          <cell r="CF69"/>
          <cell r="CG69"/>
          <cell r="CH69"/>
        </row>
        <row r="70">
          <cell r="BA70"/>
          <cell r="BB70"/>
          <cell r="BC70"/>
          <cell r="BD70"/>
          <cell r="BE70"/>
          <cell r="BF70"/>
          <cell r="BO70"/>
          <cell r="BP70"/>
          <cell r="BQ70"/>
          <cell r="BR70"/>
          <cell r="BS70"/>
          <cell r="BT70"/>
          <cell r="CC70"/>
          <cell r="CD70"/>
          <cell r="CE70"/>
          <cell r="CF70"/>
          <cell r="CG70"/>
          <cell r="CH70"/>
        </row>
        <row r="71">
          <cell r="BA71"/>
          <cell r="BB71"/>
          <cell r="BC71"/>
          <cell r="BD71"/>
          <cell r="BE71"/>
          <cell r="BF71"/>
          <cell r="BO71"/>
          <cell r="BP71"/>
          <cell r="BQ71"/>
          <cell r="BR71"/>
          <cell r="BS71"/>
          <cell r="BT71"/>
          <cell r="CC71"/>
          <cell r="CD71"/>
          <cell r="CE71"/>
          <cell r="CF71"/>
          <cell r="CG71"/>
          <cell r="CH71"/>
        </row>
        <row r="72">
          <cell r="BA72"/>
          <cell r="BB72"/>
          <cell r="BC72"/>
          <cell r="BD72"/>
          <cell r="BE72"/>
          <cell r="BF72"/>
          <cell r="BO72"/>
          <cell r="BP72"/>
          <cell r="BQ72"/>
          <cell r="BR72"/>
          <cell r="BS72"/>
          <cell r="BT72"/>
          <cell r="CC72"/>
          <cell r="CD72"/>
          <cell r="CE72"/>
          <cell r="CF72"/>
          <cell r="CG72"/>
          <cell r="CH72"/>
        </row>
        <row r="73">
          <cell r="BA73"/>
          <cell r="BB73"/>
          <cell r="BC73"/>
          <cell r="BD73"/>
          <cell r="BE73"/>
          <cell r="BF73"/>
          <cell r="BO73"/>
          <cell r="BP73"/>
          <cell r="BQ73"/>
          <cell r="BR73"/>
          <cell r="BS73"/>
          <cell r="BT73"/>
          <cell r="CC73"/>
          <cell r="CD73"/>
          <cell r="CE73"/>
          <cell r="CF73"/>
          <cell r="CG73"/>
          <cell r="CH73"/>
        </row>
        <row r="74">
          <cell r="BA74"/>
          <cell r="BB74"/>
          <cell r="BC74"/>
          <cell r="BD74"/>
          <cell r="BE74"/>
          <cell r="BF74"/>
          <cell r="BO74"/>
          <cell r="BP74"/>
          <cell r="BQ74"/>
          <cell r="BR74"/>
          <cell r="BS74"/>
          <cell r="BT74"/>
          <cell r="CC74"/>
          <cell r="CD74"/>
          <cell r="CE74"/>
          <cell r="CF74"/>
          <cell r="CG74"/>
          <cell r="CH74"/>
        </row>
        <row r="75">
          <cell r="BA75"/>
          <cell r="BB75"/>
          <cell r="BC75"/>
          <cell r="BD75"/>
          <cell r="BE75"/>
          <cell r="BF75"/>
          <cell r="BO75"/>
          <cell r="BP75"/>
          <cell r="BQ75"/>
          <cell r="BR75"/>
          <cell r="BS75"/>
          <cell r="BT75"/>
          <cell r="CC75"/>
          <cell r="CD75"/>
          <cell r="CE75"/>
          <cell r="CF75"/>
          <cell r="CG75"/>
          <cell r="CH75"/>
        </row>
        <row r="76">
          <cell r="BA76"/>
          <cell r="BB76"/>
          <cell r="BC76"/>
          <cell r="BD76"/>
          <cell r="BE76"/>
          <cell r="BF76"/>
          <cell r="BO76"/>
          <cell r="BP76"/>
          <cell r="BQ76"/>
          <cell r="BR76"/>
          <cell r="BS76"/>
          <cell r="BT76"/>
          <cell r="CC76"/>
          <cell r="CD76"/>
          <cell r="CE76"/>
          <cell r="CF76"/>
          <cell r="CG76"/>
          <cell r="CH76"/>
        </row>
        <row r="77">
          <cell r="BA77"/>
          <cell r="BB77"/>
          <cell r="BC77"/>
          <cell r="BD77"/>
          <cell r="BE77"/>
          <cell r="BF77"/>
          <cell r="BO77"/>
          <cell r="BP77"/>
          <cell r="BQ77"/>
          <cell r="BR77"/>
          <cell r="BS77"/>
          <cell r="BT77"/>
          <cell r="CC77"/>
          <cell r="CD77"/>
          <cell r="CE77"/>
          <cell r="CF77"/>
          <cell r="CG77"/>
          <cell r="CH77"/>
        </row>
        <row r="78">
          <cell r="BA78"/>
          <cell r="BB78"/>
          <cell r="BC78"/>
          <cell r="BD78"/>
          <cell r="BE78"/>
          <cell r="BF78"/>
          <cell r="BO78"/>
          <cell r="BP78"/>
          <cell r="BQ78"/>
          <cell r="BR78"/>
          <cell r="BS78"/>
          <cell r="BT78"/>
          <cell r="CC78"/>
          <cell r="CD78"/>
          <cell r="CE78"/>
          <cell r="CF78"/>
          <cell r="CG78"/>
          <cell r="CH78"/>
        </row>
        <row r="79">
          <cell r="BA79"/>
          <cell r="BB79"/>
          <cell r="BC79"/>
          <cell r="BD79"/>
          <cell r="BE79"/>
          <cell r="BF79"/>
          <cell r="BO79"/>
          <cell r="BP79"/>
          <cell r="BQ79"/>
          <cell r="BR79"/>
          <cell r="BS79"/>
          <cell r="BT79"/>
          <cell r="CC79"/>
          <cell r="CD79"/>
          <cell r="CE79"/>
          <cell r="CF79"/>
          <cell r="CG79"/>
          <cell r="CH79"/>
        </row>
        <row r="80">
          <cell r="BA80"/>
          <cell r="BB80"/>
          <cell r="BC80"/>
          <cell r="BD80"/>
          <cell r="BE80"/>
          <cell r="BF80"/>
          <cell r="BO80"/>
          <cell r="BP80"/>
          <cell r="BQ80"/>
          <cell r="BR80"/>
          <cell r="BS80"/>
          <cell r="BT80"/>
          <cell r="CC80"/>
          <cell r="CD80"/>
          <cell r="CE80"/>
          <cell r="CF80"/>
          <cell r="CG80"/>
          <cell r="CH80"/>
        </row>
        <row r="81">
          <cell r="BA81"/>
          <cell r="BB81"/>
          <cell r="BC81"/>
          <cell r="BD81"/>
          <cell r="BE81"/>
          <cell r="BF81"/>
          <cell r="BO81"/>
          <cell r="BP81"/>
          <cell r="BQ81"/>
          <cell r="BR81"/>
          <cell r="BS81"/>
          <cell r="BT81"/>
          <cell r="CC81"/>
          <cell r="CD81"/>
          <cell r="CE81"/>
          <cell r="CF81"/>
          <cell r="CG81"/>
          <cell r="CH81"/>
        </row>
        <row r="82">
          <cell r="BA82"/>
          <cell r="BB82"/>
          <cell r="BC82"/>
          <cell r="BD82"/>
          <cell r="BE82"/>
          <cell r="BF82"/>
          <cell r="BO82"/>
          <cell r="BP82"/>
          <cell r="BQ82"/>
          <cell r="BR82"/>
          <cell r="BS82"/>
          <cell r="BT82"/>
          <cell r="CC82"/>
          <cell r="CD82"/>
          <cell r="CE82"/>
          <cell r="CF82"/>
          <cell r="CG82"/>
          <cell r="CH82"/>
        </row>
        <row r="83">
          <cell r="BA83"/>
          <cell r="BB83"/>
          <cell r="BC83"/>
          <cell r="BD83"/>
          <cell r="BE83"/>
          <cell r="BF83"/>
          <cell r="BO83"/>
          <cell r="BP83"/>
          <cell r="BQ83"/>
          <cell r="BR83"/>
          <cell r="BS83"/>
          <cell r="BT83"/>
          <cell r="CC83"/>
          <cell r="CD83"/>
          <cell r="CE83"/>
          <cell r="CF83"/>
          <cell r="CG83"/>
          <cell r="CH83"/>
        </row>
        <row r="84">
          <cell r="BA84"/>
          <cell r="BB84"/>
          <cell r="BC84"/>
          <cell r="BD84"/>
          <cell r="BE84"/>
          <cell r="BF84"/>
          <cell r="BO84"/>
          <cell r="BP84"/>
          <cell r="BQ84"/>
          <cell r="BR84"/>
          <cell r="BS84"/>
          <cell r="BT84"/>
          <cell r="CC84"/>
          <cell r="CD84"/>
          <cell r="CE84"/>
          <cell r="CF84"/>
          <cell r="CG84"/>
          <cell r="CH84"/>
        </row>
        <row r="85">
          <cell r="BA85"/>
          <cell r="BB85"/>
          <cell r="BC85"/>
          <cell r="BD85"/>
          <cell r="BE85"/>
          <cell r="BF85"/>
          <cell r="BO85"/>
          <cell r="BP85"/>
          <cell r="BQ85"/>
          <cell r="BR85"/>
          <cell r="BS85"/>
          <cell r="BT85"/>
          <cell r="CC85"/>
          <cell r="CD85"/>
          <cell r="CE85"/>
          <cell r="CF85"/>
          <cell r="CG85"/>
          <cell r="CH85"/>
        </row>
        <row r="86">
          <cell r="BA86"/>
          <cell r="BB86"/>
          <cell r="BC86"/>
          <cell r="BD86"/>
          <cell r="BE86"/>
          <cell r="BF86"/>
          <cell r="BO86"/>
          <cell r="BP86"/>
          <cell r="BQ86"/>
          <cell r="BR86"/>
          <cell r="BS86"/>
          <cell r="BT86"/>
          <cell r="CC86"/>
          <cell r="CD86"/>
          <cell r="CE86"/>
          <cell r="CF86"/>
          <cell r="CG86"/>
          <cell r="CH86"/>
        </row>
        <row r="87">
          <cell r="BA87"/>
          <cell r="BB87"/>
          <cell r="BC87"/>
          <cell r="BD87"/>
          <cell r="BE87"/>
          <cell r="BF87"/>
          <cell r="BO87"/>
          <cell r="BP87"/>
          <cell r="BQ87"/>
          <cell r="BR87"/>
          <cell r="BS87"/>
          <cell r="BT87"/>
          <cell r="CC87"/>
          <cell r="CD87"/>
          <cell r="CE87"/>
          <cell r="CF87"/>
          <cell r="CG87"/>
          <cell r="CH87"/>
        </row>
        <row r="88">
          <cell r="BA88"/>
          <cell r="BB88"/>
          <cell r="BC88"/>
          <cell r="BD88"/>
          <cell r="BE88"/>
          <cell r="BF88"/>
          <cell r="BO88"/>
          <cell r="BP88"/>
          <cell r="BQ88"/>
          <cell r="BR88"/>
          <cell r="BS88"/>
          <cell r="BT88"/>
          <cell r="CC88"/>
          <cell r="CD88"/>
          <cell r="CE88"/>
          <cell r="CF88"/>
          <cell r="CG88"/>
          <cell r="CH88"/>
        </row>
        <row r="89">
          <cell r="BA89"/>
          <cell r="BB89"/>
          <cell r="BC89"/>
          <cell r="BD89"/>
          <cell r="BE89"/>
          <cell r="BF89"/>
          <cell r="BO89"/>
          <cell r="BP89"/>
          <cell r="BQ89"/>
          <cell r="BR89"/>
          <cell r="BS89"/>
          <cell r="BT89"/>
          <cell r="CC89"/>
          <cell r="CD89"/>
          <cell r="CE89"/>
          <cell r="CF89"/>
          <cell r="CG89"/>
          <cell r="CH89"/>
        </row>
        <row r="90">
          <cell r="BA90"/>
          <cell r="BB90"/>
          <cell r="BC90"/>
          <cell r="BD90"/>
          <cell r="BE90"/>
          <cell r="BF90"/>
          <cell r="BO90"/>
          <cell r="BP90"/>
          <cell r="BQ90"/>
          <cell r="BR90"/>
          <cell r="BS90"/>
          <cell r="BT90"/>
          <cell r="CC90"/>
          <cell r="CD90"/>
          <cell r="CE90"/>
          <cell r="CF90"/>
          <cell r="CG90"/>
          <cell r="CH90"/>
        </row>
        <row r="91">
          <cell r="BA91"/>
          <cell r="BB91"/>
          <cell r="BC91"/>
          <cell r="BD91"/>
          <cell r="BE91"/>
          <cell r="BF91"/>
          <cell r="BO91"/>
          <cell r="BP91"/>
          <cell r="BQ91"/>
          <cell r="BR91"/>
          <cell r="BS91"/>
          <cell r="BT91"/>
          <cell r="CC91"/>
          <cell r="CD91"/>
          <cell r="CE91"/>
          <cell r="CF91"/>
          <cell r="CG91"/>
          <cell r="CH91"/>
        </row>
        <row r="92">
          <cell r="BA92"/>
          <cell r="BB92"/>
          <cell r="BC92"/>
          <cell r="BD92"/>
          <cell r="BE92"/>
          <cell r="BF92"/>
          <cell r="BO92"/>
          <cell r="BP92"/>
          <cell r="BQ92"/>
          <cell r="BR92"/>
          <cell r="BS92"/>
          <cell r="BT92"/>
          <cell r="CC92"/>
          <cell r="CD92"/>
          <cell r="CE92"/>
          <cell r="CF92"/>
          <cell r="CG92"/>
          <cell r="CH92"/>
        </row>
        <row r="93">
          <cell r="BA93"/>
          <cell r="BB93"/>
          <cell r="BC93"/>
          <cell r="BD93"/>
          <cell r="BE93"/>
          <cell r="BF93"/>
          <cell r="BO93"/>
          <cell r="BP93"/>
          <cell r="BQ93"/>
          <cell r="BR93"/>
          <cell r="BS93"/>
          <cell r="BT93"/>
          <cell r="CC93"/>
          <cell r="CD93"/>
          <cell r="CE93"/>
          <cell r="CF93"/>
          <cell r="CG93"/>
          <cell r="CH93"/>
        </row>
        <row r="94">
          <cell r="BA94"/>
          <cell r="BB94"/>
          <cell r="BC94"/>
          <cell r="BD94"/>
          <cell r="BE94"/>
          <cell r="BF94"/>
          <cell r="BO94"/>
          <cell r="BP94"/>
          <cell r="BQ94"/>
          <cell r="BR94"/>
          <cell r="BS94"/>
          <cell r="BT94"/>
          <cell r="CC94"/>
          <cell r="CD94"/>
          <cell r="CE94"/>
          <cell r="CF94"/>
          <cell r="CG94"/>
          <cell r="CH94"/>
        </row>
        <row r="95">
          <cell r="BA95"/>
          <cell r="BB95"/>
          <cell r="BC95"/>
          <cell r="BD95"/>
          <cell r="BE95"/>
          <cell r="BF95"/>
          <cell r="BO95"/>
          <cell r="BP95"/>
          <cell r="BQ95"/>
          <cell r="BR95"/>
          <cell r="BS95"/>
          <cell r="BT95"/>
          <cell r="CC95"/>
          <cell r="CD95"/>
          <cell r="CE95"/>
          <cell r="CF95"/>
          <cell r="CG95"/>
          <cell r="CH95"/>
        </row>
        <row r="96">
          <cell r="BA96"/>
          <cell r="BB96"/>
          <cell r="BC96"/>
          <cell r="BD96"/>
          <cell r="BE96"/>
          <cell r="BF96"/>
          <cell r="BO96"/>
          <cell r="BP96"/>
          <cell r="BQ96"/>
          <cell r="BR96"/>
          <cell r="BS96"/>
          <cell r="BT96"/>
          <cell r="CC96"/>
          <cell r="CD96"/>
          <cell r="CE96"/>
          <cell r="CF96"/>
          <cell r="CG96"/>
          <cell r="CH96"/>
        </row>
        <row r="97">
          <cell r="BA97"/>
          <cell r="BB97"/>
          <cell r="BC97"/>
          <cell r="BD97"/>
          <cell r="BE97"/>
          <cell r="BF97"/>
          <cell r="BO97"/>
          <cell r="BP97"/>
          <cell r="BQ97"/>
          <cell r="BR97"/>
          <cell r="BS97"/>
          <cell r="BT97"/>
          <cell r="CC97"/>
          <cell r="CD97"/>
          <cell r="CE97"/>
          <cell r="CF97"/>
          <cell r="CG97"/>
          <cell r="CH97"/>
        </row>
        <row r="98">
          <cell r="BA98"/>
          <cell r="BB98"/>
          <cell r="BC98"/>
          <cell r="BD98"/>
          <cell r="BE98"/>
          <cell r="BF98"/>
          <cell r="BO98"/>
          <cell r="BP98"/>
          <cell r="BQ98"/>
          <cell r="BR98"/>
          <cell r="BS98"/>
          <cell r="BT98"/>
          <cell r="CC98"/>
          <cell r="CD98"/>
          <cell r="CE98"/>
          <cell r="CF98"/>
          <cell r="CG98"/>
          <cell r="CH98"/>
        </row>
        <row r="99">
          <cell r="BA99"/>
          <cell r="BB99"/>
          <cell r="BC99"/>
          <cell r="BD99"/>
          <cell r="BE99"/>
          <cell r="BF99"/>
          <cell r="BO99"/>
          <cell r="BP99"/>
          <cell r="BQ99"/>
          <cell r="BR99"/>
          <cell r="BS99"/>
          <cell r="BT99"/>
          <cell r="CC99"/>
          <cell r="CD99"/>
          <cell r="CE99"/>
          <cell r="CF99"/>
          <cell r="CG99"/>
          <cell r="CH99"/>
        </row>
        <row r="100">
          <cell r="BA100"/>
          <cell r="BB100"/>
          <cell r="BC100"/>
          <cell r="BD100"/>
          <cell r="BE100"/>
          <cell r="BF100"/>
          <cell r="BO100"/>
          <cell r="BP100"/>
          <cell r="BQ100"/>
          <cell r="BR100"/>
          <cell r="BS100"/>
          <cell r="BT100"/>
          <cell r="CC100"/>
          <cell r="CD100"/>
          <cell r="CE100"/>
          <cell r="CF100"/>
          <cell r="CG100"/>
          <cell r="CH100"/>
        </row>
        <row r="101">
          <cell r="BA101"/>
          <cell r="BB101"/>
          <cell r="BC101"/>
          <cell r="BD101"/>
          <cell r="BE101"/>
          <cell r="BF101"/>
          <cell r="BO101"/>
          <cell r="BP101"/>
          <cell r="BQ101"/>
          <cell r="BR101"/>
          <cell r="BS101"/>
          <cell r="BT101"/>
          <cell r="CC101"/>
          <cell r="CD101"/>
          <cell r="CE101"/>
          <cell r="CF101"/>
          <cell r="CG101"/>
          <cell r="CH101"/>
        </row>
        <row r="102">
          <cell r="BA102"/>
          <cell r="BB102"/>
          <cell r="BC102"/>
          <cell r="BD102"/>
          <cell r="BE102"/>
          <cell r="BF102"/>
          <cell r="BO102"/>
          <cell r="BP102"/>
          <cell r="BQ102"/>
          <cell r="BR102"/>
          <cell r="BS102"/>
          <cell r="BT102"/>
          <cell r="CC102"/>
          <cell r="CD102"/>
          <cell r="CE102"/>
          <cell r="CF102"/>
          <cell r="CG102"/>
          <cell r="CH102"/>
        </row>
        <row r="103">
          <cell r="BA103"/>
          <cell r="BB103"/>
          <cell r="BC103"/>
          <cell r="BD103"/>
          <cell r="BE103"/>
          <cell r="BF103"/>
          <cell r="BO103"/>
          <cell r="BP103"/>
          <cell r="BQ103"/>
          <cell r="BR103"/>
          <cell r="BS103"/>
          <cell r="BT103"/>
          <cell r="CC103"/>
          <cell r="CD103"/>
          <cell r="CE103"/>
          <cell r="CF103"/>
          <cell r="CG103"/>
          <cell r="CH103"/>
        </row>
        <row r="104">
          <cell r="BA104"/>
          <cell r="BB104"/>
          <cell r="BC104"/>
          <cell r="BD104"/>
          <cell r="BE104"/>
          <cell r="BF104"/>
          <cell r="BO104"/>
          <cell r="BP104"/>
          <cell r="BQ104"/>
          <cell r="BR104"/>
          <cell r="BS104"/>
          <cell r="BT104"/>
          <cell r="CC104"/>
          <cell r="CD104"/>
          <cell r="CE104"/>
          <cell r="CF104"/>
          <cell r="CG104"/>
          <cell r="CH104"/>
        </row>
      </sheetData>
      <sheetData sheetId="39"/>
      <sheetData sheetId="40"/>
      <sheetData sheetId="41"/>
      <sheetData sheetId="42"/>
      <sheetData sheetId="43"/>
      <sheetData sheetId="44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0.96928981693506489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0.94934212095051929</v>
          </cell>
          <cell r="AY14">
            <v>3</v>
          </cell>
          <cell r="AZ14">
            <v>0.95176459113361478</v>
          </cell>
        </row>
        <row r="15">
          <cell r="AU15">
            <v>2</v>
          </cell>
          <cell r="AV15">
            <v>0.9265880618903708</v>
          </cell>
          <cell r="AW15">
            <v>3</v>
          </cell>
          <cell r="AX15">
            <v>0.92090727937924544</v>
          </cell>
          <cell r="AY15">
            <v>4</v>
          </cell>
          <cell r="AZ15">
            <v>0.93952274921401191</v>
          </cell>
        </row>
        <row r="16">
          <cell r="AU16">
            <v>3</v>
          </cell>
          <cell r="AV16">
            <v>0.88616922144663357</v>
          </cell>
          <cell r="AW16">
            <v>4</v>
          </cell>
          <cell r="AX16">
            <v>0.90125046261083019</v>
          </cell>
          <cell r="AY16">
            <v>5</v>
          </cell>
          <cell r="AZ16">
            <v>0.93013577761165644</v>
          </cell>
        </row>
        <row r="17">
          <cell r="AU17">
            <v>4</v>
          </cell>
          <cell r="AV17">
            <v>0.85856543643775374</v>
          </cell>
          <cell r="AW17">
            <v>5</v>
          </cell>
          <cell r="AX17">
            <v>0.88629285805074864</v>
          </cell>
          <cell r="AY17">
            <v>6</v>
          </cell>
          <cell r="AZ17">
            <v>0.92253572630517844</v>
          </cell>
        </row>
        <row r="18">
          <cell r="AU18">
            <v>5</v>
          </cell>
          <cell r="AV18">
            <v>0.78698388960439281</v>
          </cell>
          <cell r="AW18">
            <v>6</v>
          </cell>
          <cell r="AX18">
            <v>0.83646490653376748</v>
          </cell>
          <cell r="AY18">
            <v>7</v>
          </cell>
          <cell r="AZ18">
            <v>0.88076639508676446</v>
          </cell>
        </row>
        <row r="19">
          <cell r="AU19">
            <v>6</v>
          </cell>
          <cell r="AV19">
            <v>0.74751081263864894</v>
          </cell>
          <cell r="AW19">
            <v>7</v>
          </cell>
          <cell r="AX19">
            <v>0.80847646848690569</v>
          </cell>
          <cell r="AY19">
            <v>8</v>
          </cell>
          <cell r="AZ19">
            <v>0.85714642987047929</v>
          </cell>
        </row>
        <row r="20">
          <cell r="AU20">
            <v>7</v>
          </cell>
          <cell r="AV20">
            <v>0.72052626061808844</v>
          </cell>
          <cell r="AW20">
            <v>8</v>
          </cell>
          <cell r="AX20">
            <v>0.78911977976916492</v>
          </cell>
          <cell r="AY20">
            <v>9</v>
          </cell>
          <cell r="AZ20">
            <v>0.8407417408987844</v>
          </cell>
        </row>
        <row r="21">
          <cell r="AU21">
            <v>8</v>
          </cell>
          <cell r="AV21">
            <v>0.70016080940333336</v>
          </cell>
          <cell r="AW21">
            <v>9</v>
          </cell>
          <cell r="AX21">
            <v>0.77438580658030409</v>
          </cell>
          <cell r="AY21">
            <v>10</v>
          </cell>
          <cell r="AZ21">
            <v>0.828215829932059</v>
          </cell>
        </row>
        <row r="22">
          <cell r="AU22">
            <v>9</v>
          </cell>
          <cell r="AV22">
            <v>0.68387872755982493</v>
          </cell>
          <cell r="AW22">
            <v>10</v>
          </cell>
          <cell r="AX22">
            <v>0.76252594825633835</v>
          </cell>
          <cell r="AY22">
            <v>11</v>
          </cell>
          <cell r="AZ22">
            <v>0.8181083658329853</v>
          </cell>
        </row>
        <row r="23">
          <cell r="AU23">
            <v>10</v>
          </cell>
          <cell r="AV23">
            <v>0.67035842636027976</v>
          </cell>
          <cell r="AW23">
            <v>11</v>
          </cell>
          <cell r="AX23">
            <v>0.75262222945795887</v>
          </cell>
          <cell r="AY23">
            <v>12</v>
          </cell>
          <cell r="AZ23">
            <v>0.80965068060220358</v>
          </cell>
        </row>
        <row r="24">
          <cell r="AU24">
            <v>11</v>
          </cell>
          <cell r="AV24">
            <v>0.6588257715135013</v>
          </cell>
          <cell r="AW24">
            <v>12</v>
          </cell>
          <cell r="AX24">
            <v>0.74413376368555428</v>
          </cell>
          <cell r="AY24">
            <v>13</v>
          </cell>
          <cell r="AZ24">
            <v>0.80238888974848421</v>
          </cell>
        </row>
        <row r="25">
          <cell r="AU25">
            <v>12</v>
          </cell>
          <cell r="AV25">
            <v>0.64878931830670483</v>
          </cell>
          <cell r="AW25">
            <v>13</v>
          </cell>
          <cell r="AX25">
            <v>0.73671546940781463</v>
          </cell>
          <cell r="AY25">
            <v>14</v>
          </cell>
          <cell r="AZ25">
            <v>0.79603289352400486</v>
          </cell>
        </row>
        <row r="26">
          <cell r="AU26">
            <v>13</v>
          </cell>
          <cell r="AV26">
            <v>0.63991811079865779</v>
          </cell>
          <cell r="AW26">
            <v>14</v>
          </cell>
          <cell r="AX26">
            <v>0.73013395419840055</v>
          </cell>
          <cell r="AY26">
            <v>15</v>
          </cell>
          <cell r="AZ26">
            <v>0.7903861777057406</v>
          </cell>
        </row>
        <row r="27">
          <cell r="AU27"/>
          <cell r="AV27"/>
          <cell r="AW27"/>
          <cell r="AX27"/>
          <cell r="AY27"/>
          <cell r="AZ27"/>
        </row>
        <row r="28">
          <cell r="AU28"/>
          <cell r="AV28"/>
          <cell r="AW28"/>
          <cell r="AX28"/>
          <cell r="AY28"/>
          <cell r="AZ28"/>
        </row>
        <row r="32">
          <cell r="AU32"/>
          <cell r="AV32"/>
          <cell r="AW32"/>
          <cell r="AX32"/>
          <cell r="AY32"/>
          <cell r="AZ32"/>
        </row>
        <row r="33">
          <cell r="AU33"/>
          <cell r="AV33"/>
          <cell r="AW33"/>
          <cell r="AX33"/>
          <cell r="AY33"/>
          <cell r="AZ33"/>
        </row>
        <row r="34">
          <cell r="AU34"/>
          <cell r="AV34"/>
          <cell r="AW34"/>
          <cell r="AX34"/>
          <cell r="AY34"/>
          <cell r="AZ34"/>
        </row>
        <row r="35">
          <cell r="AU35"/>
          <cell r="AV35"/>
          <cell r="AW35"/>
          <cell r="AX35"/>
          <cell r="AY35"/>
          <cell r="AZ35"/>
        </row>
        <row r="36">
          <cell r="AU36"/>
          <cell r="AV36"/>
          <cell r="AW36"/>
          <cell r="AX36"/>
          <cell r="AY36"/>
          <cell r="AZ36"/>
        </row>
        <row r="37">
          <cell r="AU37"/>
          <cell r="AV37"/>
          <cell r="AW37"/>
          <cell r="AX37"/>
          <cell r="AY37"/>
          <cell r="AZ37"/>
        </row>
        <row r="38">
          <cell r="AU38"/>
          <cell r="AV38"/>
          <cell r="AW38"/>
          <cell r="AX38"/>
          <cell r="AY38"/>
          <cell r="AZ38"/>
        </row>
        <row r="39">
          <cell r="AU39"/>
          <cell r="AV39"/>
          <cell r="AW39"/>
          <cell r="AX39"/>
          <cell r="AY39"/>
          <cell r="AZ39"/>
        </row>
        <row r="40">
          <cell r="AU40"/>
          <cell r="AV40"/>
          <cell r="AW40"/>
          <cell r="AX40"/>
          <cell r="AY40"/>
          <cell r="AZ40"/>
        </row>
        <row r="41">
          <cell r="AU41"/>
          <cell r="AV41"/>
          <cell r="AW41"/>
          <cell r="AX41"/>
          <cell r="AY41"/>
          <cell r="AZ41"/>
        </row>
        <row r="42">
          <cell r="AU42"/>
          <cell r="AV42"/>
          <cell r="AW42"/>
          <cell r="AX42"/>
          <cell r="AY42"/>
          <cell r="AZ42"/>
        </row>
        <row r="43">
          <cell r="AU43"/>
          <cell r="AV43"/>
          <cell r="AW43"/>
          <cell r="AX43"/>
          <cell r="AY43"/>
          <cell r="AZ43"/>
        </row>
        <row r="44">
          <cell r="AU44"/>
          <cell r="AV44"/>
          <cell r="AW44"/>
          <cell r="AX44"/>
          <cell r="AY44"/>
          <cell r="AZ44"/>
        </row>
        <row r="45">
          <cell r="AU45"/>
          <cell r="AV45"/>
          <cell r="AW45"/>
          <cell r="AX45"/>
          <cell r="AY45"/>
          <cell r="AZ45"/>
        </row>
        <row r="46">
          <cell r="AU46"/>
          <cell r="AV46"/>
          <cell r="AW46"/>
          <cell r="AX46"/>
          <cell r="AY46"/>
          <cell r="AZ46"/>
        </row>
        <row r="47">
          <cell r="AU47"/>
          <cell r="AV47"/>
          <cell r="AW47"/>
          <cell r="AX47"/>
          <cell r="AY47"/>
          <cell r="AZ47"/>
        </row>
        <row r="48">
          <cell r="AU48"/>
          <cell r="AV48"/>
          <cell r="AW48"/>
          <cell r="AX48"/>
          <cell r="AY48"/>
          <cell r="AZ48"/>
        </row>
        <row r="49">
          <cell r="AU49"/>
          <cell r="AV49"/>
          <cell r="AW49"/>
          <cell r="AX49"/>
          <cell r="AY49"/>
          <cell r="AZ49"/>
        </row>
        <row r="50">
          <cell r="AU50"/>
          <cell r="AV50"/>
          <cell r="AW50"/>
          <cell r="AX50"/>
          <cell r="AY50"/>
          <cell r="AZ50"/>
        </row>
        <row r="51">
          <cell r="AU51"/>
          <cell r="AV51"/>
          <cell r="AW51"/>
          <cell r="AX51"/>
          <cell r="AY51"/>
          <cell r="AZ51"/>
        </row>
        <row r="52">
          <cell r="AU52"/>
          <cell r="AV52"/>
          <cell r="AW52"/>
          <cell r="AX52"/>
          <cell r="AY52"/>
          <cell r="AZ52"/>
        </row>
        <row r="53">
          <cell r="AU53"/>
          <cell r="AV53"/>
          <cell r="AW53"/>
          <cell r="AX53"/>
          <cell r="AY53"/>
          <cell r="AZ53"/>
        </row>
        <row r="54">
          <cell r="AU54"/>
          <cell r="AV54"/>
          <cell r="AW54"/>
          <cell r="AX54"/>
          <cell r="AY54"/>
          <cell r="AZ54"/>
        </row>
        <row r="55">
          <cell r="AU55"/>
          <cell r="AV55"/>
          <cell r="AW55"/>
          <cell r="AX55"/>
          <cell r="AY55"/>
          <cell r="AZ55"/>
        </row>
        <row r="56">
          <cell r="AU56"/>
          <cell r="AV56"/>
          <cell r="AW56"/>
          <cell r="AX56"/>
          <cell r="AY56"/>
          <cell r="AZ56"/>
        </row>
        <row r="57">
          <cell r="AU57"/>
          <cell r="AV57"/>
          <cell r="AW57"/>
          <cell r="AX57"/>
          <cell r="AY57"/>
          <cell r="AZ57"/>
        </row>
        <row r="58">
          <cell r="AU58"/>
          <cell r="AV58"/>
          <cell r="AW58"/>
          <cell r="AX58"/>
          <cell r="AY58"/>
          <cell r="AZ58"/>
        </row>
        <row r="59">
          <cell r="AU59"/>
          <cell r="AV59"/>
          <cell r="AW59"/>
          <cell r="AX59"/>
          <cell r="AY59"/>
          <cell r="AZ59"/>
        </row>
        <row r="60">
          <cell r="AU60"/>
          <cell r="AV60"/>
          <cell r="AW60"/>
          <cell r="AX60"/>
          <cell r="AY60"/>
          <cell r="AZ60"/>
        </row>
        <row r="61">
          <cell r="AU61"/>
          <cell r="AV61"/>
          <cell r="AW61"/>
          <cell r="AX61"/>
          <cell r="AY61"/>
          <cell r="AZ61"/>
        </row>
        <row r="62">
          <cell r="AU62"/>
          <cell r="AV62"/>
          <cell r="AW62"/>
          <cell r="AX62"/>
          <cell r="AY62"/>
          <cell r="AZ62"/>
        </row>
        <row r="63">
          <cell r="AU63"/>
          <cell r="AV63"/>
          <cell r="AW63"/>
          <cell r="AX63"/>
          <cell r="AY63"/>
          <cell r="AZ63"/>
        </row>
        <row r="64">
          <cell r="AU64"/>
          <cell r="AV64"/>
          <cell r="AW64"/>
          <cell r="AX64"/>
          <cell r="AY64"/>
          <cell r="AZ64"/>
        </row>
        <row r="65">
          <cell r="AU65"/>
          <cell r="AV65"/>
          <cell r="AW65"/>
          <cell r="AX65"/>
          <cell r="AY65"/>
          <cell r="AZ65"/>
        </row>
        <row r="66">
          <cell r="AU66"/>
          <cell r="AV66"/>
          <cell r="AW66"/>
          <cell r="AX66"/>
          <cell r="AY66"/>
          <cell r="AZ66"/>
        </row>
        <row r="67">
          <cell r="AU67"/>
          <cell r="AV67"/>
          <cell r="AW67"/>
          <cell r="AX67"/>
          <cell r="AY67"/>
          <cell r="AZ67"/>
        </row>
        <row r="68">
          <cell r="AU68"/>
          <cell r="AV68"/>
          <cell r="AW68"/>
          <cell r="AX68"/>
          <cell r="AY68"/>
          <cell r="AZ68"/>
        </row>
        <row r="69">
          <cell r="AU69"/>
          <cell r="AV69"/>
          <cell r="AW69"/>
          <cell r="AX69"/>
          <cell r="AY69"/>
          <cell r="AZ69"/>
        </row>
        <row r="70">
          <cell r="AU70"/>
          <cell r="AV70"/>
          <cell r="AW70"/>
          <cell r="AX70"/>
          <cell r="AY70"/>
          <cell r="AZ70"/>
        </row>
        <row r="71">
          <cell r="AU71"/>
          <cell r="AV71"/>
          <cell r="AW71"/>
          <cell r="AX71"/>
          <cell r="AY71"/>
          <cell r="AZ71"/>
        </row>
        <row r="72">
          <cell r="AU72"/>
          <cell r="AV72"/>
          <cell r="AW72"/>
          <cell r="AX72"/>
          <cell r="AY72"/>
          <cell r="AZ72"/>
        </row>
        <row r="73">
          <cell r="AU73"/>
          <cell r="AV73"/>
          <cell r="AW73"/>
          <cell r="AX73"/>
          <cell r="AY73"/>
          <cell r="AZ73"/>
        </row>
        <row r="74">
          <cell r="AU74"/>
          <cell r="AV74"/>
          <cell r="AW74"/>
          <cell r="AX74"/>
          <cell r="AY74"/>
          <cell r="AZ74"/>
        </row>
        <row r="75">
          <cell r="AU75"/>
          <cell r="AV75"/>
          <cell r="AW75"/>
          <cell r="AX75"/>
          <cell r="AY75"/>
          <cell r="AZ75"/>
        </row>
        <row r="76">
          <cell r="AU76"/>
          <cell r="AV76"/>
          <cell r="AW76"/>
          <cell r="AX76"/>
          <cell r="AY76"/>
          <cell r="AZ76"/>
        </row>
        <row r="77">
          <cell r="AU77"/>
          <cell r="AV77"/>
          <cell r="AW77"/>
          <cell r="AX77"/>
          <cell r="AY77"/>
          <cell r="AZ77"/>
        </row>
        <row r="78">
          <cell r="AU78"/>
          <cell r="AV78"/>
          <cell r="AW78"/>
          <cell r="AX78"/>
          <cell r="AY78"/>
          <cell r="AZ78"/>
        </row>
        <row r="79">
          <cell r="AU79"/>
          <cell r="AV79"/>
          <cell r="AW79"/>
          <cell r="AX79"/>
          <cell r="AY79"/>
          <cell r="AZ79"/>
        </row>
        <row r="80">
          <cell r="AU80"/>
          <cell r="AV80"/>
          <cell r="AW80"/>
          <cell r="AX80"/>
          <cell r="AY80"/>
          <cell r="AZ80"/>
        </row>
        <row r="81">
          <cell r="AU81"/>
          <cell r="AV81"/>
          <cell r="AW81"/>
          <cell r="AX81"/>
          <cell r="AY81"/>
          <cell r="AZ81"/>
        </row>
        <row r="82">
          <cell r="AU82"/>
          <cell r="AV82"/>
          <cell r="AW82"/>
          <cell r="AX82"/>
          <cell r="AY82"/>
          <cell r="AZ82"/>
        </row>
        <row r="83">
          <cell r="AU83"/>
          <cell r="AV83"/>
          <cell r="AW83"/>
          <cell r="AX83"/>
          <cell r="AY83"/>
          <cell r="AZ83"/>
        </row>
        <row r="84">
          <cell r="AU84"/>
          <cell r="AV84"/>
          <cell r="AW84"/>
          <cell r="AX84"/>
          <cell r="AY84"/>
          <cell r="AZ84"/>
        </row>
        <row r="85">
          <cell r="AU85"/>
          <cell r="AV85"/>
          <cell r="AW85"/>
          <cell r="AX85"/>
          <cell r="AY85"/>
          <cell r="AZ85"/>
        </row>
        <row r="86">
          <cell r="AU86"/>
          <cell r="AV86"/>
          <cell r="AW86"/>
          <cell r="AX86"/>
          <cell r="AY86"/>
          <cell r="AZ86"/>
        </row>
        <row r="87">
          <cell r="AU87"/>
          <cell r="AV87"/>
          <cell r="AW87"/>
          <cell r="AX87"/>
          <cell r="AY87"/>
          <cell r="AZ87"/>
        </row>
        <row r="88">
          <cell r="AU88"/>
          <cell r="AV88"/>
          <cell r="AW88"/>
          <cell r="AX88"/>
          <cell r="AY88"/>
          <cell r="AZ88"/>
        </row>
        <row r="89">
          <cell r="AU89"/>
          <cell r="AV89"/>
          <cell r="AW89"/>
          <cell r="AX89"/>
          <cell r="AY89"/>
          <cell r="AZ89"/>
        </row>
        <row r="90">
          <cell r="AU90"/>
          <cell r="AV90"/>
          <cell r="AW90"/>
          <cell r="AX90"/>
          <cell r="AY90"/>
          <cell r="AZ90"/>
        </row>
        <row r="91">
          <cell r="AU91"/>
          <cell r="AV91"/>
          <cell r="AW91"/>
          <cell r="AX91"/>
          <cell r="AY91"/>
          <cell r="AZ91"/>
        </row>
        <row r="92">
          <cell r="AU92"/>
          <cell r="AV92"/>
          <cell r="AW92"/>
          <cell r="AX92"/>
          <cell r="AY92"/>
          <cell r="AZ92"/>
        </row>
        <row r="93">
          <cell r="AU93"/>
          <cell r="AV93"/>
          <cell r="AW93"/>
          <cell r="AX93"/>
          <cell r="AY93"/>
          <cell r="AZ93"/>
        </row>
        <row r="94">
          <cell r="AU94"/>
          <cell r="AV94"/>
          <cell r="AW94"/>
          <cell r="AX94"/>
          <cell r="AY94"/>
          <cell r="AZ94"/>
        </row>
        <row r="95">
          <cell r="AU95"/>
          <cell r="AV95"/>
          <cell r="AW95"/>
          <cell r="AX95"/>
          <cell r="AY95"/>
          <cell r="AZ95"/>
        </row>
        <row r="96">
          <cell r="AU96"/>
          <cell r="AV96"/>
          <cell r="AW96"/>
          <cell r="AX96"/>
          <cell r="AY96"/>
          <cell r="AZ96"/>
        </row>
        <row r="97">
          <cell r="AU97"/>
          <cell r="AV97"/>
          <cell r="AW97"/>
          <cell r="AX97"/>
          <cell r="AY97"/>
          <cell r="AZ97"/>
        </row>
        <row r="98">
          <cell r="AU98"/>
          <cell r="AV98"/>
          <cell r="AW98"/>
          <cell r="AX98"/>
          <cell r="AY98"/>
          <cell r="AZ98"/>
        </row>
        <row r="99">
          <cell r="AU99"/>
          <cell r="AV99"/>
          <cell r="AW99"/>
          <cell r="AX99"/>
          <cell r="AY99"/>
          <cell r="AZ99"/>
        </row>
        <row r="100">
          <cell r="AU100"/>
          <cell r="AV100"/>
          <cell r="AW100"/>
          <cell r="AX100"/>
          <cell r="AY100"/>
          <cell r="AZ100"/>
        </row>
        <row r="101">
          <cell r="AU101"/>
          <cell r="AV101"/>
          <cell r="AW101"/>
          <cell r="AX101"/>
          <cell r="AY101"/>
          <cell r="AZ101"/>
        </row>
        <row r="102">
          <cell r="AU102"/>
          <cell r="AV102"/>
          <cell r="AW102"/>
          <cell r="AX102"/>
          <cell r="AY102"/>
          <cell r="AZ102"/>
        </row>
        <row r="103">
          <cell r="AU103"/>
          <cell r="AV103"/>
          <cell r="AW103"/>
          <cell r="AX103"/>
          <cell r="AY103"/>
          <cell r="AZ103"/>
        </row>
        <row r="104">
          <cell r="AU104"/>
          <cell r="AV104"/>
          <cell r="AW104"/>
          <cell r="AX104"/>
          <cell r="AY104"/>
          <cell r="AZ104"/>
        </row>
      </sheetData>
      <sheetData sheetId="45"/>
      <sheetData sheetId="46"/>
      <sheetData sheetId="47"/>
      <sheetData sheetId="48"/>
      <sheetData sheetId="49"/>
      <sheetData sheetId="50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0.96928981693506489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0.95263799804393734</v>
          </cell>
          <cell r="AY14">
            <v>3</v>
          </cell>
          <cell r="AZ14">
            <v>0.95176459113361478</v>
          </cell>
        </row>
        <row r="15">
          <cell r="AU15">
            <v>2</v>
          </cell>
          <cell r="AV15">
            <v>0.9265880618903708</v>
          </cell>
          <cell r="AW15">
            <v>3</v>
          </cell>
          <cell r="AX15">
            <v>0.92597979872398495</v>
          </cell>
          <cell r="AY15">
            <v>4</v>
          </cell>
          <cell r="AZ15">
            <v>0.93952274921401191</v>
          </cell>
        </row>
        <row r="16">
          <cell r="AU16">
            <v>3</v>
          </cell>
          <cell r="AV16">
            <v>0.88616922144663357</v>
          </cell>
          <cell r="AW16">
            <v>4</v>
          </cell>
          <cell r="AX16">
            <v>0.90751915531716087</v>
          </cell>
          <cell r="AY16">
            <v>5</v>
          </cell>
          <cell r="AZ16">
            <v>0.93013577761165644</v>
          </cell>
        </row>
        <row r="17">
          <cell r="AU17">
            <v>4</v>
          </cell>
          <cell r="AV17">
            <v>0.85856543643775374</v>
          </cell>
          <cell r="AW17">
            <v>5</v>
          </cell>
          <cell r="AX17">
            <v>0.89345379876724218</v>
          </cell>
          <cell r="AY17">
            <v>6</v>
          </cell>
          <cell r="AZ17">
            <v>0.92253572630517844</v>
          </cell>
        </row>
        <row r="18">
          <cell r="AU18">
            <v>5</v>
          </cell>
          <cell r="AV18">
            <v>0.81295933040050739</v>
          </cell>
          <cell r="AW18">
            <v>6</v>
          </cell>
          <cell r="AX18">
            <v>0.86024600796008177</v>
          </cell>
          <cell r="AY18">
            <v>7</v>
          </cell>
          <cell r="AZ18">
            <v>0.89607432439296608</v>
          </cell>
        </row>
        <row r="19">
          <cell r="AU19">
            <v>6</v>
          </cell>
          <cell r="AV19">
            <v>0.78725184326687614</v>
          </cell>
          <cell r="AW19">
            <v>7</v>
          </cell>
          <cell r="AX19">
            <v>0.84133427944922856</v>
          </cell>
          <cell r="AY19">
            <v>8</v>
          </cell>
          <cell r="AZ19">
            <v>0.88092119178229455</v>
          </cell>
        </row>
        <row r="20">
          <cell r="AU20">
            <v>7</v>
          </cell>
          <cell r="AV20">
            <v>0.76943314127114193</v>
          </cell>
          <cell r="AW20">
            <v>8</v>
          </cell>
          <cell r="AX20">
            <v>0.82814097452321334</v>
          </cell>
          <cell r="AY20">
            <v>9</v>
          </cell>
          <cell r="AZ20">
            <v>0.87031312827191309</v>
          </cell>
        </row>
        <row r="21">
          <cell r="AU21">
            <v>8</v>
          </cell>
          <cell r="AV21">
            <v>0.75584766433389494</v>
          </cell>
          <cell r="AW21">
            <v>9</v>
          </cell>
          <cell r="AX21">
            <v>0.81803404491744203</v>
          </cell>
          <cell r="AY21">
            <v>10</v>
          </cell>
          <cell r="AZ21">
            <v>0.86216580206281435</v>
          </cell>
        </row>
        <row r="22">
          <cell r="AU22">
            <v>9</v>
          </cell>
          <cell r="AV22">
            <v>0.74489807252167795</v>
          </cell>
          <cell r="AW22">
            <v>10</v>
          </cell>
          <cell r="AX22">
            <v>0.80985726273655045</v>
          </cell>
          <cell r="AY22">
            <v>11</v>
          </cell>
          <cell r="AZ22">
            <v>0.85556096879348165</v>
          </cell>
        </row>
        <row r="23">
          <cell r="AU23">
            <v>10</v>
          </cell>
          <cell r="AV23">
            <v>0.73574463535425205</v>
          </cell>
          <cell r="AW23">
            <v>11</v>
          </cell>
          <cell r="AX23">
            <v>0.80300033452938924</v>
          </cell>
          <cell r="AY23">
            <v>12</v>
          </cell>
          <cell r="AZ23">
            <v>0.85001289555710913</v>
          </cell>
        </row>
        <row r="24">
          <cell r="AU24">
            <v>11</v>
          </cell>
          <cell r="AV24">
            <v>0.72789201213860721</v>
          </cell>
          <cell r="AW24">
            <v>12</v>
          </cell>
          <cell r="AX24">
            <v>0.79710207832057334</v>
          </cell>
          <cell r="AY24">
            <v>13</v>
          </cell>
          <cell r="AZ24">
            <v>0.84523360951515869</v>
          </cell>
        </row>
        <row r="25">
          <cell r="AU25">
            <v>12</v>
          </cell>
          <cell r="AV25">
            <v>0.72102387866693995</v>
          </cell>
          <cell r="AW25">
            <v>13</v>
          </cell>
          <cell r="AX25">
            <v>0.79193120442515574</v>
          </cell>
          <cell r="AY25">
            <v>14</v>
          </cell>
          <cell r="AZ25">
            <v>0.84103842674296692</v>
          </cell>
        </row>
        <row r="26">
          <cell r="AU26">
            <v>13</v>
          </cell>
          <cell r="AV26">
            <v>0.71492611590312694</v>
          </cell>
          <cell r="AW26">
            <v>14</v>
          </cell>
          <cell r="AX26">
            <v>0.78733077751885316</v>
          </cell>
          <cell r="AY26">
            <v>15</v>
          </cell>
          <cell r="AZ26">
            <v>0.83730187297938874</v>
          </cell>
        </row>
        <row r="27">
          <cell r="AU27">
            <v>14</v>
          </cell>
          <cell r="AV27">
            <v>0.70944716674578012</v>
          </cell>
          <cell r="AW27">
            <v>15</v>
          </cell>
          <cell r="AX27">
            <v>0.78318948056120774</v>
          </cell>
          <cell r="AY27">
            <v>16</v>
          </cell>
          <cell r="AZ27">
            <v>0.83393484546181362</v>
          </cell>
        </row>
        <row r="28">
          <cell r="AU28">
            <v>15</v>
          </cell>
          <cell r="AV28">
            <v>0.70447589233616248</v>
          </cell>
          <cell r="AW28">
            <v>16</v>
          </cell>
          <cell r="AX28">
            <v>0.77942552821010025</v>
          </cell>
          <cell r="AY28">
            <v>17</v>
          </cell>
          <cell r="AZ28">
            <v>0.83087181285775924</v>
          </cell>
        </row>
        <row r="29">
          <cell r="AU29">
            <v>16</v>
          </cell>
          <cell r="AV29">
            <v>0.69992841575944942</v>
          </cell>
          <cell r="AW29">
            <v>17</v>
          </cell>
          <cell r="AX29">
            <v>0.77597709053665942</v>
          </cell>
          <cell r="AY29">
            <v>18</v>
          </cell>
          <cell r="AZ29">
            <v>0.82806318739792439</v>
          </cell>
        </row>
        <row r="30">
          <cell r="AU30">
            <v>17</v>
          </cell>
          <cell r="AV30">
            <v>0.69573990779479955</v>
          </cell>
          <cell r="AW30">
            <v>18</v>
          </cell>
          <cell r="AX30">
            <v>0.77279630344042227</v>
          </cell>
          <cell r="AY30">
            <v>19</v>
          </cell>
          <cell r="AZ30">
            <v>0.82547054941713272</v>
          </cell>
        </row>
        <row r="31">
          <cell r="AU31">
            <v>18</v>
          </cell>
          <cell r="AV31">
            <v>0.69185924457425085</v>
          </cell>
          <cell r="AW31">
            <v>19</v>
          </cell>
          <cell r="AX31">
            <v>0.76984536691716288</v>
          </cell>
          <cell r="AY31">
            <v>20</v>
          </cell>
          <cell r="AZ31">
            <v>0.82306353383645803</v>
          </cell>
        </row>
        <row r="32">
          <cell r="AU32">
            <v>19</v>
          </cell>
          <cell r="AV32">
            <v>0.68824541214619805</v>
          </cell>
          <cell r="AW32">
            <v>20</v>
          </cell>
          <cell r="AX32">
            <v>0.76709391528991588</v>
          </cell>
          <cell r="AY32">
            <v>21</v>
          </cell>
          <cell r="AZ32">
            <v>0.82081772998399172</v>
          </cell>
        </row>
        <row r="33">
          <cell r="AU33">
            <v>20</v>
          </cell>
          <cell r="AV33">
            <v>0.68486501527080546</v>
          </cell>
          <cell r="AW33">
            <v>21</v>
          </cell>
          <cell r="AX33">
            <v>0.76451719261017426</v>
          </cell>
          <cell r="AY33">
            <v>22</v>
          </cell>
          <cell r="AZ33">
            <v>0.81871322336800911</v>
          </cell>
        </row>
        <row r="34">
          <cell r="AU34">
            <v>21</v>
          </cell>
          <cell r="AV34">
            <v>0.68169050749791749</v>
          </cell>
          <cell r="AW34">
            <v>22</v>
          </cell>
          <cell r="AX34">
            <v>0.76209475469310739</v>
          </cell>
          <cell r="AY34">
            <v>23</v>
          </cell>
          <cell r="AZ34">
            <v>0.81673355762923017</v>
          </cell>
        </row>
        <row r="35">
          <cell r="AU35">
            <v>22</v>
          </cell>
          <cell r="AV35">
            <v>0.67869890594305637</v>
          </cell>
          <cell r="AW35">
            <v>23</v>
          </cell>
          <cell r="AX35">
            <v>0.75980952548573932</v>
          </cell>
          <cell r="AY35">
            <v>24</v>
          </cell>
          <cell r="AZ35">
            <v>0.81486497938870717</v>
          </cell>
        </row>
        <row r="36">
          <cell r="AU36">
            <v>23</v>
          </cell>
          <cell r="AV36">
            <v>0.67587083994930097</v>
          </cell>
          <cell r="AW36">
            <v>24</v>
          </cell>
          <cell r="AX36">
            <v>0.75764709780113315</v>
          </cell>
          <cell r="AY36">
            <v>25</v>
          </cell>
          <cell r="AZ36">
            <v>0.81309587831655672</v>
          </cell>
        </row>
        <row r="37">
          <cell r="AU37">
            <v>24</v>
          </cell>
          <cell r="AV37">
            <v>0.67318983482476458</v>
          </cell>
          <cell r="AW37">
            <v>25</v>
          </cell>
          <cell r="AX37">
            <v>0.75559520628810151</v>
          </cell>
          <cell r="AY37">
            <v>26</v>
          </cell>
          <cell r="AZ37">
            <v>0.8114163648780881</v>
          </cell>
        </row>
        <row r="38">
          <cell r="AU38">
            <v>25</v>
          </cell>
          <cell r="AV38">
            <v>0.67064176432819667</v>
          </cell>
          <cell r="AW38">
            <v>26</v>
          </cell>
          <cell r="AX38">
            <v>0.75364332416652735</v>
          </cell>
          <cell r="AY38">
            <v>27</v>
          </cell>
          <cell r="AZ38">
            <v>0.80981794706737353</v>
          </cell>
        </row>
        <row r="39">
          <cell r="AU39">
            <v>26</v>
          </cell>
          <cell r="AV39">
            <v>0.66821442640873219</v>
          </cell>
          <cell r="AW39">
            <v>27</v>
          </cell>
          <cell r="AX39">
            <v>0.75178235044937414</v>
          </cell>
          <cell r="AY39">
            <v>28</v>
          </cell>
          <cell r="AZ39">
            <v>0.80829327954976726</v>
          </cell>
        </row>
        <row r="40">
          <cell r="AU40">
            <v>27</v>
          </cell>
          <cell r="AV40">
            <v>0.66589721038644445</v>
          </cell>
          <cell r="AW40">
            <v>28</v>
          </cell>
          <cell r="AX40">
            <v>0.75000436435770368</v>
          </cell>
          <cell r="AY40">
            <v>29</v>
          </cell>
          <cell r="AZ40">
            <v>0.80683596660012513</v>
          </cell>
        </row>
        <row r="41">
          <cell r="AU41">
            <v>28</v>
          </cell>
          <cell r="AV41">
            <v>0.66368083293601643</v>
          </cell>
          <cell r="AW41">
            <v>29</v>
          </cell>
          <cell r="AX41">
            <v>0.74830243033840649</v>
          </cell>
          <cell r="AY41">
            <v>30</v>
          </cell>
          <cell r="AZ41">
            <v>0.80544040557347885</v>
          </cell>
        </row>
        <row r="42">
          <cell r="AU42">
            <v>29</v>
          </cell>
          <cell r="AV42">
            <v>0.66155712650869081</v>
          </cell>
          <cell r="AW42">
            <v>30</v>
          </cell>
          <cell r="AX42">
            <v>0.74667044168113383</v>
          </cell>
          <cell r="AY42">
            <v>31</v>
          </cell>
          <cell r="AZ42">
            <v>0.80410166130740379</v>
          </cell>
        </row>
        <row r="43">
          <cell r="AU43">
            <v>30</v>
          </cell>
          <cell r="AV43">
            <v>0.65951886819101879</v>
          </cell>
          <cell r="AW43">
            <v>31</v>
          </cell>
          <cell r="AX43">
            <v>0.74510299392416934</v>
          </cell>
          <cell r="AY43">
            <v>32</v>
          </cell>
          <cell r="AZ43">
            <v>0.80281536440623635</v>
          </cell>
        </row>
        <row r="44">
          <cell r="AU44">
            <v>31</v>
          </cell>
          <cell r="AV44">
            <v>0.65755964008241474</v>
          </cell>
          <cell r="AW44">
            <v>32</v>
          </cell>
          <cell r="AX44">
            <v>0.74359528149739074</v>
          </cell>
          <cell r="AY44">
            <v>33</v>
          </cell>
          <cell r="AZ44">
            <v>0.80157762816223488</v>
          </cell>
        </row>
        <row r="45">
          <cell r="AU45">
            <v>32</v>
          </cell>
          <cell r="AV45">
            <v>0.65567371448432998</v>
          </cell>
          <cell r="AW45">
            <v>33</v>
          </cell>
          <cell r="AX45">
            <v>0.74214301267098504</v>
          </cell>
          <cell r="AY45">
            <v>34</v>
          </cell>
          <cell r="AZ45">
            <v>0.80038498016441184</v>
          </cell>
        </row>
        <row r="46">
          <cell r="AU46">
            <v>33</v>
          </cell>
          <cell r="AV46">
            <v>0.65385595880019698</v>
          </cell>
          <cell r="AW46">
            <v>34</v>
          </cell>
          <cell r="AX46">
            <v>0.74074233905688103</v>
          </cell>
          <cell r="AY46">
            <v>35</v>
          </cell>
          <cell r="AZ46">
            <v>0.79923430558824937</v>
          </cell>
        </row>
        <row r="47">
          <cell r="AU47">
            <v>34</v>
          </cell>
          <cell r="AV47">
            <v>0.65210175622683653</v>
          </cell>
          <cell r="AW47">
            <v>35</v>
          </cell>
          <cell r="AX47">
            <v>0.73938979677719474</v>
          </cell>
          <cell r="AY47">
            <v>36</v>
          </cell>
          <cell r="AZ47">
            <v>0.79812279985349877</v>
          </cell>
        </row>
        <row r="48">
          <cell r="AU48">
            <v>35</v>
          </cell>
          <cell r="AV48">
            <v>0.65040693919705883</v>
          </cell>
          <cell r="AW48">
            <v>36</v>
          </cell>
          <cell r="AX48">
            <v>0.73808225705968755</v>
          </cell>
          <cell r="AY48">
            <v>37</v>
          </cell>
          <cell r="AZ48">
            <v>0.79704792885413922</v>
          </cell>
        </row>
        <row r="49">
          <cell r="AU49">
            <v>36</v>
          </cell>
          <cell r="AV49">
            <v>0.648767733194061</v>
          </cell>
          <cell r="AW49">
            <v>37</v>
          </cell>
          <cell r="AX49">
            <v>0.73681688450602112</v>
          </cell>
          <cell r="AY49">
            <v>38</v>
          </cell>
          <cell r="AZ49">
            <v>0.79600739535354392</v>
          </cell>
        </row>
        <row r="50">
          <cell r="AU50">
            <v>37</v>
          </cell>
          <cell r="AV50">
            <v>0.64718070906001346</v>
          </cell>
          <cell r="AW50">
            <v>38</v>
          </cell>
          <cell r="AX50">
            <v>0.73559110164766284</v>
          </cell>
          <cell r="AY50">
            <v>39</v>
          </cell>
          <cell r="AZ50">
            <v>0.79499911043354887</v>
          </cell>
        </row>
        <row r="51">
          <cell r="AU51">
            <v>38</v>
          </cell>
          <cell r="AV51">
            <v>0.64564274230570173</v>
          </cell>
          <cell r="AW51">
            <v>39</v>
          </cell>
          <cell r="AX51">
            <v>0.73440255868726956</v>
          </cell>
          <cell r="AY51">
            <v>40</v>
          </cell>
          <cell r="AZ51">
            <v>0.79402116911284781</v>
          </cell>
        </row>
        <row r="52">
          <cell r="AU52">
            <v>39</v>
          </cell>
          <cell r="AV52">
            <v>0.64415097822523182</v>
          </cell>
          <cell r="AW52">
            <v>40</v>
          </cell>
          <cell r="AX52">
            <v>0.73324910754218953</v>
          </cell>
          <cell r="AY52">
            <v>41</v>
          </cell>
          <cell r="AZ52">
            <v>0.79307182942553556</v>
          </cell>
        </row>
        <row r="53">
          <cell r="AU53">
            <v>40</v>
          </cell>
          <cell r="AV53">
            <v>0.64270280185128326</v>
          </cell>
          <cell r="AW53">
            <v>41</v>
          </cell>
          <cell r="AX53">
            <v>0.73212877947729016</v>
          </cell>
          <cell r="AY53">
            <v>42</v>
          </cell>
          <cell r="AZ53">
            <v>0.79214949438737969</v>
          </cell>
        </row>
        <row r="54">
          <cell r="AU54">
            <v>41</v>
          </cell>
          <cell r="AV54">
            <v>0.64129581196810292</v>
          </cell>
          <cell r="AW54">
            <v>42</v>
          </cell>
          <cell r="AX54">
            <v>0.731039765748286</v>
          </cell>
          <cell r="AY54">
            <v>43</v>
          </cell>
          <cell r="AZ54">
            <v>0.79125269638483953</v>
          </cell>
        </row>
        <row r="55">
          <cell r="AU55">
            <v>42</v>
          </cell>
          <cell r="AV55">
            <v>0.63992779854306459</v>
          </cell>
          <cell r="AW55">
            <v>43</v>
          </cell>
          <cell r="AX55">
            <v>0.72998040078268622</v>
          </cell>
          <cell r="AY55">
            <v>44</v>
          </cell>
          <cell r="AZ55">
            <v>0.79038008360686085</v>
          </cell>
        </row>
        <row r="56">
          <cell r="AU56"/>
          <cell r="AV56"/>
          <cell r="AW56"/>
          <cell r="AX56"/>
          <cell r="AY56"/>
          <cell r="AZ56"/>
        </row>
        <row r="57">
          <cell r="AU57">
            <v>43</v>
          </cell>
          <cell r="AV57">
            <v>0.63859672305193904</v>
          </cell>
          <cell r="AW57">
            <v>44</v>
          </cell>
          <cell r="AX57">
            <v>0.72894914750986572</v>
          </cell>
          <cell r="AY57">
            <v>45</v>
          </cell>
          <cell r="AZ57">
            <v>0.78953040820718245</v>
          </cell>
        </row>
        <row r="58">
          <cell r="AU58">
            <v>44</v>
          </cell>
          <cell r="AV58">
            <v>0.63730070126456861</v>
          </cell>
          <cell r="AW58">
            <v>45</v>
          </cell>
          <cell r="AX58">
            <v>0.72794458451935684</v>
          </cell>
          <cell r="AY58">
            <v>46</v>
          </cell>
          <cell r="AZ58">
            <v>0.78870251593915419</v>
          </cell>
        </row>
        <row r="59">
          <cell r="AU59">
            <v>45</v>
          </cell>
          <cell r="AV59">
            <v>0.63603798813139867</v>
          </cell>
          <cell r="AW59">
            <v>46</v>
          </cell>
          <cell r="AX59">
            <v>0.7269653947809579</v>
          </cell>
          <cell r="AY59">
            <v>47</v>
          </cell>
          <cell r="AZ59">
            <v>0.78789533704882619</v>
          </cell>
        </row>
        <row r="60">
          <cell r="AU60">
            <v>46</v>
          </cell>
          <cell r="AV60">
            <v>0.63480696447108609</v>
          </cell>
          <cell r="AW60">
            <v>47</v>
          </cell>
          <cell r="AX60">
            <v>0.72601035570443051</v>
          </cell>
          <cell r="AY60">
            <v>48</v>
          </cell>
          <cell r="AZ60">
            <v>0.78710787824754591</v>
          </cell>
        </row>
        <row r="61">
          <cell r="AU61">
            <v>47</v>
          </cell>
          <cell r="AV61">
            <v>0.63360612520808757</v>
          </cell>
          <cell r="AW61">
            <v>48</v>
          </cell>
          <cell r="AX61">
            <v>0.72507833035255709</v>
          </cell>
          <cell r="AY61">
            <v>49</v>
          </cell>
          <cell r="AZ61">
            <v>0.7863392156142246</v>
          </cell>
        </row>
        <row r="62">
          <cell r="AU62">
            <v>48</v>
          </cell>
          <cell r="AV62">
            <v>0.63243406894899323</v>
          </cell>
          <cell r="AW62">
            <v>49</v>
          </cell>
          <cell r="AX62">
            <v>0.72416825965082898</v>
          </cell>
          <cell r="AY62">
            <v>50</v>
          </cell>
          <cell r="AZ62">
            <v>0.78558848830113071</v>
          </cell>
        </row>
        <row r="63">
          <cell r="AU63">
            <v>47</v>
          </cell>
          <cell r="AV63">
            <v>0.63360612520808757</v>
          </cell>
          <cell r="AW63">
            <v>48</v>
          </cell>
          <cell r="AX63">
            <v>0.72507833035255709</v>
          </cell>
          <cell r="AY63">
            <v>49</v>
          </cell>
          <cell r="AZ63">
            <v>0.7863392156142246</v>
          </cell>
        </row>
        <row r="64">
          <cell r="AU64">
            <v>48</v>
          </cell>
          <cell r="AV64">
            <v>0.63243406894899323</v>
          </cell>
          <cell r="AW64">
            <v>49</v>
          </cell>
          <cell r="AX64">
            <v>0.72416825965082898</v>
          </cell>
          <cell r="AY64">
            <v>50</v>
          </cell>
          <cell r="AZ64">
            <v>0.78558848830113071</v>
          </cell>
        </row>
        <row r="65">
          <cell r="AU65">
            <v>49</v>
          </cell>
          <cell r="AV65">
            <v>0.63128948871916635</v>
          </cell>
          <cell r="AW65">
            <v>50</v>
          </cell>
          <cell r="AX65">
            <v>0.72327915546130084</v>
          </cell>
          <cell r="AY65">
            <v>51</v>
          </cell>
          <cell r="AZ65">
            <v>0.78485489293658417</v>
          </cell>
        </row>
        <row r="66">
          <cell r="AU66">
            <v>50</v>
          </cell>
          <cell r="AV66">
            <v>0.63017116370836246</v>
          </cell>
          <cell r="AW66">
            <v>51</v>
          </cell>
          <cell r="AX66">
            <v>0.72241009440823523</v>
          </cell>
          <cell r="AY66">
            <v>52</v>
          </cell>
          <cell r="AZ66">
            <v>0.78413767863405937</v>
          </cell>
        </row>
        <row r="67">
          <cell r="AU67">
            <v>51</v>
          </cell>
          <cell r="AV67">
            <v>0.62907795189650229</v>
          </cell>
          <cell r="AW67">
            <v>52</v>
          </cell>
          <cell r="AX67">
            <v>0.72156021235982071</v>
          </cell>
          <cell r="AY67">
            <v>53</v>
          </cell>
          <cell r="AZ67">
            <v>0.78343614253061433</v>
          </cell>
        </row>
        <row r="68">
          <cell r="AU68">
            <v>52</v>
          </cell>
          <cell r="AV68">
            <v>0.62800878344954358</v>
          </cell>
          <cell r="AW68">
            <v>53</v>
          </cell>
          <cell r="AX68">
            <v>0.72072869948416474</v>
          </cell>
          <cell r="AY68">
            <v>54</v>
          </cell>
          <cell r="AZ68">
            <v>0.78274962578875296</v>
          </cell>
        </row>
        <row r="69">
          <cell r="AU69">
            <v>53</v>
          </cell>
          <cell r="AV69">
            <v>0.62696265479109714</v>
          </cell>
          <cell r="AW69">
            <v>54</v>
          </cell>
          <cell r="AX69">
            <v>0.71991479580940376</v>
          </cell>
          <cell r="AY69">
            <v>55</v>
          </cell>
          <cell r="AZ69">
            <v>0.78207751000518744</v>
          </cell>
        </row>
        <row r="70">
          <cell r="AU70">
            <v>54</v>
          </cell>
          <cell r="AV70">
            <v>0.62593862326863769</v>
          </cell>
          <cell r="AW70">
            <v>55</v>
          </cell>
          <cell r="AX70">
            <v>0.71911778722756292</v>
          </cell>
          <cell r="AY70">
            <v>56</v>
          </cell>
          <cell r="AZ70">
            <v>0.7814192139778563</v>
          </cell>
        </row>
        <row r="71">
          <cell r="AU71">
            <v>55</v>
          </cell>
          <cell r="AV71">
            <v>0.62493580234428803</v>
          </cell>
          <cell r="AW71">
            <v>56</v>
          </cell>
          <cell r="AX71">
            <v>0.71833700189006156</v>
          </cell>
          <cell r="AY71">
            <v>57</v>
          </cell>
          <cell r="AZ71">
            <v>0.78077419078919463</v>
          </cell>
        </row>
        <row r="72">
          <cell r="AU72"/>
          <cell r="AV72"/>
          <cell r="AW72"/>
          <cell r="AX72"/>
          <cell r="AY72"/>
          <cell r="AZ72"/>
        </row>
        <row r="73">
          <cell r="AU73"/>
          <cell r="AV73"/>
          <cell r="AW73"/>
          <cell r="AX73"/>
          <cell r="AY73"/>
          <cell r="AZ73"/>
        </row>
        <row r="74">
          <cell r="AU74"/>
          <cell r="AV74"/>
          <cell r="AW74"/>
          <cell r="AX74"/>
          <cell r="AY74"/>
          <cell r="AZ74"/>
        </row>
        <row r="75">
          <cell r="AU75"/>
          <cell r="AV75"/>
          <cell r="AW75"/>
          <cell r="AX75"/>
          <cell r="AY75"/>
          <cell r="AZ75"/>
        </row>
        <row r="76">
          <cell r="AU76"/>
          <cell r="AV76"/>
          <cell r="AW76"/>
          <cell r="AX76"/>
          <cell r="AY76"/>
          <cell r="AZ76"/>
        </row>
        <row r="77">
          <cell r="AU77"/>
          <cell r="AV77"/>
          <cell r="AW77"/>
          <cell r="AX77"/>
          <cell r="AY77"/>
          <cell r="AZ77"/>
        </row>
        <row r="78">
          <cell r="AU78"/>
          <cell r="AV78"/>
          <cell r="AW78"/>
          <cell r="AX78"/>
          <cell r="AY78"/>
          <cell r="AZ78"/>
        </row>
        <row r="79">
          <cell r="AU79"/>
          <cell r="AV79"/>
          <cell r="AW79"/>
          <cell r="AX79"/>
          <cell r="AY79"/>
          <cell r="AZ79"/>
        </row>
        <row r="80">
          <cell r="AU80"/>
          <cell r="AV80"/>
          <cell r="AW80"/>
          <cell r="AX80"/>
          <cell r="AY80"/>
          <cell r="AZ80"/>
        </row>
        <row r="81">
          <cell r="AU81"/>
          <cell r="AV81"/>
          <cell r="AW81"/>
          <cell r="AX81"/>
          <cell r="AY81"/>
          <cell r="AZ81"/>
        </row>
        <row r="82">
          <cell r="AU82"/>
          <cell r="AV82"/>
          <cell r="AW82"/>
          <cell r="AX82"/>
          <cell r="AY82"/>
          <cell r="AZ82"/>
        </row>
        <row r="83">
          <cell r="AU83"/>
          <cell r="AV83"/>
          <cell r="AW83"/>
          <cell r="AX83"/>
          <cell r="AY83"/>
          <cell r="AZ83"/>
        </row>
        <row r="84">
          <cell r="AU84"/>
          <cell r="AV84"/>
          <cell r="AW84"/>
          <cell r="AX84"/>
          <cell r="AY84"/>
          <cell r="AZ84"/>
        </row>
        <row r="85">
          <cell r="AU85"/>
          <cell r="AV85"/>
          <cell r="AW85"/>
          <cell r="AX85"/>
          <cell r="AY85"/>
          <cell r="AZ85"/>
        </row>
        <row r="86">
          <cell r="AU86"/>
          <cell r="AV86"/>
          <cell r="AW86"/>
          <cell r="AX86"/>
          <cell r="AY86"/>
          <cell r="AZ86"/>
        </row>
        <row r="87">
          <cell r="AU87"/>
          <cell r="AV87"/>
          <cell r="AW87"/>
          <cell r="AX87"/>
          <cell r="AY87"/>
          <cell r="AZ87"/>
        </row>
        <row r="88">
          <cell r="AU88"/>
          <cell r="AV88"/>
          <cell r="AW88"/>
          <cell r="AX88"/>
          <cell r="AY88"/>
          <cell r="AZ88"/>
        </row>
        <row r="89">
          <cell r="AU89"/>
          <cell r="AV89"/>
          <cell r="AW89"/>
          <cell r="AX89"/>
          <cell r="AY89"/>
          <cell r="AZ89"/>
        </row>
        <row r="90">
          <cell r="AU90"/>
          <cell r="AV90"/>
          <cell r="AW90"/>
          <cell r="AX90"/>
          <cell r="AY90"/>
          <cell r="AZ90"/>
        </row>
        <row r="91">
          <cell r="AU91"/>
          <cell r="AV91"/>
          <cell r="AW91"/>
          <cell r="AX91"/>
          <cell r="AY91"/>
          <cell r="AZ91"/>
        </row>
        <row r="92">
          <cell r="AU92"/>
          <cell r="AV92"/>
          <cell r="AW92"/>
          <cell r="AX92"/>
          <cell r="AY92"/>
          <cell r="AZ92"/>
        </row>
        <row r="93">
          <cell r="AU93"/>
          <cell r="AV93"/>
          <cell r="AW93"/>
          <cell r="AX93"/>
          <cell r="AY93"/>
          <cell r="AZ93"/>
        </row>
        <row r="94">
          <cell r="AU94"/>
          <cell r="AV94"/>
          <cell r="AW94"/>
          <cell r="AX94"/>
          <cell r="AY94"/>
          <cell r="AZ94"/>
        </row>
        <row r="95">
          <cell r="AU95"/>
          <cell r="AV95"/>
          <cell r="AW95"/>
          <cell r="AX95"/>
          <cell r="AY95"/>
          <cell r="AZ95"/>
        </row>
        <row r="96">
          <cell r="AU96"/>
          <cell r="AV96"/>
          <cell r="AW96"/>
          <cell r="AX96"/>
          <cell r="AY96"/>
          <cell r="AZ96"/>
        </row>
        <row r="97">
          <cell r="AU97"/>
          <cell r="AV97"/>
          <cell r="AW97"/>
          <cell r="AX97"/>
          <cell r="AY97"/>
          <cell r="AZ97"/>
        </row>
        <row r="98">
          <cell r="AU98"/>
          <cell r="AV98"/>
          <cell r="AW98"/>
          <cell r="AX98"/>
          <cell r="AY98"/>
          <cell r="AZ98"/>
        </row>
        <row r="99">
          <cell r="AU99"/>
          <cell r="AV99"/>
          <cell r="AW99"/>
          <cell r="AX99"/>
          <cell r="AY99"/>
          <cell r="AZ99"/>
        </row>
        <row r="100">
          <cell r="AU100"/>
          <cell r="AV100"/>
          <cell r="AW100"/>
          <cell r="AX100"/>
          <cell r="AY100"/>
          <cell r="AZ100"/>
        </row>
        <row r="101">
          <cell r="AU101"/>
          <cell r="AV101"/>
          <cell r="AW101"/>
          <cell r="AX101"/>
          <cell r="AY101"/>
          <cell r="AZ101"/>
        </row>
        <row r="102">
          <cell r="AU102"/>
          <cell r="AV102"/>
          <cell r="AW102"/>
          <cell r="AX102"/>
          <cell r="AY102"/>
          <cell r="AZ102"/>
        </row>
        <row r="103">
          <cell r="AU103"/>
          <cell r="AV103"/>
          <cell r="AW103"/>
          <cell r="AX103"/>
          <cell r="AY103"/>
          <cell r="AZ103"/>
        </row>
        <row r="104">
          <cell r="AU104"/>
          <cell r="AV104"/>
          <cell r="AW104"/>
          <cell r="AX104"/>
          <cell r="AY104"/>
          <cell r="AZ104"/>
        </row>
      </sheetData>
      <sheetData sheetId="51"/>
      <sheetData sheetId="52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0.96593632892484549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0.93722872611834573</v>
          </cell>
          <cell r="AY14">
            <v>3</v>
          </cell>
          <cell r="AZ14">
            <v>0.94655082264015911</v>
          </cell>
        </row>
        <row r="15">
          <cell r="AU15">
            <v>2</v>
          </cell>
          <cell r="AV15">
            <v>0.87791456185017347</v>
          </cell>
          <cell r="AW15">
            <v>3</v>
          </cell>
          <cell r="AX15">
            <v>0.90235269125854989</v>
          </cell>
          <cell r="AY15">
            <v>4</v>
          </cell>
          <cell r="AZ15">
            <v>0.93303299153680741</v>
          </cell>
        </row>
        <row r="16">
          <cell r="AU16">
            <v>3</v>
          </cell>
          <cell r="AV16">
            <v>0.81353068976773468</v>
          </cell>
          <cell r="AW16">
            <v>4</v>
          </cell>
          <cell r="AX16">
            <v>0.87839768506141713</v>
          </cell>
          <cell r="AY16">
            <v>5</v>
          </cell>
          <cell r="AZ16">
            <v>0.92268083459058836</v>
          </cell>
        </row>
        <row r="17">
          <cell r="AU17">
            <v>4</v>
          </cell>
          <cell r="AV17">
            <v>0.77073397790858211</v>
          </cell>
          <cell r="AW17">
            <v>5</v>
          </cell>
          <cell r="AX17">
            <v>0.86025555835513523</v>
          </cell>
          <cell r="AY17">
            <v>6</v>
          </cell>
          <cell r="AZ17">
            <v>0.91430782676182798</v>
          </cell>
        </row>
        <row r="18">
          <cell r="AU18">
            <v>5</v>
          </cell>
          <cell r="AV18">
            <v>0.65294098201440465</v>
          </cell>
          <cell r="AW18">
            <v>6</v>
          </cell>
          <cell r="AX18">
            <v>0.79624216170903495</v>
          </cell>
          <cell r="AY18">
            <v>7</v>
          </cell>
          <cell r="AZ18">
            <v>0.87025314435557022</v>
          </cell>
        </row>
        <row r="19">
          <cell r="AU19">
            <v>6</v>
          </cell>
          <cell r="AV19">
            <v>0.59057809725071408</v>
          </cell>
          <cell r="AW19">
            <v>7</v>
          </cell>
          <cell r="AX19">
            <v>0.76071352616253574</v>
          </cell>
          <cell r="AY19">
            <v>8</v>
          </cell>
          <cell r="AZ19">
            <v>0.84538808515970276</v>
          </cell>
        </row>
        <row r="20">
          <cell r="AU20">
            <v>7</v>
          </cell>
          <cell r="AV20">
            <v>0.54902317600195283</v>
          </cell>
          <cell r="AW20">
            <v>8</v>
          </cell>
          <cell r="AX20">
            <v>0.73632648001310563</v>
          </cell>
          <cell r="AY20">
            <v>9</v>
          </cell>
          <cell r="AZ20">
            <v>0.82813927699122858</v>
          </cell>
        </row>
        <row r="21">
          <cell r="AU21">
            <v>8</v>
          </cell>
          <cell r="AV21">
            <v>0.51824675113569052</v>
          </cell>
          <cell r="AW21">
            <v>9</v>
          </cell>
          <cell r="AX21">
            <v>0.71786618395107027</v>
          </cell>
          <cell r="AY21">
            <v>10</v>
          </cell>
          <cell r="AZ21">
            <v>0.81498042417759986</v>
          </cell>
        </row>
        <row r="22">
          <cell r="AU22">
            <v>9</v>
          </cell>
          <cell r="AV22">
            <v>0.49400620226718084</v>
          </cell>
          <cell r="AW22">
            <v>10</v>
          </cell>
          <cell r="AX22">
            <v>0.70307215310613924</v>
          </cell>
          <cell r="AY22">
            <v>11</v>
          </cell>
          <cell r="AZ22">
            <v>0.80436964008124789</v>
          </cell>
        </row>
        <row r="23">
          <cell r="AU23">
            <v>10</v>
          </cell>
          <cell r="AV23">
            <v>0.4741254187550028</v>
          </cell>
          <cell r="AW23">
            <v>11</v>
          </cell>
          <cell r="AX23">
            <v>0.6907632561546766</v>
          </cell>
          <cell r="AY23">
            <v>12</v>
          </cell>
          <cell r="AZ23">
            <v>0.79549593448882472</v>
          </cell>
        </row>
        <row r="24">
          <cell r="AU24">
            <v>11</v>
          </cell>
          <cell r="AV24">
            <v>0.45734615968645775</v>
          </cell>
          <cell r="AW24">
            <v>12</v>
          </cell>
          <cell r="AX24">
            <v>0.68024620461489949</v>
          </cell>
          <cell r="AY24">
            <v>13</v>
          </cell>
          <cell r="AZ24">
            <v>0.78788072267852227</v>
          </cell>
        </row>
        <row r="25">
          <cell r="AU25">
            <v>12</v>
          </cell>
          <cell r="AV25">
            <v>0.44287835792845798</v>
          </cell>
          <cell r="AW25">
            <v>13</v>
          </cell>
          <cell r="AX25">
            <v>0.67108011014296853</v>
          </cell>
          <cell r="AY25">
            <v>14</v>
          </cell>
          <cell r="AZ25">
            <v>0.78121827434008129</v>
          </cell>
        </row>
        <row r="26">
          <cell r="AU26">
            <v>13</v>
          </cell>
          <cell r="AV26">
            <v>0.43019498210810447</v>
          </cell>
          <cell r="AW26">
            <v>14</v>
          </cell>
          <cell r="AX26">
            <v>0.6629676148068876</v>
          </cell>
          <cell r="AY26">
            <v>15</v>
          </cell>
          <cell r="AZ26">
            <v>0.77530157894642859</v>
          </cell>
        </row>
        <row r="27">
          <cell r="AU27"/>
          <cell r="AV27"/>
          <cell r="AW27"/>
          <cell r="AX27"/>
          <cell r="AY27"/>
          <cell r="AZ27"/>
        </row>
        <row r="28">
          <cell r="AU28"/>
          <cell r="AV28"/>
          <cell r="AW28"/>
          <cell r="AX28"/>
          <cell r="AY28"/>
          <cell r="AZ28"/>
        </row>
        <row r="29">
          <cell r="AU29"/>
          <cell r="AV29"/>
          <cell r="AW29"/>
          <cell r="AX29"/>
          <cell r="AY29"/>
          <cell r="AZ29"/>
        </row>
        <row r="30">
          <cell r="AU30"/>
          <cell r="AV30"/>
          <cell r="AW30"/>
          <cell r="AX30"/>
          <cell r="AY30"/>
          <cell r="AZ30"/>
        </row>
        <row r="31">
          <cell r="AU31"/>
          <cell r="AV31"/>
          <cell r="AW31"/>
          <cell r="AX31"/>
          <cell r="AY31"/>
          <cell r="AZ31"/>
        </row>
        <row r="32">
          <cell r="AU32"/>
          <cell r="AV32"/>
          <cell r="AW32"/>
          <cell r="AX32"/>
          <cell r="AY32"/>
          <cell r="AZ32"/>
        </row>
        <row r="33">
          <cell r="AU33"/>
          <cell r="AV33"/>
          <cell r="AW33"/>
          <cell r="AX33"/>
          <cell r="AY33"/>
          <cell r="AZ33"/>
        </row>
        <row r="34">
          <cell r="AU34"/>
          <cell r="AV34"/>
          <cell r="AW34"/>
          <cell r="AX34"/>
          <cell r="AY34"/>
          <cell r="AZ34"/>
        </row>
        <row r="35">
          <cell r="AU35"/>
          <cell r="AV35"/>
          <cell r="AW35"/>
          <cell r="AX35"/>
          <cell r="AY35"/>
          <cell r="AZ35"/>
        </row>
        <row r="36">
          <cell r="AU36"/>
          <cell r="AV36"/>
          <cell r="AW36"/>
          <cell r="AX36"/>
          <cell r="AY36"/>
          <cell r="AZ36"/>
        </row>
        <row r="37">
          <cell r="AU37"/>
          <cell r="AV37"/>
          <cell r="AW37"/>
          <cell r="AX37"/>
          <cell r="AY37"/>
          <cell r="AZ37"/>
        </row>
        <row r="38">
          <cell r="AU38"/>
          <cell r="AV38"/>
          <cell r="AW38"/>
          <cell r="AX38"/>
          <cell r="AY38"/>
          <cell r="AZ38"/>
        </row>
        <row r="39">
          <cell r="AU39"/>
          <cell r="AV39"/>
          <cell r="AW39"/>
          <cell r="AX39"/>
          <cell r="AY39"/>
          <cell r="AZ39"/>
        </row>
        <row r="40">
          <cell r="AU40"/>
          <cell r="AV40"/>
          <cell r="AW40"/>
          <cell r="AX40"/>
          <cell r="AY40"/>
          <cell r="AZ40"/>
        </row>
        <row r="41">
          <cell r="AU41"/>
          <cell r="AV41"/>
          <cell r="AW41"/>
          <cell r="AX41"/>
          <cell r="AY41"/>
          <cell r="AZ41"/>
        </row>
        <row r="42">
          <cell r="AU42"/>
          <cell r="AV42"/>
          <cell r="AW42"/>
          <cell r="AX42"/>
          <cell r="AY42"/>
          <cell r="AZ42"/>
        </row>
        <row r="43">
          <cell r="AU43"/>
          <cell r="AV43"/>
          <cell r="AW43"/>
          <cell r="AX43"/>
          <cell r="AY43"/>
          <cell r="AZ43"/>
        </row>
        <row r="44">
          <cell r="AU44"/>
          <cell r="AV44"/>
          <cell r="AW44"/>
          <cell r="AX44"/>
          <cell r="AY44"/>
          <cell r="AZ44"/>
        </row>
        <row r="45">
          <cell r="AU45"/>
          <cell r="AV45"/>
          <cell r="AW45"/>
          <cell r="AX45"/>
          <cell r="AY45"/>
          <cell r="AZ45"/>
        </row>
        <row r="46">
          <cell r="AU46"/>
          <cell r="AV46"/>
          <cell r="AW46"/>
          <cell r="AX46"/>
          <cell r="AY46"/>
          <cell r="AZ46"/>
        </row>
        <row r="47">
          <cell r="AU47"/>
          <cell r="AV47"/>
          <cell r="AW47"/>
          <cell r="AX47"/>
          <cell r="AY47"/>
          <cell r="AZ47"/>
        </row>
        <row r="48">
          <cell r="AU48"/>
          <cell r="AV48"/>
          <cell r="AW48"/>
          <cell r="AX48"/>
          <cell r="AY48"/>
          <cell r="AZ48"/>
        </row>
        <row r="49">
          <cell r="AU49"/>
          <cell r="AV49"/>
          <cell r="AW49"/>
          <cell r="AX49"/>
          <cell r="AY49"/>
          <cell r="AZ49"/>
        </row>
        <row r="50">
          <cell r="AU50"/>
          <cell r="AV50"/>
          <cell r="AW50"/>
          <cell r="AX50"/>
          <cell r="AY50"/>
          <cell r="AZ50"/>
        </row>
        <row r="51">
          <cell r="AU51"/>
          <cell r="AV51"/>
          <cell r="AW51"/>
          <cell r="AX51"/>
          <cell r="AY51"/>
          <cell r="AZ51"/>
        </row>
        <row r="52">
          <cell r="AU52"/>
          <cell r="AV52"/>
          <cell r="AW52"/>
          <cell r="AX52"/>
          <cell r="AY52"/>
          <cell r="AZ52"/>
        </row>
        <row r="53">
          <cell r="AU53"/>
          <cell r="AV53"/>
          <cell r="AW53"/>
          <cell r="AX53"/>
          <cell r="AY53"/>
          <cell r="AZ53"/>
        </row>
        <row r="54">
          <cell r="AU54"/>
          <cell r="AV54"/>
          <cell r="AW54"/>
          <cell r="AX54"/>
          <cell r="AY54"/>
          <cell r="AZ54"/>
        </row>
        <row r="55">
          <cell r="AU55"/>
          <cell r="AV55"/>
          <cell r="AW55"/>
          <cell r="AX55"/>
          <cell r="AY55"/>
          <cell r="AZ55"/>
        </row>
        <row r="56">
          <cell r="AU56"/>
          <cell r="AV56"/>
          <cell r="AW56"/>
          <cell r="AX56"/>
          <cell r="AY56"/>
          <cell r="AZ56"/>
        </row>
        <row r="57">
          <cell r="AU57"/>
          <cell r="AV57"/>
          <cell r="AW57"/>
          <cell r="AX57"/>
          <cell r="AY57"/>
          <cell r="AZ57"/>
        </row>
        <row r="58">
          <cell r="AU58"/>
          <cell r="AV58"/>
          <cell r="AW58"/>
          <cell r="AX58"/>
          <cell r="AY58"/>
          <cell r="AZ58"/>
        </row>
        <row r="59">
          <cell r="AU59"/>
          <cell r="AV59"/>
          <cell r="AW59"/>
          <cell r="AX59"/>
          <cell r="AY59"/>
          <cell r="AZ59"/>
        </row>
        <row r="60">
          <cell r="AU60"/>
          <cell r="AV60"/>
          <cell r="AW60"/>
          <cell r="AX60"/>
          <cell r="AY60"/>
          <cell r="AZ60"/>
        </row>
        <row r="61">
          <cell r="AU61"/>
          <cell r="AV61"/>
          <cell r="AW61"/>
          <cell r="AX61"/>
          <cell r="AY61"/>
          <cell r="AZ61"/>
        </row>
        <row r="62">
          <cell r="AU62"/>
          <cell r="AV62"/>
          <cell r="AW62"/>
          <cell r="AX62"/>
          <cell r="AY62"/>
          <cell r="AZ62"/>
        </row>
        <row r="63">
          <cell r="AU63"/>
          <cell r="AV63"/>
          <cell r="AW63"/>
          <cell r="AX63"/>
          <cell r="AY63"/>
          <cell r="AZ63"/>
        </row>
        <row r="64">
          <cell r="AU64"/>
          <cell r="AV64"/>
          <cell r="AW64"/>
          <cell r="AX64"/>
          <cell r="AY64"/>
          <cell r="AZ64"/>
        </row>
        <row r="65">
          <cell r="AU65"/>
          <cell r="AV65"/>
          <cell r="AW65"/>
          <cell r="AX65"/>
          <cell r="AY65"/>
          <cell r="AZ65"/>
        </row>
        <row r="66">
          <cell r="AU66"/>
          <cell r="AV66"/>
          <cell r="AW66"/>
          <cell r="AX66"/>
          <cell r="AY66"/>
          <cell r="AZ66"/>
        </row>
        <row r="67">
          <cell r="AU67"/>
          <cell r="AV67"/>
          <cell r="AW67"/>
          <cell r="AX67"/>
          <cell r="AY67"/>
          <cell r="AZ67"/>
        </row>
        <row r="68">
          <cell r="AU68"/>
          <cell r="AV68"/>
          <cell r="AW68"/>
          <cell r="AX68"/>
          <cell r="AY68"/>
          <cell r="AZ68"/>
        </row>
        <row r="69">
          <cell r="AU69"/>
          <cell r="AV69"/>
          <cell r="AW69"/>
          <cell r="AX69"/>
          <cell r="AY69"/>
          <cell r="AZ69"/>
        </row>
        <row r="70">
          <cell r="AU70"/>
          <cell r="AV70"/>
          <cell r="AW70"/>
          <cell r="AX70"/>
          <cell r="AY70"/>
          <cell r="AZ70"/>
        </row>
        <row r="71">
          <cell r="AU71"/>
          <cell r="AV71"/>
          <cell r="AW71"/>
          <cell r="AX71"/>
          <cell r="AY71"/>
          <cell r="AZ71"/>
        </row>
        <row r="72">
          <cell r="AU72"/>
          <cell r="AV72"/>
          <cell r="AW72"/>
          <cell r="AX72"/>
          <cell r="AY72"/>
          <cell r="AZ72"/>
        </row>
        <row r="73">
          <cell r="AU73"/>
          <cell r="AV73"/>
          <cell r="AW73"/>
          <cell r="AX73"/>
          <cell r="AY73"/>
          <cell r="AZ73"/>
        </row>
        <row r="74">
          <cell r="AU74"/>
          <cell r="AV74"/>
          <cell r="AW74"/>
          <cell r="AX74"/>
          <cell r="AY74"/>
          <cell r="AZ74"/>
        </row>
        <row r="75">
          <cell r="AU75"/>
          <cell r="AV75"/>
          <cell r="AW75"/>
          <cell r="AX75"/>
          <cell r="AY75"/>
          <cell r="AZ75"/>
        </row>
        <row r="76">
          <cell r="AU76"/>
          <cell r="AV76"/>
          <cell r="AW76"/>
          <cell r="AX76"/>
          <cell r="AY76"/>
          <cell r="AZ76"/>
        </row>
        <row r="77">
          <cell r="AU77"/>
          <cell r="AV77"/>
          <cell r="AW77"/>
          <cell r="AX77"/>
          <cell r="AY77"/>
          <cell r="AZ77"/>
        </row>
        <row r="78">
          <cell r="AU78"/>
          <cell r="AV78"/>
          <cell r="AW78"/>
          <cell r="AX78"/>
          <cell r="AY78"/>
          <cell r="AZ78"/>
        </row>
        <row r="79">
          <cell r="AU79"/>
          <cell r="AV79"/>
          <cell r="AW79"/>
          <cell r="AX79"/>
          <cell r="AY79"/>
          <cell r="AZ79"/>
        </row>
        <row r="80">
          <cell r="AU80"/>
          <cell r="AV80"/>
          <cell r="AW80"/>
          <cell r="AX80"/>
          <cell r="AY80"/>
          <cell r="AZ80"/>
        </row>
        <row r="81">
          <cell r="AU81"/>
          <cell r="AV81"/>
          <cell r="AW81"/>
          <cell r="AX81"/>
          <cell r="AY81"/>
          <cell r="AZ81"/>
        </row>
        <row r="82">
          <cell r="AU82"/>
          <cell r="AV82"/>
          <cell r="AW82"/>
          <cell r="AX82"/>
          <cell r="AY82"/>
          <cell r="AZ82"/>
        </row>
        <row r="83">
          <cell r="AU83"/>
          <cell r="AV83"/>
          <cell r="AW83"/>
          <cell r="AX83"/>
          <cell r="AY83"/>
          <cell r="AZ83"/>
        </row>
        <row r="84">
          <cell r="AU84"/>
          <cell r="AV84"/>
          <cell r="AW84"/>
          <cell r="AX84"/>
          <cell r="AY84"/>
          <cell r="AZ84"/>
        </row>
        <row r="85">
          <cell r="AU85"/>
          <cell r="AV85"/>
          <cell r="AW85"/>
          <cell r="AX85"/>
          <cell r="AY85"/>
          <cell r="AZ85"/>
        </row>
        <row r="86">
          <cell r="AU86"/>
          <cell r="AV86"/>
          <cell r="AW86"/>
          <cell r="AX86"/>
          <cell r="AY86"/>
          <cell r="AZ86"/>
        </row>
        <row r="87">
          <cell r="AU87"/>
          <cell r="AV87"/>
          <cell r="AW87"/>
          <cell r="AX87"/>
          <cell r="AY87"/>
          <cell r="AZ87"/>
        </row>
        <row r="88">
          <cell r="AU88"/>
          <cell r="AV88"/>
          <cell r="AW88"/>
          <cell r="AX88"/>
          <cell r="AY88"/>
          <cell r="AZ88"/>
        </row>
        <row r="89">
          <cell r="AU89"/>
          <cell r="AV89"/>
          <cell r="AW89"/>
          <cell r="AX89"/>
          <cell r="AY89"/>
          <cell r="AZ89"/>
        </row>
        <row r="90">
          <cell r="AU90"/>
          <cell r="AV90"/>
          <cell r="AW90"/>
          <cell r="AX90"/>
          <cell r="AY90"/>
          <cell r="AZ90"/>
        </row>
        <row r="91">
          <cell r="AU91"/>
          <cell r="AV91"/>
          <cell r="AW91"/>
          <cell r="AX91"/>
          <cell r="AY91"/>
          <cell r="AZ91"/>
        </row>
        <row r="92">
          <cell r="AU92"/>
          <cell r="AV92"/>
          <cell r="AW92"/>
          <cell r="AX92"/>
          <cell r="AY92"/>
          <cell r="AZ92"/>
        </row>
        <row r="93">
          <cell r="AU93"/>
          <cell r="AV93"/>
          <cell r="AW93"/>
          <cell r="AX93"/>
          <cell r="AY93"/>
          <cell r="AZ93"/>
        </row>
        <row r="94">
          <cell r="AU94"/>
          <cell r="AV94"/>
          <cell r="AW94"/>
          <cell r="AX94"/>
          <cell r="AY94"/>
          <cell r="AZ94"/>
        </row>
        <row r="95">
          <cell r="AU95"/>
          <cell r="AV95"/>
          <cell r="AW95"/>
          <cell r="AX95"/>
          <cell r="AY95"/>
          <cell r="AZ95"/>
        </row>
        <row r="96">
          <cell r="AU96"/>
          <cell r="AV96"/>
          <cell r="AW96"/>
          <cell r="AX96"/>
          <cell r="AY96"/>
          <cell r="AZ96"/>
        </row>
        <row r="97">
          <cell r="AU97"/>
          <cell r="AV97"/>
          <cell r="AW97"/>
          <cell r="AX97"/>
          <cell r="AY97"/>
          <cell r="AZ97"/>
        </row>
        <row r="98">
          <cell r="AU98"/>
          <cell r="AV98"/>
          <cell r="AW98"/>
          <cell r="AX98"/>
          <cell r="AY98"/>
          <cell r="AZ98"/>
        </row>
        <row r="99">
          <cell r="AU99"/>
          <cell r="AV99"/>
          <cell r="AW99"/>
          <cell r="AX99"/>
          <cell r="AY99"/>
          <cell r="AZ99"/>
        </row>
        <row r="100">
          <cell r="AU100"/>
          <cell r="AV100"/>
          <cell r="AW100"/>
          <cell r="AX100"/>
          <cell r="AY100"/>
          <cell r="AZ100"/>
        </row>
        <row r="101">
          <cell r="AU101"/>
          <cell r="AV101"/>
          <cell r="AW101"/>
          <cell r="AX101"/>
          <cell r="AY101"/>
          <cell r="AZ101"/>
        </row>
        <row r="102">
          <cell r="AU102"/>
          <cell r="AV102"/>
          <cell r="AW102"/>
          <cell r="AX102"/>
          <cell r="AY102"/>
          <cell r="AZ102"/>
        </row>
        <row r="103">
          <cell r="AU103"/>
          <cell r="AV103"/>
          <cell r="AW103"/>
          <cell r="AX103"/>
          <cell r="AY103"/>
          <cell r="AZ103"/>
        </row>
        <row r="104">
          <cell r="AU104"/>
          <cell r="AV104"/>
          <cell r="AW104"/>
          <cell r="AX104"/>
          <cell r="AY104"/>
          <cell r="AZ104"/>
        </row>
      </sheetData>
      <sheetData sheetId="53"/>
      <sheetData sheetId="54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X12">
            <v>1</v>
          </cell>
          <cell r="AY12">
            <v>1</v>
          </cell>
          <cell r="AZ12">
            <v>1</v>
          </cell>
          <cell r="BA12">
            <v>1</v>
          </cell>
          <cell r="BB12">
            <v>1</v>
          </cell>
          <cell r="BC12">
            <v>1</v>
          </cell>
          <cell r="BL12">
            <v>1</v>
          </cell>
          <cell r="BM12">
            <v>1</v>
          </cell>
          <cell r="BN12">
            <v>1</v>
          </cell>
          <cell r="BO12">
            <v>1</v>
          </cell>
          <cell r="BP12">
            <v>1</v>
          </cell>
          <cell r="BQ12">
            <v>1</v>
          </cell>
        </row>
        <row r="13">
          <cell r="AX13">
            <v>1</v>
          </cell>
          <cell r="AY13">
            <v>1</v>
          </cell>
          <cell r="AZ13">
            <v>1</v>
          </cell>
          <cell r="BA13">
            <v>1</v>
          </cell>
          <cell r="BB13">
            <v>2</v>
          </cell>
          <cell r="BC13">
            <v>0.96928981693506489</v>
          </cell>
          <cell r="BL13">
            <v>1</v>
          </cell>
          <cell r="BM13">
            <v>1</v>
          </cell>
          <cell r="BN13">
            <v>1</v>
          </cell>
          <cell r="BO13">
            <v>1</v>
          </cell>
          <cell r="BP13">
            <v>2</v>
          </cell>
          <cell r="BQ13">
            <v>0.95198194807356051</v>
          </cell>
        </row>
        <row r="14">
          <cell r="AX14">
            <v>1</v>
          </cell>
          <cell r="AY14">
            <v>1</v>
          </cell>
          <cell r="AZ14">
            <v>2</v>
          </cell>
          <cell r="BA14">
            <v>0.95111179626475473</v>
          </cell>
          <cell r="BB14">
            <v>3</v>
          </cell>
          <cell r="BC14">
            <v>0.95176459113361478</v>
          </cell>
          <cell r="BL14">
            <v>1</v>
          </cell>
          <cell r="BM14">
            <v>1</v>
          </cell>
          <cell r="BN14">
            <v>2</v>
          </cell>
          <cell r="BO14">
            <v>0.9276691480968644</v>
          </cell>
          <cell r="BP14">
            <v>3</v>
          </cell>
          <cell r="BQ14">
            <v>0.92496928543316481</v>
          </cell>
        </row>
        <row r="15">
          <cell r="AX15">
            <v>2</v>
          </cell>
          <cell r="AY15">
            <v>0.9265880618903708</v>
          </cell>
          <cell r="AZ15">
            <v>3</v>
          </cell>
          <cell r="BA15">
            <v>0.92362961959517653</v>
          </cell>
          <cell r="BB15">
            <v>4</v>
          </cell>
          <cell r="BC15">
            <v>0.93952274921401191</v>
          </cell>
          <cell r="BL15">
            <v>2</v>
          </cell>
          <cell r="BM15">
            <v>0.88884523542347071</v>
          </cell>
          <cell r="BN15">
            <v>3</v>
          </cell>
          <cell r="BO15">
            <v>0.88780851764883828</v>
          </cell>
          <cell r="BP15">
            <v>4</v>
          </cell>
          <cell r="BQ15">
            <v>0.90626962945793132</v>
          </cell>
        </row>
        <row r="16">
          <cell r="AX16">
            <v>3</v>
          </cell>
          <cell r="AY16">
            <v>0.88616922144663357</v>
          </cell>
          <cell r="AZ16">
            <v>4</v>
          </cell>
          <cell r="BA16">
            <v>0.90461364899396812</v>
          </cell>
          <cell r="BB16">
            <v>5</v>
          </cell>
          <cell r="BC16">
            <v>0.93013577761165644</v>
          </cell>
          <cell r="BL16">
            <v>3</v>
          </cell>
          <cell r="BM16">
            <v>0.82964321306064248</v>
          </cell>
          <cell r="BN16">
            <v>4</v>
          </cell>
          <cell r="BO16">
            <v>0.86057004833076223</v>
          </cell>
          <cell r="BP16">
            <v>5</v>
          </cell>
          <cell r="BQ16">
            <v>0.8920257857319086</v>
          </cell>
        </row>
        <row r="17">
          <cell r="AX17">
            <v>4</v>
          </cell>
          <cell r="AY17">
            <v>0.85856543643775374</v>
          </cell>
          <cell r="AZ17">
            <v>5</v>
          </cell>
          <cell r="BA17">
            <v>0.8901337468496997</v>
          </cell>
          <cell r="BB17">
            <v>6</v>
          </cell>
          <cell r="BC17">
            <v>0.92253572630517844</v>
          </cell>
          <cell r="BL17">
            <v>4</v>
          </cell>
          <cell r="BM17">
            <v>0.79004585253500526</v>
          </cell>
          <cell r="BN17">
            <v>5</v>
          </cell>
          <cell r="BO17">
            <v>0.8400190859537876</v>
          </cell>
          <cell r="BP17">
            <v>6</v>
          </cell>
          <cell r="BQ17">
            <v>0.88055406225487343</v>
          </cell>
        </row>
        <row r="18">
          <cell r="AX18">
            <v>5</v>
          </cell>
          <cell r="AY18">
            <v>0.80000510939121416</v>
          </cell>
          <cell r="AZ18">
            <v>6</v>
          </cell>
          <cell r="BA18">
            <v>0.84851868712871104</v>
          </cell>
          <cell r="BB18">
            <v>7</v>
          </cell>
          <cell r="BC18">
            <v>0.88838339280196144</v>
          </cell>
          <cell r="BL18">
            <v>5</v>
          </cell>
          <cell r="BM18">
            <v>0.70015512546543013</v>
          </cell>
          <cell r="BN18">
            <v>6</v>
          </cell>
          <cell r="BO18">
            <v>0.77517627834462965</v>
          </cell>
          <cell r="BP18">
            <v>7</v>
          </cell>
          <cell r="BQ18">
            <v>0.83303151093872307</v>
          </cell>
        </row>
        <row r="19">
          <cell r="AX19">
            <v>6</v>
          </cell>
          <cell r="AY19">
            <v>0.76735240033812879</v>
          </cell>
          <cell r="AZ19">
            <v>7</v>
          </cell>
          <cell r="BA19">
            <v>0.82498294900707925</v>
          </cell>
          <cell r="BB19">
            <v>8</v>
          </cell>
          <cell r="BC19">
            <v>0.86894884626636737</v>
          </cell>
          <cell r="BL19">
            <v>6</v>
          </cell>
          <cell r="BM19">
            <v>0.65136637230945338</v>
          </cell>
          <cell r="BN19">
            <v>7</v>
          </cell>
          <cell r="BO19">
            <v>0.73921269597432604</v>
          </cell>
          <cell r="BP19">
            <v>8</v>
          </cell>
          <cell r="BQ19">
            <v>0.80628652928378464</v>
          </cell>
        </row>
        <row r="20">
          <cell r="AX20">
            <v>7</v>
          </cell>
          <cell r="AY20">
            <v>0.74487409424847228</v>
          </cell>
          <cell r="AZ20">
            <v>8</v>
          </cell>
          <cell r="BA20">
            <v>0.80863544060330395</v>
          </cell>
          <cell r="BB20">
            <v>9</v>
          </cell>
          <cell r="BC20">
            <v>0.8553974411824592</v>
          </cell>
          <cell r="BL20">
            <v>7</v>
          </cell>
          <cell r="BM20">
            <v>0.61834474120895166</v>
          </cell>
          <cell r="BN20">
            <v>8</v>
          </cell>
          <cell r="BO20">
            <v>0.71453806043411006</v>
          </cell>
          <cell r="BP20">
            <v>9</v>
          </cell>
          <cell r="BQ20">
            <v>0.78776735250616892</v>
          </cell>
        </row>
        <row r="21">
          <cell r="AX21">
            <v>8</v>
          </cell>
          <cell r="AY21">
            <v>0.72782216246527498</v>
          </cell>
          <cell r="AZ21">
            <v>9</v>
          </cell>
          <cell r="BA21">
            <v>0.79615244929221995</v>
          </cell>
          <cell r="BB21">
            <v>10</v>
          </cell>
          <cell r="BC21">
            <v>0.84501992398729209</v>
          </cell>
          <cell r="BL21">
            <v>8</v>
          </cell>
          <cell r="BM21">
            <v>0.59360553729489385</v>
          </cell>
          <cell r="BN21">
            <v>9</v>
          </cell>
          <cell r="BO21">
            <v>0.69586617428853015</v>
          </cell>
          <cell r="BP21">
            <v>10</v>
          </cell>
          <cell r="BQ21">
            <v>0.77365827571957602</v>
          </cell>
        </row>
        <row r="22">
          <cell r="AX22">
            <v>9</v>
          </cell>
          <cell r="AY22">
            <v>0.7141335385164912</v>
          </cell>
          <cell r="AZ22">
            <v>10</v>
          </cell>
          <cell r="BA22">
            <v>0.7860791436291813</v>
          </cell>
          <cell r="BB22">
            <v>11</v>
          </cell>
          <cell r="BC22">
            <v>0.83662662976163271</v>
          </cell>
          <cell r="BL22">
            <v>9</v>
          </cell>
          <cell r="BM22">
            <v>0.57394164454698382</v>
          </cell>
          <cell r="BN22">
            <v>10</v>
          </cell>
          <cell r="BO22">
            <v>0.68090645771638003</v>
          </cell>
          <cell r="BP22">
            <v>11</v>
          </cell>
          <cell r="BQ22">
            <v>0.7622933606143768</v>
          </cell>
        </row>
        <row r="23">
          <cell r="AX23">
            <v>10</v>
          </cell>
          <cell r="AY23">
            <v>0.70272828340853699</v>
          </cell>
          <cell r="AZ23">
            <v>11</v>
          </cell>
          <cell r="BA23">
            <v>0.7776497119141238</v>
          </cell>
          <cell r="BB23">
            <v>12</v>
          </cell>
          <cell r="BC23">
            <v>0.82958980779279545</v>
          </cell>
          <cell r="BL23">
            <v>10</v>
          </cell>
          <cell r="BM23">
            <v>0.55769194981547432</v>
          </cell>
          <cell r="BN23">
            <v>11</v>
          </cell>
          <cell r="BO23">
            <v>0.66846238640715416</v>
          </cell>
          <cell r="BP23">
            <v>12</v>
          </cell>
          <cell r="BQ23">
            <v>0.75279736454891233</v>
          </cell>
        </row>
        <row r="24">
          <cell r="AX24">
            <v>11</v>
          </cell>
          <cell r="AY24">
            <v>0.69297156938289717</v>
          </cell>
          <cell r="AZ24">
            <v>12</v>
          </cell>
          <cell r="BA24">
            <v>0.77041193776391859</v>
          </cell>
          <cell r="BB24">
            <v>13</v>
          </cell>
          <cell r="BC24">
            <v>0.82353803678358728</v>
          </cell>
          <cell r="BL24">
            <v>11</v>
          </cell>
          <cell r="BM24">
            <v>0.54388835187512952</v>
          </cell>
          <cell r="BN24">
            <v>12</v>
          </cell>
          <cell r="BO24">
            <v>0.65783179482132448</v>
          </cell>
          <cell r="BP24">
            <v>13</v>
          </cell>
          <cell r="BQ24">
            <v>0.74465426236550791</v>
          </cell>
        </row>
        <row r="25">
          <cell r="AX25">
            <v>12</v>
          </cell>
          <cell r="AY25">
            <v>0.68445918219301527</v>
          </cell>
          <cell r="AZ25">
            <v>13</v>
          </cell>
          <cell r="BA25">
            <v>0.76407677762398885</v>
          </cell>
          <cell r="BB25">
            <v>14</v>
          </cell>
          <cell r="BC25">
            <v>0.81823351993985027</v>
          </cell>
          <cell r="BL25">
            <v>12</v>
          </cell>
          <cell r="BM25">
            <v>0.53191889031953077</v>
          </cell>
          <cell r="BN25">
            <v>13</v>
          </cell>
          <cell r="BO25">
            <v>0.64856823425555576</v>
          </cell>
          <cell r="BP25">
            <v>14</v>
          </cell>
          <cell r="BQ25">
            <v>0.73753466276630764</v>
          </cell>
        </row>
        <row r="26">
          <cell r="AX26">
            <v>13</v>
          </cell>
          <cell r="AY26">
            <v>0.67691820430169902</v>
          </cell>
          <cell r="AZ26">
            <v>14</v>
          </cell>
          <cell r="BA26">
            <v>0.75844842688174197</v>
          </cell>
          <cell r="BB26">
            <v>15</v>
          </cell>
          <cell r="BC26">
            <v>0.81351493601660485</v>
          </cell>
          <cell r="BL26">
            <v>13</v>
          </cell>
          <cell r="BM26">
            <v>0.52137297298802876</v>
          </cell>
          <cell r="BN26">
            <v>14</v>
          </cell>
          <cell r="BO26">
            <v>0.64037064619678252</v>
          </cell>
          <cell r="BP26">
            <v>15</v>
          </cell>
          <cell r="BQ26">
            <v>0.73121568490452959</v>
          </cell>
        </row>
        <row r="27">
          <cell r="AX27">
            <v>14</v>
          </cell>
          <cell r="AY27">
            <v>0.67015589284769495</v>
          </cell>
          <cell r="AZ27">
            <v>15</v>
          </cell>
          <cell r="BA27">
            <v>0.75338819674465851</v>
          </cell>
          <cell r="BB27">
            <v>16</v>
          </cell>
          <cell r="BC27">
            <v>0.80926787531456834</v>
          </cell>
          <cell r="BL27">
            <v>14</v>
          </cell>
          <cell r="BM27">
            <v>0.51196223364572147</v>
          </cell>
          <cell r="BN27">
            <v>15</v>
          </cell>
          <cell r="BO27">
            <v>0.63302664730400182</v>
          </cell>
          <cell r="BP27">
            <v>16</v>
          </cell>
          <cell r="BQ27">
            <v>0.72553962195534083</v>
          </cell>
        </row>
        <row r="28">
          <cell r="AX28">
            <v>15</v>
          </cell>
          <cell r="AY28">
            <v>0.66403119064817306</v>
          </cell>
          <cell r="AZ28">
            <v>16</v>
          </cell>
          <cell r="BA28">
            <v>0.74879432243545829</v>
          </cell>
          <cell r="BB28">
            <v>17</v>
          </cell>
          <cell r="BC28">
            <v>0.80540829237453082</v>
          </cell>
          <cell r="BL28">
            <v>15</v>
          </cell>
          <cell r="BM28">
            <v>0.50347668185624661</v>
          </cell>
          <cell r="BN28">
            <v>16</v>
          </cell>
          <cell r="BO28">
            <v>0.62638095964820795</v>
          </cell>
          <cell r="BP28">
            <v>17</v>
          </cell>
          <cell r="BQ28">
            <v>0.72039085956062077</v>
          </cell>
        </row>
        <row r="29">
          <cell r="AX29">
            <v>16</v>
          </cell>
          <cell r="AY29">
            <v>0.65843783496998276</v>
          </cell>
          <cell r="AZ29">
            <v>17</v>
          </cell>
          <cell r="BA29">
            <v>0.74458995898433644</v>
          </cell>
          <cell r="BB29">
            <v>18</v>
          </cell>
          <cell r="BC29">
            <v>0.80187265688623244</v>
          </cell>
          <cell r="BL29">
            <v>16</v>
          </cell>
          <cell r="BM29">
            <v>0.49575883716056834</v>
          </cell>
          <cell r="BN29">
            <v>17</v>
          </cell>
          <cell r="BO29">
            <v>0.62031671187778259</v>
          </cell>
          <cell r="BP29">
            <v>18</v>
          </cell>
          <cell r="BQ29">
            <v>0.71568216649190297</v>
          </cell>
        </row>
        <row r="30">
          <cell r="AX30">
            <v>17</v>
          </cell>
          <cell r="AY30">
            <v>0.65329383100938998</v>
          </cell>
          <cell r="AZ30">
            <v>18</v>
          </cell>
          <cell r="BA30">
            <v>0.74071568202463689</v>
          </cell>
          <cell r="BB30">
            <v>19</v>
          </cell>
          <cell r="BC30">
            <v>0.79861179429637619</v>
          </cell>
          <cell r="BL30">
            <v>17</v>
          </cell>
          <cell r="BM30">
            <v>0.48868768399881113</v>
          </cell>
          <cell r="BN30">
            <v>18</v>
          </cell>
          <cell r="BO30">
            <v>0.61474379686076075</v>
          </cell>
          <cell r="BP30">
            <v>19</v>
          </cell>
          <cell r="BQ30">
            <v>0.71134613745547548</v>
          </cell>
        </row>
        <row r="31">
          <cell r="AX31">
            <v>18</v>
          </cell>
          <cell r="AY31">
            <v>0.64853461733428486</v>
          </cell>
          <cell r="AZ31">
            <v>19</v>
          </cell>
          <cell r="BA31">
            <v>0.73712460796775392</v>
          </cell>
          <cell r="BB31">
            <v>20</v>
          </cell>
          <cell r="BC31">
            <v>0.79558687394840177</v>
          </cell>
          <cell r="BL31">
            <v>18</v>
          </cell>
          <cell r="BM31">
            <v>0.48216829788218418</v>
          </cell>
          <cell r="BN31">
            <v>19</v>
          </cell>
          <cell r="BO31">
            <v>0.60959131893907148</v>
          </cell>
          <cell r="BP31">
            <v>20</v>
          </cell>
          <cell r="BQ31">
            <v>0.70732962909946784</v>
          </cell>
        </row>
        <row r="32">
          <cell r="AX32">
            <v>19</v>
          </cell>
          <cell r="AY32">
            <v>0.64410847334799126</v>
          </cell>
          <cell r="AZ32">
            <v>20</v>
          </cell>
          <cell r="BA32">
            <v>0.73377910827793946</v>
          </cell>
          <cell r="BB32">
            <v>21</v>
          </cell>
          <cell r="BC32">
            <v>0.79276670538895944</v>
          </cell>
          <cell r="BL32">
            <v>19</v>
          </cell>
          <cell r="BM32">
            <v>0.47612490151349995</v>
          </cell>
          <cell r="BN32">
            <v>20</v>
          </cell>
          <cell r="BO32">
            <v>0.60480252267990253</v>
          </cell>
          <cell r="BP32">
            <v>21</v>
          </cell>
          <cell r="BQ32">
            <v>0.70359001626345452</v>
          </cell>
        </row>
        <row r="33">
          <cell r="AX33">
            <v>20</v>
          </cell>
          <cell r="AY33">
            <v>0.63997334180456522</v>
          </cell>
          <cell r="AZ33">
            <v>21</v>
          </cell>
          <cell r="BA33">
            <v>0.73064853185675038</v>
          </cell>
          <cell r="BB33">
            <v>22</v>
          </cell>
          <cell r="BC33">
            <v>0.7901258626720632</v>
          </cell>
          <cell r="BL33">
            <v>20</v>
          </cell>
          <cell r="BM33">
            <v>0.47049607760146861</v>
          </cell>
          <cell r="BN33">
            <v>21</v>
          </cell>
          <cell r="BO33">
            <v>0.60033128666003022</v>
          </cell>
          <cell r="BP33">
            <v>22</v>
          </cell>
          <cell r="BQ33">
            <v>0.70009259856084605</v>
          </cell>
        </row>
        <row r="34">
          <cell r="AX34"/>
          <cell r="AY34"/>
          <cell r="AZ34"/>
          <cell r="BA34"/>
          <cell r="BB34"/>
          <cell r="BC34"/>
          <cell r="BL34"/>
          <cell r="BM34"/>
          <cell r="BN34"/>
          <cell r="BO34"/>
          <cell r="BP34"/>
          <cell r="BQ34"/>
        </row>
        <row r="35">
          <cell r="AX35"/>
          <cell r="AY35"/>
          <cell r="AZ35"/>
          <cell r="BA35"/>
          <cell r="BB35"/>
          <cell r="BC35"/>
          <cell r="BL35"/>
          <cell r="BM35"/>
          <cell r="BN35"/>
          <cell r="BO35"/>
          <cell r="BP35"/>
          <cell r="BQ35"/>
        </row>
        <row r="36">
          <cell r="AX36"/>
          <cell r="AY36"/>
          <cell r="AZ36"/>
          <cell r="BA36"/>
          <cell r="BB36"/>
          <cell r="BC36"/>
          <cell r="BL36"/>
          <cell r="BM36"/>
          <cell r="BN36"/>
          <cell r="BO36"/>
          <cell r="BP36"/>
          <cell r="BQ36"/>
        </row>
        <row r="37">
          <cell r="AX37"/>
          <cell r="AY37"/>
          <cell r="AZ37"/>
          <cell r="BA37"/>
          <cell r="BB37"/>
          <cell r="BC37"/>
          <cell r="BL37"/>
          <cell r="BM37"/>
          <cell r="BN37"/>
          <cell r="BO37"/>
          <cell r="BP37"/>
          <cell r="BQ37"/>
        </row>
        <row r="38">
          <cell r="AX38"/>
          <cell r="AY38"/>
          <cell r="AZ38"/>
          <cell r="BA38"/>
          <cell r="BB38"/>
          <cell r="BC38"/>
          <cell r="BL38"/>
          <cell r="BM38"/>
          <cell r="BN38"/>
          <cell r="BO38"/>
          <cell r="BP38"/>
          <cell r="BQ38"/>
        </row>
        <row r="39">
          <cell r="AX39"/>
          <cell r="AY39"/>
          <cell r="AZ39"/>
          <cell r="BA39"/>
          <cell r="BB39"/>
          <cell r="BC39"/>
          <cell r="BL39"/>
          <cell r="BM39"/>
          <cell r="BN39"/>
          <cell r="BO39"/>
          <cell r="BP39"/>
          <cell r="BQ39"/>
        </row>
        <row r="40">
          <cell r="AX40"/>
          <cell r="AY40"/>
          <cell r="AZ40"/>
          <cell r="BA40"/>
          <cell r="BB40"/>
          <cell r="BC40"/>
          <cell r="BL40"/>
          <cell r="BM40"/>
          <cell r="BN40"/>
          <cell r="BO40"/>
          <cell r="BP40"/>
          <cell r="BQ40"/>
        </row>
        <row r="41">
          <cell r="AX41"/>
          <cell r="AY41"/>
          <cell r="AZ41"/>
          <cell r="BA41"/>
          <cell r="BB41"/>
          <cell r="BC41"/>
          <cell r="BL41"/>
          <cell r="BM41"/>
          <cell r="BN41"/>
          <cell r="BO41"/>
          <cell r="BP41"/>
          <cell r="BQ41"/>
        </row>
        <row r="42">
          <cell r="AX42"/>
          <cell r="AY42"/>
          <cell r="AZ42"/>
          <cell r="BA42"/>
          <cell r="BB42"/>
          <cell r="BC42"/>
          <cell r="BL42"/>
          <cell r="BM42"/>
          <cell r="BN42"/>
          <cell r="BO42"/>
          <cell r="BP42"/>
          <cell r="BQ42"/>
        </row>
        <row r="43">
          <cell r="AX43"/>
          <cell r="AY43"/>
          <cell r="AZ43"/>
          <cell r="BA43"/>
          <cell r="BB43"/>
          <cell r="BC43"/>
          <cell r="BL43"/>
          <cell r="BM43"/>
          <cell r="BN43"/>
          <cell r="BO43"/>
          <cell r="BP43"/>
          <cell r="BQ43"/>
        </row>
        <row r="44">
          <cell r="AX44"/>
          <cell r="AY44"/>
          <cell r="AZ44"/>
          <cell r="BA44"/>
          <cell r="BB44"/>
          <cell r="BC44"/>
          <cell r="BL44"/>
          <cell r="BM44"/>
          <cell r="BN44"/>
          <cell r="BO44"/>
          <cell r="BP44"/>
          <cell r="BQ44"/>
        </row>
        <row r="45">
          <cell r="AX45"/>
          <cell r="AY45"/>
          <cell r="AZ45"/>
          <cell r="BA45"/>
          <cell r="BB45"/>
          <cell r="BC45"/>
          <cell r="BL45"/>
          <cell r="BM45"/>
          <cell r="BN45"/>
          <cell r="BO45"/>
          <cell r="BP45"/>
          <cell r="BQ45"/>
        </row>
        <row r="46">
          <cell r="AX46"/>
          <cell r="AY46"/>
          <cell r="AZ46"/>
          <cell r="BA46"/>
          <cell r="BB46"/>
          <cell r="BC46"/>
          <cell r="BL46"/>
          <cell r="BM46"/>
          <cell r="BN46"/>
          <cell r="BO46"/>
          <cell r="BP46"/>
          <cell r="BQ46"/>
        </row>
        <row r="47">
          <cell r="AX47"/>
          <cell r="AY47"/>
          <cell r="AZ47"/>
          <cell r="BA47"/>
          <cell r="BB47"/>
          <cell r="BC47"/>
          <cell r="BL47"/>
          <cell r="BM47"/>
          <cell r="BN47"/>
          <cell r="BO47"/>
          <cell r="BP47"/>
          <cell r="BQ47"/>
        </row>
        <row r="48">
          <cell r="AX48"/>
          <cell r="AY48"/>
          <cell r="AZ48"/>
          <cell r="BA48"/>
          <cell r="BB48"/>
          <cell r="BC48"/>
          <cell r="BL48"/>
          <cell r="BM48"/>
          <cell r="BN48"/>
          <cell r="BO48"/>
          <cell r="BP48"/>
          <cell r="BQ48"/>
        </row>
        <row r="49">
          <cell r="AX49"/>
          <cell r="AY49"/>
          <cell r="AZ49"/>
          <cell r="BA49"/>
          <cell r="BB49"/>
          <cell r="BC49"/>
          <cell r="BL49"/>
          <cell r="BM49"/>
          <cell r="BN49"/>
          <cell r="BO49"/>
          <cell r="BP49"/>
          <cell r="BQ49"/>
        </row>
        <row r="50">
          <cell r="AX50"/>
          <cell r="AY50"/>
          <cell r="AZ50"/>
          <cell r="BA50"/>
          <cell r="BB50"/>
          <cell r="BC50"/>
          <cell r="BL50"/>
          <cell r="BM50"/>
          <cell r="BN50"/>
          <cell r="BO50"/>
          <cell r="BP50"/>
          <cell r="BQ50"/>
        </row>
        <row r="51">
          <cell r="AX51"/>
          <cell r="AY51"/>
          <cell r="AZ51"/>
          <cell r="BA51"/>
          <cell r="BB51"/>
          <cell r="BC51"/>
          <cell r="BL51"/>
          <cell r="BM51"/>
          <cell r="BN51"/>
          <cell r="BO51"/>
          <cell r="BP51"/>
          <cell r="BQ51"/>
        </row>
        <row r="52">
          <cell r="AX52"/>
          <cell r="AY52"/>
          <cell r="AZ52"/>
          <cell r="BA52"/>
          <cell r="BB52"/>
          <cell r="BC52"/>
          <cell r="BL52"/>
          <cell r="BM52"/>
          <cell r="BN52"/>
          <cell r="BO52"/>
          <cell r="BP52"/>
          <cell r="BQ52"/>
        </row>
        <row r="53">
          <cell r="AX53"/>
          <cell r="AY53"/>
          <cell r="AZ53"/>
          <cell r="BA53"/>
          <cell r="BB53"/>
          <cell r="BC53"/>
          <cell r="BL53"/>
          <cell r="BM53"/>
          <cell r="BN53"/>
          <cell r="BO53"/>
          <cell r="BP53"/>
          <cell r="BQ53"/>
        </row>
        <row r="54">
          <cell r="AX54"/>
          <cell r="AY54"/>
          <cell r="AZ54"/>
          <cell r="BA54"/>
          <cell r="BB54"/>
          <cell r="BC54"/>
          <cell r="BL54"/>
          <cell r="BM54"/>
          <cell r="BN54"/>
          <cell r="BO54"/>
          <cell r="BP54"/>
          <cell r="BQ54"/>
        </row>
        <row r="55">
          <cell r="AX55"/>
          <cell r="AY55"/>
          <cell r="AZ55"/>
          <cell r="BA55"/>
          <cell r="BB55"/>
          <cell r="BC55"/>
          <cell r="BL55"/>
          <cell r="BM55"/>
          <cell r="BN55"/>
          <cell r="BO55"/>
          <cell r="BP55"/>
          <cell r="BQ55"/>
        </row>
        <row r="56">
          <cell r="AX56"/>
          <cell r="AY56"/>
          <cell r="AZ56"/>
          <cell r="BA56"/>
          <cell r="BB56"/>
          <cell r="BC56"/>
          <cell r="BL56"/>
          <cell r="BM56"/>
          <cell r="BN56"/>
          <cell r="BO56"/>
          <cell r="BP56"/>
          <cell r="BQ56"/>
        </row>
        <row r="57">
          <cell r="AX57"/>
          <cell r="AY57"/>
          <cell r="AZ57"/>
          <cell r="BA57"/>
          <cell r="BB57"/>
          <cell r="BC57"/>
          <cell r="BL57"/>
          <cell r="BM57"/>
          <cell r="BN57"/>
          <cell r="BO57"/>
          <cell r="BP57"/>
          <cell r="BQ57"/>
        </row>
        <row r="58">
          <cell r="AX58"/>
          <cell r="AY58"/>
          <cell r="AZ58"/>
          <cell r="BA58"/>
          <cell r="BB58"/>
          <cell r="BC58"/>
          <cell r="BL58"/>
          <cell r="BM58"/>
          <cell r="BN58"/>
          <cell r="BO58"/>
          <cell r="BP58"/>
          <cell r="BQ58"/>
        </row>
        <row r="59">
          <cell r="AX59"/>
          <cell r="AY59"/>
          <cell r="AZ59"/>
          <cell r="BA59"/>
          <cell r="BB59"/>
          <cell r="BC59"/>
          <cell r="BL59"/>
          <cell r="BM59"/>
          <cell r="BN59"/>
          <cell r="BO59"/>
          <cell r="BP59"/>
          <cell r="BQ59"/>
        </row>
        <row r="60">
          <cell r="AX60"/>
          <cell r="AY60"/>
          <cell r="AZ60"/>
          <cell r="BA60"/>
          <cell r="BB60"/>
          <cell r="BC60"/>
          <cell r="BL60"/>
          <cell r="BM60"/>
          <cell r="BN60"/>
          <cell r="BO60"/>
          <cell r="BP60"/>
          <cell r="BQ60"/>
        </row>
        <row r="61">
          <cell r="AX61"/>
          <cell r="AY61"/>
          <cell r="AZ61"/>
          <cell r="BA61"/>
          <cell r="BB61"/>
          <cell r="BC61"/>
          <cell r="BL61"/>
          <cell r="BM61"/>
          <cell r="BN61"/>
          <cell r="BO61"/>
          <cell r="BP61"/>
          <cell r="BQ61"/>
        </row>
        <row r="62">
          <cell r="AX62"/>
          <cell r="AY62"/>
          <cell r="AZ62"/>
          <cell r="BA62"/>
          <cell r="BB62"/>
          <cell r="BC62"/>
          <cell r="BL62"/>
          <cell r="BM62"/>
          <cell r="BN62"/>
          <cell r="BO62"/>
          <cell r="BP62"/>
          <cell r="BQ62"/>
        </row>
        <row r="63">
          <cell r="AX63"/>
          <cell r="AY63"/>
          <cell r="AZ63"/>
          <cell r="BA63"/>
          <cell r="BB63"/>
          <cell r="BC63"/>
          <cell r="BL63"/>
          <cell r="BM63"/>
          <cell r="BN63"/>
          <cell r="BO63"/>
          <cell r="BP63"/>
          <cell r="BQ63"/>
        </row>
        <row r="64">
          <cell r="AX64"/>
          <cell r="AY64"/>
          <cell r="AZ64"/>
          <cell r="BA64"/>
          <cell r="BB64"/>
          <cell r="BC64"/>
          <cell r="BL64"/>
          <cell r="BM64"/>
          <cell r="BN64"/>
          <cell r="BO64"/>
          <cell r="BP64"/>
          <cell r="BQ64"/>
        </row>
        <row r="65">
          <cell r="AX65"/>
          <cell r="AY65"/>
          <cell r="AZ65"/>
          <cell r="BA65"/>
          <cell r="BB65"/>
          <cell r="BC65"/>
          <cell r="BL65"/>
          <cell r="BM65"/>
          <cell r="BN65"/>
          <cell r="BO65"/>
          <cell r="BP65"/>
          <cell r="BQ65"/>
        </row>
        <row r="66">
          <cell r="AX66"/>
          <cell r="AY66"/>
          <cell r="AZ66"/>
          <cell r="BA66"/>
          <cell r="BB66"/>
          <cell r="BC66"/>
          <cell r="BL66"/>
          <cell r="BM66"/>
          <cell r="BN66"/>
          <cell r="BO66"/>
          <cell r="BP66"/>
          <cell r="BQ66"/>
        </row>
        <row r="67">
          <cell r="AX67"/>
          <cell r="AY67"/>
          <cell r="AZ67"/>
          <cell r="BA67"/>
          <cell r="BB67"/>
          <cell r="BC67"/>
          <cell r="BL67"/>
          <cell r="BM67"/>
          <cell r="BN67"/>
          <cell r="BO67"/>
          <cell r="BP67"/>
          <cell r="BQ67"/>
        </row>
        <row r="68">
          <cell r="AX68"/>
          <cell r="AY68"/>
          <cell r="AZ68"/>
          <cell r="BA68"/>
          <cell r="BB68"/>
          <cell r="BC68"/>
          <cell r="BL68"/>
          <cell r="BM68"/>
          <cell r="BN68"/>
          <cell r="BO68"/>
          <cell r="BP68"/>
          <cell r="BQ68"/>
        </row>
        <row r="69">
          <cell r="AX69"/>
          <cell r="AY69"/>
          <cell r="AZ69"/>
          <cell r="BA69"/>
          <cell r="BB69"/>
          <cell r="BC69"/>
          <cell r="BL69"/>
          <cell r="BM69"/>
          <cell r="BN69"/>
          <cell r="BO69"/>
          <cell r="BP69"/>
          <cell r="BQ69"/>
        </row>
        <row r="70">
          <cell r="AX70"/>
          <cell r="AY70"/>
          <cell r="AZ70"/>
          <cell r="BA70"/>
          <cell r="BB70"/>
          <cell r="BC70"/>
          <cell r="BL70"/>
          <cell r="BM70"/>
          <cell r="BN70"/>
          <cell r="BO70"/>
          <cell r="BP70"/>
          <cell r="BQ70"/>
        </row>
        <row r="71">
          <cell r="AX71"/>
          <cell r="AY71"/>
          <cell r="AZ71"/>
          <cell r="BA71"/>
          <cell r="BB71"/>
          <cell r="BC71"/>
          <cell r="BL71"/>
          <cell r="BM71"/>
          <cell r="BN71"/>
          <cell r="BO71"/>
          <cell r="BP71"/>
          <cell r="BQ71"/>
        </row>
        <row r="72">
          <cell r="AX72"/>
          <cell r="AY72"/>
          <cell r="AZ72"/>
          <cell r="BA72"/>
          <cell r="BB72"/>
          <cell r="BC72"/>
          <cell r="BL72"/>
          <cell r="BM72"/>
          <cell r="BN72"/>
          <cell r="BO72"/>
          <cell r="BP72"/>
          <cell r="BQ72"/>
        </row>
        <row r="73">
          <cell r="AX73"/>
          <cell r="AY73"/>
          <cell r="AZ73"/>
          <cell r="BA73"/>
          <cell r="BB73"/>
          <cell r="BC73"/>
          <cell r="BL73"/>
          <cell r="BM73"/>
          <cell r="BN73"/>
          <cell r="BO73"/>
          <cell r="BP73"/>
          <cell r="BQ73"/>
        </row>
        <row r="74">
          <cell r="AX74"/>
          <cell r="AY74"/>
          <cell r="AZ74"/>
          <cell r="BA74"/>
          <cell r="BB74"/>
          <cell r="BC74"/>
          <cell r="BL74"/>
          <cell r="BM74"/>
          <cell r="BN74"/>
          <cell r="BO74"/>
          <cell r="BP74"/>
          <cell r="BQ74"/>
        </row>
        <row r="75">
          <cell r="AX75"/>
          <cell r="AY75"/>
          <cell r="AZ75"/>
          <cell r="BA75"/>
          <cell r="BB75"/>
          <cell r="BC75"/>
          <cell r="BL75"/>
          <cell r="BM75"/>
          <cell r="BN75"/>
          <cell r="BO75"/>
          <cell r="BP75"/>
          <cell r="BQ75"/>
        </row>
        <row r="76">
          <cell r="AX76"/>
          <cell r="AY76"/>
          <cell r="AZ76"/>
          <cell r="BA76"/>
          <cell r="BB76"/>
          <cell r="BC76"/>
          <cell r="BL76"/>
          <cell r="BM76"/>
          <cell r="BN76"/>
          <cell r="BO76"/>
          <cell r="BP76"/>
          <cell r="BQ76"/>
        </row>
        <row r="77">
          <cell r="AX77"/>
          <cell r="AY77"/>
          <cell r="AZ77"/>
          <cell r="BA77"/>
          <cell r="BB77"/>
          <cell r="BC77"/>
          <cell r="BL77"/>
          <cell r="BM77"/>
          <cell r="BN77"/>
          <cell r="BO77"/>
          <cell r="BP77"/>
          <cell r="BQ77"/>
        </row>
        <row r="78">
          <cell r="AX78"/>
          <cell r="AY78"/>
          <cell r="AZ78"/>
          <cell r="BA78"/>
          <cell r="BB78"/>
          <cell r="BC78"/>
          <cell r="BL78"/>
          <cell r="BM78"/>
          <cell r="BN78"/>
          <cell r="BO78"/>
          <cell r="BP78"/>
          <cell r="BQ78"/>
        </row>
        <row r="79">
          <cell r="AX79"/>
          <cell r="AY79"/>
          <cell r="AZ79"/>
          <cell r="BA79"/>
          <cell r="BB79"/>
          <cell r="BC79"/>
          <cell r="BL79"/>
          <cell r="BM79"/>
          <cell r="BN79"/>
          <cell r="BO79"/>
          <cell r="BP79"/>
          <cell r="BQ79"/>
        </row>
        <row r="80">
          <cell r="AX80"/>
          <cell r="AY80"/>
          <cell r="AZ80"/>
          <cell r="BA80"/>
          <cell r="BB80"/>
          <cell r="BC80"/>
          <cell r="BL80"/>
          <cell r="BM80"/>
          <cell r="BN80"/>
          <cell r="BO80"/>
          <cell r="BP80"/>
          <cell r="BQ80"/>
        </row>
        <row r="81">
          <cell r="AX81"/>
          <cell r="AY81"/>
          <cell r="AZ81"/>
          <cell r="BA81"/>
          <cell r="BB81"/>
          <cell r="BC81"/>
          <cell r="BL81"/>
          <cell r="BM81"/>
          <cell r="BN81"/>
          <cell r="BO81"/>
          <cell r="BP81"/>
          <cell r="BQ81"/>
        </row>
        <row r="82">
          <cell r="AX82"/>
          <cell r="AY82"/>
          <cell r="AZ82"/>
          <cell r="BA82"/>
          <cell r="BB82"/>
          <cell r="BC82"/>
          <cell r="BL82"/>
          <cell r="BM82"/>
          <cell r="BN82"/>
          <cell r="BO82"/>
          <cell r="BP82"/>
          <cell r="BQ82"/>
        </row>
        <row r="83">
          <cell r="AX83"/>
          <cell r="AY83"/>
          <cell r="AZ83"/>
          <cell r="BA83"/>
          <cell r="BB83"/>
          <cell r="BC83"/>
          <cell r="BL83"/>
          <cell r="BM83"/>
          <cell r="BN83"/>
          <cell r="BO83"/>
          <cell r="BP83"/>
          <cell r="BQ83"/>
        </row>
        <row r="84">
          <cell r="AX84"/>
          <cell r="AY84"/>
          <cell r="AZ84"/>
          <cell r="BA84"/>
          <cell r="BB84"/>
          <cell r="BC84"/>
          <cell r="BL84"/>
          <cell r="BM84"/>
          <cell r="BN84"/>
          <cell r="BO84"/>
          <cell r="BP84"/>
          <cell r="BQ84"/>
        </row>
        <row r="85">
          <cell r="AX85"/>
          <cell r="AY85"/>
          <cell r="AZ85"/>
          <cell r="BA85"/>
          <cell r="BB85"/>
          <cell r="BC85"/>
          <cell r="BL85"/>
          <cell r="BM85"/>
          <cell r="BN85"/>
          <cell r="BO85"/>
          <cell r="BP85"/>
          <cell r="BQ85"/>
        </row>
        <row r="86">
          <cell r="AX86"/>
          <cell r="AY86"/>
          <cell r="AZ86"/>
          <cell r="BA86"/>
          <cell r="BB86"/>
          <cell r="BC86"/>
          <cell r="BL86"/>
          <cell r="BM86"/>
          <cell r="BN86"/>
          <cell r="BO86"/>
          <cell r="BP86"/>
          <cell r="BQ86"/>
        </row>
        <row r="87">
          <cell r="AX87"/>
          <cell r="AY87"/>
          <cell r="AZ87"/>
          <cell r="BA87"/>
          <cell r="BB87"/>
          <cell r="BC87"/>
          <cell r="BL87"/>
          <cell r="BM87"/>
          <cell r="BN87"/>
          <cell r="BO87"/>
          <cell r="BP87"/>
          <cell r="BQ87"/>
        </row>
        <row r="88">
          <cell r="AX88"/>
          <cell r="AY88"/>
          <cell r="AZ88"/>
          <cell r="BA88"/>
          <cell r="BB88"/>
          <cell r="BC88"/>
          <cell r="BL88"/>
          <cell r="BM88"/>
          <cell r="BN88"/>
          <cell r="BO88"/>
          <cell r="BP88"/>
          <cell r="BQ88"/>
        </row>
        <row r="89">
          <cell r="AX89"/>
          <cell r="AY89"/>
          <cell r="AZ89"/>
          <cell r="BA89"/>
          <cell r="BB89"/>
          <cell r="BC89"/>
          <cell r="BL89"/>
          <cell r="BM89"/>
          <cell r="BN89"/>
          <cell r="BO89"/>
          <cell r="BP89"/>
          <cell r="BQ89"/>
        </row>
        <row r="90">
          <cell r="AX90"/>
          <cell r="AY90"/>
          <cell r="AZ90"/>
          <cell r="BA90"/>
          <cell r="BB90"/>
          <cell r="BC90"/>
          <cell r="BL90"/>
          <cell r="BM90"/>
          <cell r="BN90"/>
          <cell r="BO90"/>
          <cell r="BP90"/>
          <cell r="BQ90"/>
        </row>
        <row r="91">
          <cell r="AX91"/>
          <cell r="AY91"/>
          <cell r="AZ91"/>
          <cell r="BA91"/>
          <cell r="BB91"/>
          <cell r="BC91"/>
          <cell r="BL91"/>
          <cell r="BM91"/>
          <cell r="BN91"/>
          <cell r="BO91"/>
          <cell r="BP91"/>
          <cell r="BQ91"/>
        </row>
        <row r="92">
          <cell r="AX92"/>
          <cell r="AY92"/>
          <cell r="AZ92"/>
          <cell r="BA92"/>
          <cell r="BB92"/>
          <cell r="BC92"/>
          <cell r="BL92"/>
          <cell r="BM92"/>
          <cell r="BN92"/>
          <cell r="BO92"/>
          <cell r="BP92"/>
          <cell r="BQ92"/>
        </row>
        <row r="93">
          <cell r="AX93"/>
          <cell r="AY93"/>
          <cell r="AZ93"/>
          <cell r="BA93"/>
          <cell r="BB93"/>
          <cell r="BC93"/>
          <cell r="BL93"/>
          <cell r="BM93"/>
          <cell r="BN93"/>
          <cell r="BO93"/>
          <cell r="BP93"/>
          <cell r="BQ93"/>
        </row>
        <row r="94">
          <cell r="AX94"/>
          <cell r="AY94"/>
          <cell r="AZ94"/>
          <cell r="BA94"/>
          <cell r="BB94"/>
          <cell r="BC94"/>
          <cell r="BL94"/>
          <cell r="BM94"/>
          <cell r="BN94"/>
          <cell r="BO94"/>
          <cell r="BP94"/>
          <cell r="BQ94"/>
        </row>
        <row r="95">
          <cell r="AX95"/>
          <cell r="AY95"/>
          <cell r="AZ95"/>
          <cell r="BA95"/>
          <cell r="BB95"/>
          <cell r="BC95"/>
          <cell r="BL95"/>
          <cell r="BM95"/>
          <cell r="BN95"/>
          <cell r="BO95"/>
          <cell r="BP95"/>
          <cell r="BQ95"/>
        </row>
        <row r="96">
          <cell r="AX96"/>
          <cell r="AY96"/>
          <cell r="AZ96"/>
          <cell r="BA96"/>
          <cell r="BB96"/>
          <cell r="BC96"/>
          <cell r="BL96"/>
          <cell r="BM96"/>
          <cell r="BN96"/>
          <cell r="BO96"/>
          <cell r="BP96"/>
          <cell r="BQ96"/>
        </row>
        <row r="97">
          <cell r="AX97"/>
          <cell r="AY97"/>
          <cell r="AZ97"/>
          <cell r="BA97"/>
          <cell r="BB97"/>
          <cell r="BC97"/>
          <cell r="BL97"/>
          <cell r="BM97"/>
          <cell r="BN97"/>
          <cell r="BO97"/>
          <cell r="BP97"/>
          <cell r="BQ97"/>
        </row>
        <row r="98">
          <cell r="AX98"/>
          <cell r="AY98"/>
          <cell r="AZ98"/>
          <cell r="BA98"/>
          <cell r="BB98"/>
          <cell r="BC98"/>
          <cell r="BL98"/>
          <cell r="BM98"/>
          <cell r="BN98"/>
          <cell r="BO98"/>
          <cell r="BP98"/>
          <cell r="BQ98"/>
        </row>
        <row r="99">
          <cell r="AX99"/>
          <cell r="AY99"/>
          <cell r="AZ99"/>
          <cell r="BA99"/>
          <cell r="BB99"/>
          <cell r="BC99"/>
          <cell r="BL99"/>
          <cell r="BM99"/>
          <cell r="BN99"/>
          <cell r="BO99"/>
          <cell r="BP99"/>
          <cell r="BQ99"/>
        </row>
        <row r="100">
          <cell r="AX100"/>
          <cell r="AY100"/>
          <cell r="AZ100"/>
          <cell r="BA100"/>
          <cell r="BB100"/>
          <cell r="BC100"/>
          <cell r="BL100"/>
          <cell r="BM100"/>
          <cell r="BN100"/>
          <cell r="BO100"/>
          <cell r="BP100"/>
          <cell r="BQ100"/>
        </row>
        <row r="101">
          <cell r="AX101"/>
          <cell r="AY101"/>
          <cell r="AZ101"/>
          <cell r="BA101"/>
          <cell r="BB101"/>
          <cell r="BC101"/>
          <cell r="BL101"/>
          <cell r="BM101"/>
          <cell r="BN101"/>
          <cell r="BO101"/>
          <cell r="BP101"/>
          <cell r="BQ101"/>
        </row>
        <row r="102">
          <cell r="AX102"/>
          <cell r="AY102"/>
          <cell r="AZ102"/>
          <cell r="BA102"/>
          <cell r="BB102"/>
          <cell r="BC102"/>
          <cell r="BL102"/>
          <cell r="BM102"/>
          <cell r="BN102"/>
          <cell r="BO102"/>
          <cell r="BP102"/>
          <cell r="BQ102"/>
        </row>
        <row r="103">
          <cell r="AX103"/>
          <cell r="AY103"/>
          <cell r="AZ103"/>
          <cell r="BA103"/>
          <cell r="BB103"/>
          <cell r="BC103"/>
          <cell r="BL103"/>
          <cell r="BM103"/>
          <cell r="BN103"/>
          <cell r="BO103"/>
          <cell r="BP103"/>
          <cell r="BQ103"/>
        </row>
        <row r="104">
          <cell r="AX104"/>
          <cell r="AY104"/>
          <cell r="AZ104"/>
          <cell r="BA104"/>
          <cell r="BB104"/>
          <cell r="BC104"/>
          <cell r="BL104"/>
          <cell r="BM104"/>
          <cell r="BN104"/>
          <cell r="BO104"/>
          <cell r="BP104"/>
          <cell r="BQ104"/>
        </row>
      </sheetData>
      <sheetData sheetId="55"/>
      <sheetData sheetId="56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X12">
            <v>1</v>
          </cell>
          <cell r="AY12">
            <v>1</v>
          </cell>
          <cell r="AZ12">
            <v>1</v>
          </cell>
          <cell r="BA12">
            <v>1</v>
          </cell>
          <cell r="BB12">
            <v>1</v>
          </cell>
          <cell r="BC12">
            <v>1</v>
          </cell>
          <cell r="BL12">
            <v>1</v>
          </cell>
          <cell r="BM12">
            <v>1</v>
          </cell>
          <cell r="BN12">
            <v>1</v>
          </cell>
          <cell r="BO12">
            <v>1</v>
          </cell>
          <cell r="BP12">
            <v>1</v>
          </cell>
          <cell r="BQ12">
            <v>1</v>
          </cell>
        </row>
        <row r="13">
          <cell r="AX13">
            <v>1</v>
          </cell>
          <cell r="AY13">
            <v>1</v>
          </cell>
          <cell r="AZ13">
            <v>1</v>
          </cell>
          <cell r="BA13">
            <v>1</v>
          </cell>
          <cell r="BB13">
            <v>2</v>
          </cell>
          <cell r="BC13">
            <v>0.88576751910236062</v>
          </cell>
          <cell r="BL13">
            <v>1</v>
          </cell>
          <cell r="BM13">
            <v>1</v>
          </cell>
          <cell r="BN13">
            <v>1</v>
          </cell>
          <cell r="BO13">
            <v>1</v>
          </cell>
          <cell r="BP13">
            <v>2</v>
          </cell>
          <cell r="BQ13">
            <v>0.93479489553958384</v>
          </cell>
        </row>
        <row r="14">
          <cell r="AX14">
            <v>1</v>
          </cell>
          <cell r="AY14">
            <v>1</v>
          </cell>
          <cell r="AZ14">
            <v>2</v>
          </cell>
          <cell r="BA14">
            <v>0.85559502568260215</v>
          </cell>
          <cell r="BB14">
            <v>3</v>
          </cell>
          <cell r="BC14">
            <v>0.82509466768877526</v>
          </cell>
          <cell r="BL14">
            <v>1</v>
          </cell>
          <cell r="BM14">
            <v>1</v>
          </cell>
          <cell r="BN14">
            <v>2</v>
          </cell>
          <cell r="BO14">
            <v>0.89856937709293017</v>
          </cell>
          <cell r="BP14">
            <v>3</v>
          </cell>
          <cell r="BQ14">
            <v>0.89864152885885373</v>
          </cell>
        </row>
        <row r="15">
          <cell r="AX15">
            <v>2</v>
          </cell>
          <cell r="AY15">
            <v>0.8379871346679485</v>
          </cell>
          <cell r="AZ15">
            <v>3</v>
          </cell>
          <cell r="BA15">
            <v>0.78099403645681897</v>
          </cell>
          <cell r="BB15">
            <v>4</v>
          </cell>
          <cell r="BC15">
            <v>0.78458409789675077</v>
          </cell>
          <cell r="BL15">
            <v>2</v>
          </cell>
          <cell r="BM15">
            <v>0.84897714499479349</v>
          </cell>
          <cell r="BN15">
            <v>3</v>
          </cell>
          <cell r="BO15">
            <v>0.84407502411585478</v>
          </cell>
          <cell r="BP15">
            <v>4</v>
          </cell>
          <cell r="BQ15">
            <v>0.87384149672686129</v>
          </cell>
        </row>
        <row r="16">
          <cell r="AX16">
            <v>3</v>
          </cell>
          <cell r="AY16">
            <v>0.75567330411842903</v>
          </cell>
          <cell r="AZ16">
            <v>4</v>
          </cell>
          <cell r="BA16">
            <v>0.73204284797281272</v>
          </cell>
          <cell r="BB16">
            <v>5</v>
          </cell>
          <cell r="BC16">
            <v>0.75453649310364912</v>
          </cell>
          <cell r="BL16">
            <v>3</v>
          </cell>
          <cell r="BM16">
            <v>0.7714411916882864</v>
          </cell>
          <cell r="BN16">
            <v>4</v>
          </cell>
          <cell r="BO16">
            <v>0.80742692544917649</v>
          </cell>
          <cell r="BP16">
            <v>5</v>
          </cell>
          <cell r="BQ16">
            <v>0.85507740219510253</v>
          </cell>
        </row>
        <row r="17">
          <cell r="AX17">
            <v>4</v>
          </cell>
          <cell r="AY17">
            <v>0.70222243786899863</v>
          </cell>
          <cell r="AZ17">
            <v>5</v>
          </cell>
          <cell r="BA17">
            <v>0.69619636118593053</v>
          </cell>
          <cell r="BB17">
            <v>6</v>
          </cell>
          <cell r="BC17">
            <v>0.73084205682327308</v>
          </cell>
          <cell r="BL17">
            <v>4</v>
          </cell>
          <cell r="BM17">
            <v>0.72076219272351072</v>
          </cell>
          <cell r="BN17">
            <v>5</v>
          </cell>
          <cell r="BO17">
            <v>0.78009983741935041</v>
          </cell>
          <cell r="BP17">
            <v>6</v>
          </cell>
          <cell r="BQ17">
            <v>0.8400455140971439</v>
          </cell>
        </row>
        <row r="18">
          <cell r="AX18">
            <v>5</v>
          </cell>
          <cell r="AY18">
            <v>0.66338041990427454</v>
          </cell>
          <cell r="AZ18">
            <v>6</v>
          </cell>
          <cell r="BA18">
            <v>0.66821461268023119</v>
          </cell>
          <cell r="BB18">
            <v>7</v>
          </cell>
          <cell r="BC18">
            <v>0.71139014247103516</v>
          </cell>
          <cell r="BL18">
            <v>5</v>
          </cell>
          <cell r="BM18">
            <v>0.56920380615307775</v>
          </cell>
          <cell r="BN18">
            <v>6</v>
          </cell>
          <cell r="BO18">
            <v>0.66650756121105725</v>
          </cell>
          <cell r="BP18">
            <v>7</v>
          </cell>
          <cell r="BQ18">
            <v>0.76439666098494097</v>
          </cell>
        </row>
        <row r="19">
          <cell r="AX19">
            <v>6</v>
          </cell>
          <cell r="AY19">
            <v>0.63324450686326372</v>
          </cell>
          <cell r="AZ19">
            <v>7</v>
          </cell>
          <cell r="BA19">
            <v>0.64543563727849795</v>
          </cell>
          <cell r="BB19">
            <v>8</v>
          </cell>
          <cell r="BC19">
            <v>0.69495910992116861</v>
          </cell>
          <cell r="BL19">
            <v>6</v>
          </cell>
          <cell r="BM19">
            <v>0.4914322488150149</v>
          </cell>
          <cell r="BN19">
            <v>7</v>
          </cell>
          <cell r="BO19">
            <v>0.60613990089255154</v>
          </cell>
          <cell r="BP19">
            <v>8</v>
          </cell>
          <cell r="BQ19">
            <v>0.72282635973166642</v>
          </cell>
        </row>
        <row r="20">
          <cell r="AX20">
            <v>7</v>
          </cell>
          <cell r="AY20">
            <v>0.60883554547591945</v>
          </cell>
          <cell r="AZ20">
            <v>8</v>
          </cell>
          <cell r="BA20">
            <v>0.62633221931206395</v>
          </cell>
          <cell r="BB20">
            <v>9</v>
          </cell>
          <cell r="BC20">
            <v>0.68078121064845043</v>
          </cell>
          <cell r="BL20">
            <v>7</v>
          </cell>
          <cell r="BM20">
            <v>0.44061536412247748</v>
          </cell>
          <cell r="BN20">
            <v>8</v>
          </cell>
          <cell r="BO20">
            <v>0.5658184902169453</v>
          </cell>
          <cell r="BP20">
            <v>9</v>
          </cell>
          <cell r="BQ20">
            <v>0.69447055684992964</v>
          </cell>
        </row>
        <row r="21">
          <cell r="AX21">
            <v>8</v>
          </cell>
          <cell r="AY21">
            <v>0.58845336860938369</v>
          </cell>
          <cell r="AZ21">
            <v>9</v>
          </cell>
          <cell r="BA21">
            <v>0.60995168498111507</v>
          </cell>
          <cell r="BB21">
            <v>10</v>
          </cell>
          <cell r="BC21">
            <v>0.66834391756861455</v>
          </cell>
          <cell r="BL21">
            <v>8</v>
          </cell>
          <cell r="BM21">
            <v>0.40351787971579789</v>
          </cell>
          <cell r="BN21">
            <v>9</v>
          </cell>
          <cell r="BO21">
            <v>0.53590321074224267</v>
          </cell>
          <cell r="BP21">
            <v>10</v>
          </cell>
          <cell r="BQ21">
            <v>0.67310484713303675</v>
          </cell>
        </row>
        <row r="22">
          <cell r="AX22">
            <v>9</v>
          </cell>
          <cell r="AY22">
            <v>0.57104214255726382</v>
          </cell>
          <cell r="AZ22">
            <v>10</v>
          </cell>
          <cell r="BA22">
            <v>0.59566214352901037</v>
          </cell>
          <cell r="BB22">
            <v>11</v>
          </cell>
          <cell r="BC22">
            <v>0.65728887264466962</v>
          </cell>
          <cell r="BL22">
            <v>9</v>
          </cell>
          <cell r="BM22">
            <v>0.37463073853564144</v>
          </cell>
          <cell r="BN22">
            <v>10</v>
          </cell>
          <cell r="BO22">
            <v>0.51230812984338758</v>
          </cell>
          <cell r="BP22">
            <v>11</v>
          </cell>
          <cell r="BQ22">
            <v>0.65604500120999421</v>
          </cell>
        </row>
        <row r="23">
          <cell r="AX23">
            <v>10</v>
          </cell>
          <cell r="AY23">
            <v>0.55590425727040349</v>
          </cell>
          <cell r="AZ23">
            <v>11</v>
          </cell>
          <cell r="BA23">
            <v>0.58302428610075308</v>
          </cell>
          <cell r="BB23">
            <v>12</v>
          </cell>
          <cell r="BC23">
            <v>0.64735615552801706</v>
          </cell>
          <cell r="BL23">
            <v>10</v>
          </cell>
          <cell r="BM23">
            <v>0.35116263815496784</v>
          </cell>
          <cell r="BN23">
            <v>11</v>
          </cell>
          <cell r="BO23">
            <v>0.49293438124489941</v>
          </cell>
          <cell r="BP23">
            <v>12</v>
          </cell>
          <cell r="BQ23">
            <v>0.64189395669485605</v>
          </cell>
        </row>
        <row r="24">
          <cell r="AX24">
            <v>11</v>
          </cell>
          <cell r="AY24">
            <v>0.54255636813788233</v>
          </cell>
          <cell r="AZ24">
            <v>12</v>
          </cell>
          <cell r="BA24">
            <v>0.57172109869763255</v>
          </cell>
          <cell r="BB24">
            <v>13</v>
          </cell>
          <cell r="BC24">
            <v>0.63835154427265928</v>
          </cell>
          <cell r="BL24">
            <v>11</v>
          </cell>
          <cell r="BM24">
            <v>0.33151557889764072</v>
          </cell>
          <cell r="BN24">
            <v>12</v>
          </cell>
          <cell r="BO24">
            <v>0.47656691998635281</v>
          </cell>
          <cell r="BP24">
            <v>13</v>
          </cell>
          <cell r="BQ24">
            <v>0.62983428229533656</v>
          </cell>
        </row>
        <row r="25">
          <cell r="AX25">
            <v>12</v>
          </cell>
          <cell r="AY25">
            <v>0.53065074985056437</v>
          </cell>
          <cell r="AZ25">
            <v>13</v>
          </cell>
          <cell r="BA25">
            <v>0.56151678874993183</v>
          </cell>
          <cell r="BB25">
            <v>14</v>
          </cell>
          <cell r="BC25">
            <v>0.63012628161044371</v>
          </cell>
          <cell r="BL25">
            <v>12</v>
          </cell>
          <cell r="BM25">
            <v>0.31469452807959308</v>
          </cell>
          <cell r="BN25">
            <v>13</v>
          </cell>
          <cell r="BO25">
            <v>0.4624420238821606</v>
          </cell>
          <cell r="BP25">
            <v>14</v>
          </cell>
          <cell r="BQ25">
            <v>0.61934753551634658</v>
          </cell>
        </row>
        <row r="26">
          <cell r="AX26">
            <v>13</v>
          </cell>
          <cell r="AY26">
            <v>0.51992948303388486</v>
          </cell>
          <cell r="AZ26">
            <v>14</v>
          </cell>
          <cell r="BA26">
            <v>0.55223152065376324</v>
          </cell>
          <cell r="BB26">
            <v>15</v>
          </cell>
          <cell r="BC26">
            <v>0.62256403703640917</v>
          </cell>
          <cell r="BL26">
            <v>13</v>
          </cell>
          <cell r="BM26">
            <v>0.30004052937345915</v>
          </cell>
          <cell r="BN26">
            <v>14</v>
          </cell>
          <cell r="BO26">
            <v>0.45004978520058903</v>
          </cell>
          <cell r="BP26">
            <v>15</v>
          </cell>
          <cell r="BQ26">
            <v>0.61008486401445483</v>
          </cell>
        </row>
        <row r="27">
          <cell r="AX27"/>
          <cell r="AY27"/>
          <cell r="AZ27"/>
          <cell r="BA27"/>
          <cell r="BB27"/>
          <cell r="BC27"/>
          <cell r="BL27"/>
          <cell r="BM27"/>
          <cell r="BN27"/>
          <cell r="BO27"/>
          <cell r="BP27"/>
          <cell r="BQ27"/>
        </row>
        <row r="28">
          <cell r="AX28"/>
          <cell r="AY28"/>
          <cell r="AZ28"/>
          <cell r="BA28"/>
          <cell r="BB28"/>
          <cell r="BC28"/>
          <cell r="BL28"/>
          <cell r="BM28"/>
          <cell r="BN28"/>
          <cell r="BO28"/>
          <cell r="BP28"/>
          <cell r="BQ28"/>
        </row>
        <row r="29">
          <cell r="AX29"/>
          <cell r="AY29"/>
          <cell r="AZ29"/>
          <cell r="BA29"/>
          <cell r="BB29"/>
          <cell r="BC29"/>
          <cell r="BL29"/>
          <cell r="BM29"/>
          <cell r="BN29"/>
          <cell r="BO29"/>
          <cell r="BP29"/>
          <cell r="BQ29"/>
        </row>
        <row r="30">
          <cell r="AX30"/>
          <cell r="AY30"/>
          <cell r="AZ30"/>
          <cell r="BA30"/>
          <cell r="BB30"/>
          <cell r="BC30"/>
          <cell r="BL30"/>
          <cell r="BM30"/>
          <cell r="BN30"/>
          <cell r="BO30"/>
          <cell r="BP30"/>
          <cell r="BQ30"/>
        </row>
        <row r="31">
          <cell r="AX31"/>
          <cell r="AY31"/>
          <cell r="AZ31"/>
          <cell r="BA31"/>
          <cell r="BB31"/>
          <cell r="BC31"/>
          <cell r="BL31"/>
          <cell r="BM31"/>
          <cell r="BN31"/>
          <cell r="BO31"/>
          <cell r="BP31"/>
          <cell r="BQ31"/>
        </row>
        <row r="32">
          <cell r="AX32"/>
          <cell r="AY32"/>
          <cell r="AZ32"/>
          <cell r="BA32"/>
          <cell r="BB32"/>
          <cell r="BC32"/>
          <cell r="BL32"/>
          <cell r="BM32"/>
          <cell r="BN32"/>
          <cell r="BO32"/>
          <cell r="BP32"/>
          <cell r="BQ32"/>
        </row>
        <row r="33">
          <cell r="AX33"/>
          <cell r="AY33"/>
          <cell r="AZ33"/>
          <cell r="BA33"/>
          <cell r="BB33"/>
          <cell r="BC33"/>
          <cell r="BL33"/>
          <cell r="BM33"/>
          <cell r="BN33"/>
          <cell r="BO33"/>
          <cell r="BP33"/>
          <cell r="BQ33"/>
        </row>
        <row r="34">
          <cell r="AX34"/>
          <cell r="AY34"/>
          <cell r="AZ34"/>
          <cell r="BA34"/>
          <cell r="BB34"/>
          <cell r="BC34"/>
          <cell r="BL34"/>
          <cell r="BM34"/>
          <cell r="BN34"/>
          <cell r="BO34"/>
          <cell r="BP34"/>
          <cell r="BQ34"/>
        </row>
        <row r="35">
          <cell r="AX35"/>
          <cell r="AY35"/>
          <cell r="AZ35"/>
          <cell r="BA35"/>
          <cell r="BB35"/>
          <cell r="BC35"/>
          <cell r="BL35"/>
          <cell r="BM35"/>
          <cell r="BN35"/>
          <cell r="BO35"/>
          <cell r="BP35"/>
          <cell r="BQ35"/>
        </row>
        <row r="36">
          <cell r="AX36"/>
          <cell r="AY36"/>
          <cell r="AZ36"/>
          <cell r="BA36"/>
          <cell r="BB36"/>
          <cell r="BC36"/>
          <cell r="BL36"/>
          <cell r="BM36"/>
          <cell r="BN36"/>
          <cell r="BO36"/>
          <cell r="BP36"/>
          <cell r="BQ36"/>
        </row>
        <row r="37">
          <cell r="AX37"/>
          <cell r="AY37"/>
          <cell r="AZ37"/>
          <cell r="BA37"/>
          <cell r="BB37"/>
          <cell r="BC37"/>
          <cell r="BL37"/>
          <cell r="BM37"/>
          <cell r="BN37"/>
          <cell r="BO37"/>
          <cell r="BP37"/>
          <cell r="BQ37"/>
        </row>
        <row r="38">
          <cell r="AX38"/>
          <cell r="AY38"/>
          <cell r="AZ38"/>
          <cell r="BA38"/>
          <cell r="BB38"/>
          <cell r="BC38"/>
          <cell r="BL38"/>
          <cell r="BM38"/>
          <cell r="BN38"/>
          <cell r="BO38"/>
          <cell r="BP38"/>
          <cell r="BQ38"/>
        </row>
        <row r="39">
          <cell r="AX39"/>
          <cell r="AY39"/>
          <cell r="AZ39"/>
          <cell r="BA39"/>
          <cell r="BB39"/>
          <cell r="BC39"/>
          <cell r="BL39"/>
          <cell r="BM39"/>
          <cell r="BN39"/>
          <cell r="BO39"/>
          <cell r="BP39"/>
          <cell r="BQ39"/>
        </row>
        <row r="40">
          <cell r="AX40"/>
          <cell r="AY40"/>
          <cell r="AZ40"/>
          <cell r="BA40"/>
          <cell r="BB40"/>
          <cell r="BC40"/>
          <cell r="BL40"/>
          <cell r="BM40"/>
          <cell r="BN40"/>
          <cell r="BO40"/>
          <cell r="BP40"/>
          <cell r="BQ40"/>
        </row>
        <row r="41">
          <cell r="AX41"/>
          <cell r="AY41"/>
          <cell r="AZ41"/>
          <cell r="BA41"/>
          <cell r="BB41"/>
          <cell r="BC41"/>
          <cell r="BL41"/>
          <cell r="BM41"/>
          <cell r="BN41"/>
          <cell r="BO41"/>
          <cell r="BP41"/>
          <cell r="BQ41"/>
        </row>
        <row r="42">
          <cell r="AX42"/>
          <cell r="AY42"/>
          <cell r="AZ42"/>
          <cell r="BA42"/>
          <cell r="BB42"/>
          <cell r="BC42"/>
          <cell r="BL42"/>
          <cell r="BM42"/>
          <cell r="BN42"/>
          <cell r="BO42"/>
          <cell r="BP42"/>
          <cell r="BQ42"/>
        </row>
        <row r="43">
          <cell r="AX43"/>
          <cell r="AY43"/>
          <cell r="AZ43"/>
          <cell r="BA43"/>
          <cell r="BB43"/>
          <cell r="BC43"/>
          <cell r="BL43"/>
          <cell r="BM43"/>
          <cell r="BN43"/>
          <cell r="BO43"/>
          <cell r="BP43"/>
          <cell r="BQ43"/>
        </row>
        <row r="44">
          <cell r="AX44"/>
          <cell r="AY44"/>
          <cell r="AZ44"/>
          <cell r="BA44"/>
          <cell r="BB44"/>
          <cell r="BC44"/>
          <cell r="BL44"/>
          <cell r="BM44"/>
          <cell r="BN44"/>
          <cell r="BO44"/>
          <cell r="BP44"/>
          <cell r="BQ44"/>
        </row>
        <row r="45">
          <cell r="AX45"/>
          <cell r="AY45"/>
          <cell r="AZ45"/>
          <cell r="BA45"/>
          <cell r="BB45"/>
          <cell r="BC45"/>
          <cell r="BL45"/>
          <cell r="BM45"/>
          <cell r="BN45"/>
          <cell r="BO45"/>
          <cell r="BP45"/>
          <cell r="BQ45"/>
        </row>
        <row r="46">
          <cell r="AX46"/>
          <cell r="AY46"/>
          <cell r="AZ46"/>
          <cell r="BA46"/>
          <cell r="BB46"/>
          <cell r="BC46"/>
          <cell r="BL46"/>
          <cell r="BM46"/>
          <cell r="BN46"/>
          <cell r="BO46"/>
          <cell r="BP46"/>
          <cell r="BQ46"/>
        </row>
        <row r="47">
          <cell r="AX47"/>
          <cell r="AY47"/>
          <cell r="AZ47"/>
          <cell r="BA47"/>
          <cell r="BB47"/>
          <cell r="BC47"/>
          <cell r="BL47"/>
          <cell r="BM47"/>
          <cell r="BN47"/>
          <cell r="BO47"/>
          <cell r="BP47"/>
          <cell r="BQ47"/>
        </row>
        <row r="48">
          <cell r="AX48"/>
          <cell r="AY48"/>
          <cell r="AZ48"/>
          <cell r="BA48"/>
          <cell r="BB48"/>
          <cell r="BC48"/>
          <cell r="BL48"/>
          <cell r="BM48"/>
          <cell r="BN48"/>
          <cell r="BO48"/>
          <cell r="BP48"/>
          <cell r="BQ48"/>
        </row>
        <row r="49">
          <cell r="AX49"/>
          <cell r="AY49"/>
          <cell r="AZ49"/>
          <cell r="BA49"/>
          <cell r="BB49"/>
          <cell r="BC49"/>
          <cell r="BL49"/>
          <cell r="BM49"/>
          <cell r="BN49"/>
          <cell r="BO49"/>
          <cell r="BP49"/>
          <cell r="BQ49"/>
        </row>
        <row r="50">
          <cell r="AX50"/>
          <cell r="AY50"/>
          <cell r="AZ50"/>
          <cell r="BA50"/>
          <cell r="BB50"/>
          <cell r="BC50"/>
          <cell r="BL50"/>
          <cell r="BM50"/>
          <cell r="BN50"/>
          <cell r="BO50"/>
          <cell r="BP50"/>
          <cell r="BQ50"/>
        </row>
        <row r="51">
          <cell r="AX51"/>
          <cell r="AY51"/>
          <cell r="AZ51"/>
          <cell r="BA51"/>
          <cell r="BB51"/>
          <cell r="BC51"/>
          <cell r="BL51"/>
          <cell r="BM51"/>
          <cell r="BN51"/>
          <cell r="BO51"/>
          <cell r="BP51"/>
          <cell r="BQ51"/>
        </row>
        <row r="52">
          <cell r="AX52"/>
          <cell r="AY52"/>
          <cell r="AZ52"/>
          <cell r="BA52"/>
          <cell r="BB52"/>
          <cell r="BC52"/>
          <cell r="BL52"/>
          <cell r="BM52"/>
          <cell r="BN52"/>
          <cell r="BO52"/>
          <cell r="BP52"/>
          <cell r="BQ52"/>
        </row>
        <row r="53">
          <cell r="AX53"/>
          <cell r="AY53"/>
          <cell r="AZ53"/>
          <cell r="BA53"/>
          <cell r="BB53"/>
          <cell r="BC53"/>
          <cell r="BL53"/>
          <cell r="BM53"/>
          <cell r="BN53"/>
          <cell r="BO53"/>
          <cell r="BP53"/>
          <cell r="BQ53"/>
        </row>
        <row r="54">
          <cell r="AX54"/>
          <cell r="AY54"/>
          <cell r="AZ54"/>
          <cell r="BA54"/>
          <cell r="BB54"/>
          <cell r="BC54"/>
          <cell r="BL54"/>
          <cell r="BM54"/>
          <cell r="BN54"/>
          <cell r="BO54"/>
          <cell r="BP54"/>
          <cell r="BQ54"/>
        </row>
        <row r="55">
          <cell r="AX55"/>
          <cell r="AY55"/>
          <cell r="AZ55"/>
          <cell r="BA55"/>
          <cell r="BB55"/>
          <cell r="BC55"/>
          <cell r="BL55"/>
          <cell r="BM55"/>
          <cell r="BN55"/>
          <cell r="BO55"/>
          <cell r="BP55"/>
          <cell r="BQ55"/>
        </row>
        <row r="56">
          <cell r="AX56"/>
          <cell r="AY56"/>
          <cell r="AZ56"/>
          <cell r="BA56"/>
          <cell r="BB56"/>
          <cell r="BC56"/>
          <cell r="BL56"/>
          <cell r="BM56"/>
          <cell r="BN56"/>
          <cell r="BO56"/>
          <cell r="BP56"/>
          <cell r="BQ56"/>
        </row>
        <row r="57">
          <cell r="AX57"/>
          <cell r="AY57"/>
          <cell r="AZ57"/>
          <cell r="BA57"/>
          <cell r="BB57"/>
          <cell r="BC57"/>
          <cell r="BL57"/>
          <cell r="BM57"/>
          <cell r="BN57"/>
          <cell r="BO57"/>
          <cell r="BP57"/>
          <cell r="BQ57"/>
        </row>
        <row r="58">
          <cell r="AX58"/>
          <cell r="AY58"/>
          <cell r="AZ58"/>
          <cell r="BA58"/>
          <cell r="BB58"/>
          <cell r="BC58"/>
          <cell r="BL58"/>
          <cell r="BM58"/>
          <cell r="BN58"/>
          <cell r="BO58"/>
          <cell r="BP58"/>
          <cell r="BQ58"/>
        </row>
        <row r="59">
          <cell r="AX59"/>
          <cell r="AY59"/>
          <cell r="AZ59"/>
          <cell r="BA59"/>
          <cell r="BB59"/>
          <cell r="BC59"/>
          <cell r="BL59"/>
          <cell r="BM59"/>
          <cell r="BN59"/>
          <cell r="BO59"/>
          <cell r="BP59"/>
          <cell r="BQ59"/>
        </row>
        <row r="60">
          <cell r="AX60"/>
          <cell r="AY60"/>
          <cell r="AZ60"/>
          <cell r="BA60"/>
          <cell r="BB60"/>
          <cell r="BC60"/>
          <cell r="BL60"/>
          <cell r="BM60"/>
          <cell r="BN60"/>
          <cell r="BO60"/>
          <cell r="BP60"/>
          <cell r="BQ60"/>
        </row>
        <row r="61">
          <cell r="AX61"/>
          <cell r="AY61"/>
          <cell r="AZ61"/>
          <cell r="BA61"/>
          <cell r="BB61"/>
          <cell r="BC61"/>
          <cell r="BL61"/>
          <cell r="BM61"/>
          <cell r="BN61"/>
          <cell r="BO61"/>
          <cell r="BP61"/>
          <cell r="BQ61"/>
        </row>
        <row r="62">
          <cell r="AX62"/>
          <cell r="AY62"/>
          <cell r="AZ62"/>
          <cell r="BA62"/>
          <cell r="BB62"/>
          <cell r="BC62"/>
          <cell r="BL62"/>
          <cell r="BM62"/>
          <cell r="BN62"/>
          <cell r="BO62"/>
          <cell r="BP62"/>
          <cell r="BQ62"/>
        </row>
        <row r="63">
          <cell r="AX63"/>
          <cell r="AY63"/>
          <cell r="AZ63"/>
          <cell r="BA63"/>
          <cell r="BB63"/>
          <cell r="BC63"/>
          <cell r="BL63"/>
          <cell r="BM63"/>
          <cell r="BN63"/>
          <cell r="BO63"/>
          <cell r="BP63"/>
          <cell r="BQ63"/>
        </row>
        <row r="64">
          <cell r="AX64"/>
          <cell r="AY64"/>
          <cell r="AZ64"/>
          <cell r="BA64"/>
          <cell r="BB64"/>
          <cell r="BC64"/>
          <cell r="BL64"/>
          <cell r="BM64"/>
          <cell r="BN64"/>
          <cell r="BO64"/>
          <cell r="BP64"/>
          <cell r="BQ64"/>
        </row>
        <row r="65">
          <cell r="AX65"/>
          <cell r="AY65"/>
          <cell r="AZ65"/>
          <cell r="BA65"/>
          <cell r="BB65"/>
          <cell r="BC65"/>
          <cell r="BL65"/>
          <cell r="BM65"/>
          <cell r="BN65"/>
          <cell r="BO65"/>
          <cell r="BP65"/>
          <cell r="BQ65"/>
        </row>
        <row r="66">
          <cell r="AX66"/>
          <cell r="AY66"/>
          <cell r="AZ66"/>
          <cell r="BA66"/>
          <cell r="BB66"/>
          <cell r="BC66"/>
          <cell r="BL66"/>
          <cell r="BM66"/>
          <cell r="BN66"/>
          <cell r="BO66"/>
          <cell r="BP66"/>
          <cell r="BQ66"/>
        </row>
        <row r="67">
          <cell r="AX67"/>
          <cell r="AY67"/>
          <cell r="AZ67"/>
          <cell r="BA67"/>
          <cell r="BB67"/>
          <cell r="BC67"/>
          <cell r="BL67"/>
          <cell r="BM67"/>
          <cell r="BN67"/>
          <cell r="BO67"/>
          <cell r="BP67"/>
          <cell r="BQ67"/>
        </row>
        <row r="68">
          <cell r="AX68"/>
          <cell r="AY68"/>
          <cell r="AZ68"/>
          <cell r="BA68"/>
          <cell r="BB68"/>
          <cell r="BC68"/>
          <cell r="BL68"/>
          <cell r="BM68"/>
          <cell r="BN68"/>
          <cell r="BO68"/>
          <cell r="BP68"/>
          <cell r="BQ68"/>
        </row>
        <row r="69">
          <cell r="AX69"/>
          <cell r="AY69"/>
          <cell r="AZ69"/>
          <cell r="BA69"/>
          <cell r="BB69"/>
          <cell r="BC69"/>
          <cell r="BL69"/>
          <cell r="BM69"/>
          <cell r="BN69"/>
          <cell r="BO69"/>
          <cell r="BP69"/>
          <cell r="BQ69"/>
        </row>
        <row r="70">
          <cell r="AX70"/>
          <cell r="AY70"/>
          <cell r="AZ70"/>
          <cell r="BA70"/>
          <cell r="BB70"/>
          <cell r="BC70"/>
          <cell r="BL70"/>
          <cell r="BM70"/>
          <cell r="BN70"/>
          <cell r="BO70"/>
          <cell r="BP70"/>
          <cell r="BQ70"/>
        </row>
        <row r="71">
          <cell r="AX71"/>
          <cell r="AY71"/>
          <cell r="AZ71"/>
          <cell r="BA71"/>
          <cell r="BB71"/>
          <cell r="BC71"/>
          <cell r="BL71"/>
          <cell r="BM71"/>
          <cell r="BN71"/>
          <cell r="BO71"/>
          <cell r="BP71"/>
          <cell r="BQ71"/>
        </row>
        <row r="72">
          <cell r="AX72"/>
          <cell r="AY72"/>
          <cell r="AZ72"/>
          <cell r="BA72"/>
          <cell r="BB72"/>
          <cell r="BC72"/>
          <cell r="BL72"/>
          <cell r="BM72"/>
          <cell r="BN72"/>
          <cell r="BO72"/>
          <cell r="BP72"/>
          <cell r="BQ72"/>
        </row>
        <row r="73">
          <cell r="AX73"/>
          <cell r="AY73"/>
          <cell r="AZ73"/>
          <cell r="BA73"/>
          <cell r="BB73"/>
          <cell r="BC73"/>
          <cell r="BL73"/>
          <cell r="BM73"/>
          <cell r="BN73"/>
          <cell r="BO73"/>
          <cell r="BP73"/>
          <cell r="BQ73"/>
        </row>
        <row r="74">
          <cell r="AX74"/>
          <cell r="AY74"/>
          <cell r="AZ74"/>
          <cell r="BA74"/>
          <cell r="BB74"/>
          <cell r="BC74"/>
          <cell r="BL74"/>
          <cell r="BM74"/>
          <cell r="BN74"/>
          <cell r="BO74"/>
          <cell r="BP74"/>
          <cell r="BQ74"/>
        </row>
        <row r="75">
          <cell r="AX75"/>
          <cell r="AY75"/>
          <cell r="AZ75"/>
          <cell r="BA75"/>
          <cell r="BB75"/>
          <cell r="BC75"/>
          <cell r="BL75"/>
          <cell r="BM75"/>
          <cell r="BN75"/>
          <cell r="BO75"/>
          <cell r="BP75"/>
          <cell r="BQ75"/>
        </row>
        <row r="76">
          <cell r="AX76"/>
          <cell r="AY76"/>
          <cell r="AZ76"/>
          <cell r="BA76"/>
          <cell r="BB76"/>
          <cell r="BC76"/>
          <cell r="BL76"/>
          <cell r="BM76"/>
          <cell r="BN76"/>
          <cell r="BO76"/>
          <cell r="BP76"/>
          <cell r="BQ76"/>
        </row>
        <row r="77">
          <cell r="AX77"/>
          <cell r="AY77"/>
          <cell r="AZ77"/>
          <cell r="BA77"/>
          <cell r="BB77"/>
          <cell r="BC77"/>
          <cell r="BL77"/>
          <cell r="BM77"/>
          <cell r="BN77"/>
          <cell r="BO77"/>
          <cell r="BP77"/>
          <cell r="BQ77"/>
        </row>
        <row r="78">
          <cell r="AX78"/>
          <cell r="AY78"/>
          <cell r="AZ78"/>
          <cell r="BA78"/>
          <cell r="BB78"/>
          <cell r="BC78"/>
          <cell r="BL78"/>
          <cell r="BM78"/>
          <cell r="BN78"/>
          <cell r="BO78"/>
          <cell r="BP78"/>
          <cell r="BQ78"/>
        </row>
        <row r="79">
          <cell r="AX79"/>
          <cell r="AY79"/>
          <cell r="AZ79"/>
          <cell r="BA79"/>
          <cell r="BB79"/>
          <cell r="BC79"/>
          <cell r="BL79"/>
          <cell r="BM79"/>
          <cell r="BN79"/>
          <cell r="BO79"/>
          <cell r="BP79"/>
          <cell r="BQ79"/>
        </row>
        <row r="80">
          <cell r="AX80"/>
          <cell r="AY80"/>
          <cell r="AZ80"/>
          <cell r="BA80"/>
          <cell r="BB80"/>
          <cell r="BC80"/>
          <cell r="BL80"/>
          <cell r="BM80"/>
          <cell r="BN80"/>
          <cell r="BO80"/>
          <cell r="BP80"/>
          <cell r="BQ80"/>
        </row>
        <row r="81">
          <cell r="AX81"/>
          <cell r="AY81"/>
          <cell r="AZ81"/>
          <cell r="BA81"/>
          <cell r="BB81"/>
          <cell r="BC81"/>
          <cell r="BL81"/>
          <cell r="BM81"/>
          <cell r="BN81"/>
          <cell r="BO81"/>
          <cell r="BP81"/>
          <cell r="BQ81"/>
        </row>
        <row r="82">
          <cell r="AX82"/>
          <cell r="AY82"/>
          <cell r="AZ82"/>
          <cell r="BA82"/>
          <cell r="BB82"/>
          <cell r="BC82"/>
          <cell r="BL82"/>
          <cell r="BM82"/>
          <cell r="BN82"/>
          <cell r="BO82"/>
          <cell r="BP82"/>
          <cell r="BQ82"/>
        </row>
        <row r="83">
          <cell r="AX83"/>
          <cell r="AY83"/>
          <cell r="AZ83"/>
          <cell r="BA83"/>
          <cell r="BB83"/>
          <cell r="BC83"/>
          <cell r="BL83"/>
          <cell r="BM83"/>
          <cell r="BN83"/>
          <cell r="BO83"/>
          <cell r="BP83"/>
          <cell r="BQ83"/>
        </row>
        <row r="84">
          <cell r="AX84"/>
          <cell r="AY84"/>
          <cell r="AZ84"/>
          <cell r="BA84"/>
          <cell r="BB84"/>
          <cell r="BC84"/>
          <cell r="BL84"/>
          <cell r="BM84"/>
          <cell r="BN84"/>
          <cell r="BO84"/>
          <cell r="BP84"/>
          <cell r="BQ84"/>
        </row>
        <row r="85">
          <cell r="AX85"/>
          <cell r="AY85"/>
          <cell r="AZ85"/>
          <cell r="BA85"/>
          <cell r="BB85"/>
          <cell r="BC85"/>
          <cell r="BL85"/>
          <cell r="BM85"/>
          <cell r="BN85"/>
          <cell r="BO85"/>
          <cell r="BP85"/>
          <cell r="BQ85"/>
        </row>
        <row r="86">
          <cell r="AX86"/>
          <cell r="AY86"/>
          <cell r="AZ86"/>
          <cell r="BA86"/>
          <cell r="BB86"/>
          <cell r="BC86"/>
          <cell r="BL86"/>
          <cell r="BM86"/>
          <cell r="BN86"/>
          <cell r="BO86"/>
          <cell r="BP86"/>
          <cell r="BQ86"/>
        </row>
        <row r="87">
          <cell r="AX87"/>
          <cell r="AY87"/>
          <cell r="AZ87"/>
          <cell r="BA87"/>
          <cell r="BB87"/>
          <cell r="BC87"/>
          <cell r="BL87"/>
          <cell r="BM87"/>
          <cell r="BN87"/>
          <cell r="BO87"/>
          <cell r="BP87"/>
          <cell r="BQ87"/>
        </row>
        <row r="88">
          <cell r="AX88"/>
          <cell r="AY88"/>
          <cell r="AZ88"/>
          <cell r="BA88"/>
          <cell r="BB88"/>
          <cell r="BC88"/>
          <cell r="BL88"/>
          <cell r="BM88"/>
          <cell r="BN88"/>
          <cell r="BO88"/>
          <cell r="BP88"/>
          <cell r="BQ88"/>
        </row>
        <row r="89">
          <cell r="AX89"/>
          <cell r="AY89"/>
          <cell r="AZ89"/>
          <cell r="BA89"/>
          <cell r="BB89"/>
          <cell r="BC89"/>
          <cell r="BL89"/>
          <cell r="BM89"/>
          <cell r="BN89"/>
          <cell r="BO89"/>
          <cell r="BP89"/>
          <cell r="BQ89"/>
        </row>
        <row r="90">
          <cell r="AX90"/>
          <cell r="AY90"/>
          <cell r="AZ90"/>
          <cell r="BA90"/>
          <cell r="BB90"/>
          <cell r="BC90"/>
          <cell r="BL90"/>
          <cell r="BM90"/>
          <cell r="BN90"/>
          <cell r="BO90"/>
          <cell r="BP90"/>
          <cell r="BQ90"/>
        </row>
        <row r="91">
          <cell r="AX91"/>
          <cell r="AY91"/>
          <cell r="AZ91"/>
          <cell r="BA91"/>
          <cell r="BB91"/>
          <cell r="BC91"/>
          <cell r="BL91"/>
          <cell r="BM91"/>
          <cell r="BN91"/>
          <cell r="BO91"/>
          <cell r="BP91"/>
          <cell r="BQ91"/>
        </row>
        <row r="92">
          <cell r="AX92"/>
          <cell r="AY92"/>
          <cell r="AZ92"/>
          <cell r="BA92"/>
          <cell r="BB92"/>
          <cell r="BC92"/>
          <cell r="BL92"/>
          <cell r="BM92"/>
          <cell r="BN92"/>
          <cell r="BO92"/>
          <cell r="BP92"/>
          <cell r="BQ92"/>
        </row>
        <row r="93">
          <cell r="AX93"/>
          <cell r="AY93"/>
          <cell r="AZ93"/>
          <cell r="BA93"/>
          <cell r="BB93"/>
          <cell r="BC93"/>
          <cell r="BL93"/>
          <cell r="BM93"/>
          <cell r="BN93"/>
          <cell r="BO93"/>
          <cell r="BP93"/>
          <cell r="BQ93"/>
        </row>
        <row r="94">
          <cell r="AX94"/>
          <cell r="AY94"/>
          <cell r="AZ94"/>
          <cell r="BA94"/>
          <cell r="BB94"/>
          <cell r="BC94"/>
          <cell r="BL94"/>
          <cell r="BM94"/>
          <cell r="BN94"/>
          <cell r="BO94"/>
          <cell r="BP94"/>
          <cell r="BQ94"/>
        </row>
        <row r="95">
          <cell r="AX95"/>
          <cell r="AY95"/>
          <cell r="AZ95"/>
          <cell r="BA95"/>
          <cell r="BB95"/>
          <cell r="BC95"/>
          <cell r="BL95"/>
          <cell r="BM95"/>
          <cell r="BN95"/>
          <cell r="BO95"/>
          <cell r="BP95"/>
          <cell r="BQ95"/>
        </row>
        <row r="96">
          <cell r="AX96"/>
          <cell r="AY96"/>
          <cell r="AZ96"/>
          <cell r="BA96"/>
          <cell r="BB96"/>
          <cell r="BC96"/>
          <cell r="BL96"/>
          <cell r="BM96"/>
          <cell r="BN96"/>
          <cell r="BO96"/>
          <cell r="BP96"/>
          <cell r="BQ96"/>
        </row>
        <row r="97">
          <cell r="AX97"/>
          <cell r="AY97"/>
          <cell r="AZ97"/>
          <cell r="BA97"/>
          <cell r="BB97"/>
          <cell r="BC97"/>
          <cell r="BL97"/>
          <cell r="BM97"/>
          <cell r="BN97"/>
          <cell r="BO97"/>
          <cell r="BP97"/>
          <cell r="BQ97"/>
        </row>
        <row r="98">
          <cell r="AX98"/>
          <cell r="AY98"/>
          <cell r="AZ98"/>
          <cell r="BA98"/>
          <cell r="BB98"/>
          <cell r="BC98"/>
          <cell r="BL98"/>
          <cell r="BM98"/>
          <cell r="BN98"/>
          <cell r="BO98"/>
          <cell r="BP98"/>
          <cell r="BQ98"/>
        </row>
        <row r="99">
          <cell r="AX99"/>
          <cell r="AY99"/>
          <cell r="AZ99"/>
          <cell r="BA99"/>
          <cell r="BB99"/>
          <cell r="BC99"/>
          <cell r="BL99"/>
          <cell r="BM99"/>
          <cell r="BN99"/>
          <cell r="BO99"/>
          <cell r="BP99"/>
          <cell r="BQ99"/>
        </row>
        <row r="100">
          <cell r="AX100"/>
          <cell r="AY100"/>
          <cell r="AZ100"/>
          <cell r="BA100"/>
          <cell r="BB100"/>
          <cell r="BC100"/>
          <cell r="BL100"/>
          <cell r="BM100"/>
          <cell r="BN100"/>
          <cell r="BO100"/>
          <cell r="BP100"/>
          <cell r="BQ100"/>
        </row>
        <row r="101">
          <cell r="AX101"/>
          <cell r="AY101"/>
          <cell r="AZ101"/>
          <cell r="BA101"/>
          <cell r="BB101"/>
          <cell r="BC101"/>
          <cell r="BL101"/>
          <cell r="BM101"/>
          <cell r="BN101"/>
          <cell r="BO101"/>
          <cell r="BP101"/>
          <cell r="BQ101"/>
        </row>
        <row r="102">
          <cell r="AX102"/>
          <cell r="AY102"/>
          <cell r="AZ102"/>
          <cell r="BA102"/>
          <cell r="BB102"/>
          <cell r="BC102"/>
          <cell r="BL102"/>
          <cell r="BM102"/>
          <cell r="BN102"/>
          <cell r="BO102"/>
          <cell r="BP102"/>
          <cell r="BQ102"/>
        </row>
        <row r="103">
          <cell r="AX103"/>
          <cell r="AY103"/>
          <cell r="AZ103"/>
          <cell r="BA103"/>
          <cell r="BB103"/>
          <cell r="BC103"/>
          <cell r="BL103"/>
          <cell r="BM103"/>
          <cell r="BN103"/>
          <cell r="BO103"/>
          <cell r="BP103"/>
          <cell r="BQ103"/>
        </row>
        <row r="104">
          <cell r="AX104"/>
          <cell r="AY104"/>
          <cell r="AZ104"/>
          <cell r="BA104"/>
          <cell r="BB104"/>
          <cell r="BC104"/>
          <cell r="BL104"/>
          <cell r="BM104"/>
          <cell r="BN104"/>
          <cell r="BO104"/>
          <cell r="BP104"/>
          <cell r="BQ104"/>
        </row>
      </sheetData>
      <sheetData sheetId="57"/>
      <sheetData sheetId="58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BA12">
            <v>1</v>
          </cell>
          <cell r="BB12">
            <v>1</v>
          </cell>
          <cell r="BC12">
            <v>1</v>
          </cell>
          <cell r="BD12">
            <v>1</v>
          </cell>
          <cell r="BE12">
            <v>1</v>
          </cell>
          <cell r="BF12">
            <v>1</v>
          </cell>
          <cell r="BO12">
            <v>1</v>
          </cell>
          <cell r="BP12">
            <v>1</v>
          </cell>
          <cell r="BQ12">
            <v>1</v>
          </cell>
          <cell r="BR12">
            <v>1</v>
          </cell>
          <cell r="BS12">
            <v>1</v>
          </cell>
          <cell r="BT12">
            <v>1</v>
          </cell>
          <cell r="CC12">
            <v>1</v>
          </cell>
          <cell r="CD12">
            <v>1</v>
          </cell>
          <cell r="CE12">
            <v>1</v>
          </cell>
          <cell r="CF12">
            <v>1</v>
          </cell>
          <cell r="CG12">
            <v>1</v>
          </cell>
          <cell r="CH12">
            <v>1</v>
          </cell>
        </row>
        <row r="13">
          <cell r="BA13">
            <v>1</v>
          </cell>
          <cell r="BB13">
            <v>1</v>
          </cell>
          <cell r="BC13">
            <v>1</v>
          </cell>
          <cell r="BD13">
            <v>1</v>
          </cell>
          <cell r="BE13">
            <v>2</v>
          </cell>
          <cell r="BF13">
            <v>0.89360584113960584</v>
          </cell>
          <cell r="BO13">
            <v>1</v>
          </cell>
          <cell r="BP13">
            <v>1</v>
          </cell>
          <cell r="BQ13">
            <v>1</v>
          </cell>
          <cell r="BR13">
            <v>1</v>
          </cell>
          <cell r="BS13">
            <v>2</v>
          </cell>
          <cell r="BT13">
            <v>0.95198194807356051</v>
          </cell>
          <cell r="CC13">
            <v>1</v>
          </cell>
          <cell r="CD13">
            <v>1</v>
          </cell>
          <cell r="CE13">
            <v>1</v>
          </cell>
          <cell r="CF13">
            <v>1</v>
          </cell>
          <cell r="CG13">
            <v>2</v>
          </cell>
          <cell r="CH13">
            <v>0.93627224743449222</v>
          </cell>
        </row>
        <row r="14">
          <cell r="BA14">
            <v>1</v>
          </cell>
          <cell r="BB14">
            <v>1</v>
          </cell>
          <cell r="BC14">
            <v>2</v>
          </cell>
          <cell r="BD14">
            <v>0.86661871704419147</v>
          </cell>
          <cell r="BE14">
            <v>3</v>
          </cell>
          <cell r="BF14">
            <v>0.83669705485059676</v>
          </cell>
          <cell r="BO14">
            <v>1</v>
          </cell>
          <cell r="BP14">
            <v>1</v>
          </cell>
          <cell r="BQ14">
            <v>2</v>
          </cell>
          <cell r="BR14">
            <v>0.9276691480968644</v>
          </cell>
          <cell r="BS14">
            <v>3</v>
          </cell>
          <cell r="BT14">
            <v>0.92496928543316481</v>
          </cell>
          <cell r="CC14">
            <v>1</v>
          </cell>
          <cell r="CD14">
            <v>1</v>
          </cell>
          <cell r="CE14">
            <v>2</v>
          </cell>
          <cell r="CF14">
            <v>0.89813237288393433</v>
          </cell>
          <cell r="CG14">
            <v>3</v>
          </cell>
          <cell r="CH14">
            <v>0.90089355669729787</v>
          </cell>
        </row>
        <row r="15">
          <cell r="BA15">
            <v>2</v>
          </cell>
          <cell r="BB15">
            <v>0.85216418445963105</v>
          </cell>
          <cell r="BC15">
            <v>3</v>
          </cell>
          <cell r="BD15">
            <v>0.79700273878845873</v>
          </cell>
          <cell r="BE15">
            <v>4</v>
          </cell>
          <cell r="BF15">
            <v>0.79853139931882244</v>
          </cell>
          <cell r="BO15">
            <v>2</v>
          </cell>
          <cell r="BP15">
            <v>0.88884523542347071</v>
          </cell>
          <cell r="BQ15">
            <v>3</v>
          </cell>
          <cell r="BR15">
            <v>0.88780851764883828</v>
          </cell>
          <cell r="BS15">
            <v>4</v>
          </cell>
          <cell r="BT15">
            <v>0.90626962945793132</v>
          </cell>
          <cell r="CC15">
            <v>2</v>
          </cell>
          <cell r="CD15">
            <v>0.84674531236252726</v>
          </cell>
          <cell r="CE15">
            <v>3</v>
          </cell>
          <cell r="CF15">
            <v>0.84342448672534898</v>
          </cell>
          <cell r="CG15">
            <v>4</v>
          </cell>
          <cell r="CH15">
            <v>0.87660572131603509</v>
          </cell>
        </row>
        <row r="16">
          <cell r="BA16">
            <v>3</v>
          </cell>
          <cell r="BB16">
            <v>0.7760362348081421</v>
          </cell>
          <cell r="BC16">
            <v>4</v>
          </cell>
          <cell r="BD16">
            <v>0.75102800073132037</v>
          </cell>
          <cell r="BE16">
            <v>5</v>
          </cell>
          <cell r="BF16">
            <v>0.77013085282067628</v>
          </cell>
          <cell r="BO16">
            <v>3</v>
          </cell>
          <cell r="BP16">
            <v>0.82964321306064248</v>
          </cell>
          <cell r="BQ16">
            <v>4</v>
          </cell>
          <cell r="BR16">
            <v>0.86057004833076223</v>
          </cell>
          <cell r="BS16">
            <v>5</v>
          </cell>
          <cell r="BT16">
            <v>0.8920257857319086</v>
          </cell>
          <cell r="CC16">
            <v>3</v>
          </cell>
          <cell r="CD16">
            <v>0.7682293563943734</v>
          </cell>
          <cell r="CE16">
            <v>4</v>
          </cell>
          <cell r="CF16">
            <v>0.80664175922212633</v>
          </cell>
          <cell r="CG16">
            <v>5</v>
          </cell>
          <cell r="CH16">
            <v>0.858218455569289</v>
          </cell>
        </row>
        <row r="17">
          <cell r="BA17">
            <v>4</v>
          </cell>
          <cell r="BB17">
            <v>0.72618379727574811</v>
          </cell>
          <cell r="BC17">
            <v>5</v>
          </cell>
          <cell r="BD17">
            <v>0.71720157807144058</v>
          </cell>
          <cell r="BE17">
            <v>6</v>
          </cell>
          <cell r="BF17">
            <v>0.74767737547879831</v>
          </cell>
          <cell r="BO17">
            <v>4</v>
          </cell>
          <cell r="BP17">
            <v>0.79004585253500526</v>
          </cell>
          <cell r="BQ17">
            <v>5</v>
          </cell>
          <cell r="BR17">
            <v>0.8400190859537876</v>
          </cell>
          <cell r="BS17">
            <v>6</v>
          </cell>
          <cell r="BT17">
            <v>0.88055406225487343</v>
          </cell>
          <cell r="CC17">
            <v>4</v>
          </cell>
          <cell r="CD17">
            <v>0.71697762400791376</v>
          </cell>
          <cell r="CE17">
            <v>5</v>
          </cell>
          <cell r="CF17">
            <v>0.77921920769324515</v>
          </cell>
          <cell r="CG17">
            <v>6</v>
          </cell>
          <cell r="CH17">
            <v>0.84348163502823226</v>
          </cell>
        </row>
        <row r="18">
          <cell r="BA18">
            <v>5</v>
          </cell>
          <cell r="BB18">
            <v>0.689731476211354</v>
          </cell>
          <cell r="BC18">
            <v>6</v>
          </cell>
          <cell r="BD18">
            <v>0.6906974909695609</v>
          </cell>
          <cell r="BE18">
            <v>7</v>
          </cell>
          <cell r="BF18">
            <v>0.72920473430828348</v>
          </cell>
          <cell r="BO18">
            <v>5</v>
          </cell>
          <cell r="BP18">
            <v>0.69370876521983749</v>
          </cell>
          <cell r="BQ18">
            <v>6</v>
          </cell>
          <cell r="BR18">
            <v>0.7707372439653658</v>
          </cell>
          <cell r="BS18">
            <v>7</v>
          </cell>
          <cell r="BT18">
            <v>0.829699359182267</v>
          </cell>
          <cell r="CC18">
            <v>5</v>
          </cell>
          <cell r="CD18">
            <v>0.58486219431198228</v>
          </cell>
          <cell r="CE18">
            <v>6</v>
          </cell>
          <cell r="CF18">
            <v>0.67965932300251597</v>
          </cell>
          <cell r="CG18">
            <v>7</v>
          </cell>
          <cell r="CH18">
            <v>0.77620243307771009</v>
          </cell>
        </row>
        <row r="19">
          <cell r="BA19">
            <v>6</v>
          </cell>
          <cell r="BB19">
            <v>0.66131028514640322</v>
          </cell>
          <cell r="BC19">
            <v>7</v>
          </cell>
          <cell r="BD19">
            <v>0.66905421509660978</v>
          </cell>
          <cell r="BE19">
            <v>8</v>
          </cell>
          <cell r="BF19">
            <v>0.71357232276468285</v>
          </cell>
          <cell r="BO19">
            <v>6</v>
          </cell>
          <cell r="BP19">
            <v>0.64171690615580212</v>
          </cell>
          <cell r="BQ19">
            <v>7</v>
          </cell>
          <cell r="BR19">
            <v>0.73245696540705851</v>
          </cell>
          <cell r="BS19">
            <v>8</v>
          </cell>
          <cell r="BT19">
            <v>0.80115874512402541</v>
          </cell>
          <cell r="CC19">
            <v>6</v>
          </cell>
          <cell r="CD19">
            <v>0.51582631124334521</v>
          </cell>
          <cell r="CE19">
            <v>7</v>
          </cell>
          <cell r="CF19">
            <v>0.62608115974756839</v>
          </cell>
          <cell r="CG19">
            <v>8</v>
          </cell>
          <cell r="CH19">
            <v>0.73896498812122624</v>
          </cell>
        </row>
        <row r="20">
          <cell r="BA20">
            <v>7</v>
          </cell>
          <cell r="BB20">
            <v>0.63819615101013583</v>
          </cell>
          <cell r="BC20">
            <v>8</v>
          </cell>
          <cell r="BD20">
            <v>0.650854922458041</v>
          </cell>
          <cell r="BE20">
            <v>9</v>
          </cell>
          <cell r="BF20">
            <v>0.70006196159566236</v>
          </cell>
          <cell r="BO20">
            <v>7</v>
          </cell>
          <cell r="BP20">
            <v>0.60665251229704009</v>
          </cell>
          <cell r="BQ20">
            <v>8</v>
          </cell>
          <cell r="BR20">
            <v>0.70625537560625284</v>
          </cell>
          <cell r="BS20">
            <v>9</v>
          </cell>
          <cell r="BT20">
            <v>0.78143085693426362</v>
          </cell>
          <cell r="CC20">
            <v>7</v>
          </cell>
          <cell r="CD20">
            <v>0.4702012513797913</v>
          </cell>
          <cell r="CE20">
            <v>8</v>
          </cell>
          <cell r="CF20">
            <v>0.59001160895141813</v>
          </cell>
          <cell r="CG20">
            <v>9</v>
          </cell>
          <cell r="CH20">
            <v>0.71344972214228719</v>
          </cell>
        </row>
        <row r="21">
          <cell r="BA21">
            <v>8</v>
          </cell>
          <cell r="BB21">
            <v>0.61882782337328601</v>
          </cell>
          <cell r="BC21">
            <v>9</v>
          </cell>
          <cell r="BD21">
            <v>0.63521336563630404</v>
          </cell>
          <cell r="BE21">
            <v>10</v>
          </cell>
          <cell r="BF21">
            <v>0.68819342852238241</v>
          </cell>
          <cell r="BO21">
            <v>8</v>
          </cell>
          <cell r="BP21">
            <v>0.58045172911175391</v>
          </cell>
          <cell r="BQ21">
            <v>9</v>
          </cell>
          <cell r="BR21">
            <v>0.68646277676150103</v>
          </cell>
          <cell r="BS21">
            <v>10</v>
          </cell>
          <cell r="BT21">
            <v>0.76642031932059995</v>
          </cell>
          <cell r="CC21">
            <v>8</v>
          </cell>
          <cell r="CD21">
            <v>0.43661400861527389</v>
          </cell>
          <cell r="CE21">
            <v>9</v>
          </cell>
          <cell r="CF21">
            <v>0.56309526868178827</v>
          </cell>
          <cell r="CG21">
            <v>10</v>
          </cell>
          <cell r="CH21">
            <v>0.69416028187132428</v>
          </cell>
        </row>
        <row r="22">
          <cell r="BA22">
            <v>9</v>
          </cell>
          <cell r="BB22">
            <v>0.60223223773519785</v>
          </cell>
          <cell r="BC22">
            <v>10</v>
          </cell>
          <cell r="BD22">
            <v>0.62154031145034139</v>
          </cell>
          <cell r="BE22">
            <v>11</v>
          </cell>
          <cell r="BF22">
            <v>0.67763046679525396</v>
          </cell>
          <cell r="BO22">
            <v>9</v>
          </cell>
          <cell r="BP22">
            <v>0.55966939749933464</v>
          </cell>
          <cell r="BQ22">
            <v>10</v>
          </cell>
          <cell r="BR22">
            <v>0.67062722525829477</v>
          </cell>
          <cell r="BS22">
            <v>11</v>
          </cell>
          <cell r="BT22">
            <v>0.75434166732946373</v>
          </cell>
          <cell r="CC22">
            <v>9</v>
          </cell>
          <cell r="CD22">
            <v>0.41028607366720538</v>
          </cell>
          <cell r="CE22">
            <v>10</v>
          </cell>
          <cell r="CF22">
            <v>0.54176768145207421</v>
          </cell>
          <cell r="CG22">
            <v>11</v>
          </cell>
          <cell r="CH22">
            <v>0.67871758276515193</v>
          </cell>
        </row>
        <row r="23">
          <cell r="BA23">
            <v>10</v>
          </cell>
          <cell r="BB23">
            <v>0.58776446092178591</v>
          </cell>
          <cell r="BC23">
            <v>11</v>
          </cell>
          <cell r="BD23">
            <v>0.60942524540012843</v>
          </cell>
          <cell r="BE23">
            <v>12</v>
          </cell>
          <cell r="BF23">
            <v>0.66812887001578447</v>
          </cell>
          <cell r="BO23">
            <v>10</v>
          </cell>
          <cell r="BP23">
            <v>0.54252507970834263</v>
          </cell>
          <cell r="BQ23">
            <v>11</v>
          </cell>
          <cell r="BR23">
            <v>0.65746981149268846</v>
          </cell>
          <cell r="BS23">
            <v>12</v>
          </cell>
          <cell r="BT23">
            <v>0.74425788964689721</v>
          </cell>
          <cell r="CC23">
            <v>10</v>
          </cell>
          <cell r="CD23">
            <v>0.38877901863538344</v>
          </cell>
          <cell r="CE23">
            <v>11</v>
          </cell>
          <cell r="CF23">
            <v>0.52418881762358693</v>
          </cell>
          <cell r="CG23">
            <v>12</v>
          </cell>
          <cell r="CH23">
            <v>0.66587988272638587</v>
          </cell>
        </row>
        <row r="24">
          <cell r="BA24">
            <v>11</v>
          </cell>
          <cell r="BB24">
            <v>0.5749764124894865</v>
          </cell>
          <cell r="BC24">
            <v>12</v>
          </cell>
          <cell r="BD24">
            <v>0.59857137348968281</v>
          </cell>
          <cell r="BE24">
            <v>13</v>
          </cell>
          <cell r="BF24">
            <v>0.65950594387225714</v>
          </cell>
          <cell r="BO24">
            <v>11</v>
          </cell>
          <cell r="BP24">
            <v>0.52798300521339747</v>
          </cell>
          <cell r="BQ24">
            <v>12</v>
          </cell>
          <cell r="BR24">
            <v>0.64624092986191384</v>
          </cell>
          <cell r="BS24">
            <v>13</v>
          </cell>
          <cell r="BT24">
            <v>0.73561703503584186</v>
          </cell>
          <cell r="CC24">
            <v>11</v>
          </cell>
          <cell r="CD24">
            <v>0.37068878819242734</v>
          </cell>
          <cell r="CE24">
            <v>12</v>
          </cell>
          <cell r="CF24">
            <v>0.50928921097403512</v>
          </cell>
          <cell r="CG24">
            <v>13</v>
          </cell>
          <cell r="CH24">
            <v>0.65491896351883117</v>
          </cell>
        </row>
        <row r="25">
          <cell r="BA25">
            <v>12</v>
          </cell>
          <cell r="BB25">
            <v>0.56354493981655074</v>
          </cell>
          <cell r="BC25">
            <v>13</v>
          </cell>
          <cell r="BD25">
            <v>0.58875756557359171</v>
          </cell>
          <cell r="BE25">
            <v>14</v>
          </cell>
          <cell r="BF25">
            <v>0.65162160996453655</v>
          </cell>
          <cell r="BO25">
            <v>12</v>
          </cell>
          <cell r="BP25">
            <v>0.51538943611056365</v>
          </cell>
          <cell r="BQ25">
            <v>13</v>
          </cell>
          <cell r="BR25">
            <v>0.63646445463683832</v>
          </cell>
          <cell r="BS25">
            <v>14</v>
          </cell>
          <cell r="BT25">
            <v>0.72806704437548531</v>
          </cell>
          <cell r="CC25">
            <v>12</v>
          </cell>
          <cell r="CD25">
            <v>0.35513684910568588</v>
          </cell>
          <cell r="CE25">
            <v>13</v>
          </cell>
          <cell r="CF25">
            <v>0.49639437353050408</v>
          </cell>
          <cell r="CG25">
            <v>14</v>
          </cell>
          <cell r="CH25">
            <v>0.64537207069490399</v>
          </cell>
        </row>
        <row r="26">
          <cell r="BA26">
            <v>13</v>
          </cell>
          <cell r="BB26">
            <v>0.55322981318638431</v>
          </cell>
          <cell r="BC26">
            <v>14</v>
          </cell>
          <cell r="BD26">
            <v>0.57981490552003245</v>
          </cell>
          <cell r="BE26">
            <v>15</v>
          </cell>
          <cell r="BF26">
            <v>0.6443662164046382</v>
          </cell>
          <cell r="BO26">
            <v>13</v>
          </cell>
          <cell r="BP26">
            <v>0.50430632916555795</v>
          </cell>
          <cell r="BQ26">
            <v>14</v>
          </cell>
          <cell r="BR26">
            <v>0.62781959872286452</v>
          </cell>
          <cell r="BS26">
            <v>15</v>
          </cell>
          <cell r="BT26">
            <v>0.72136985385548114</v>
          </cell>
          <cell r="CC26">
            <v>13</v>
          </cell>
          <cell r="CD26">
            <v>0.34153893843804584</v>
          </cell>
          <cell r="CE26">
            <v>14</v>
          </cell>
          <cell r="CF26">
            <v>0.48505265843794587</v>
          </cell>
          <cell r="CG26">
            <v>15</v>
          </cell>
          <cell r="CH26">
            <v>0.63692730139537101</v>
          </cell>
        </row>
        <row r="27">
          <cell r="BA27">
            <v>14</v>
          </cell>
          <cell r="BB27">
            <v>0.54384790255082804</v>
          </cell>
          <cell r="BC27">
            <v>15</v>
          </cell>
          <cell r="BD27">
            <v>0.57161162198634274</v>
          </cell>
          <cell r="BE27">
            <v>16</v>
          </cell>
          <cell r="BF27">
            <v>0.63765239569807675</v>
          </cell>
          <cell r="BO27">
            <v>14</v>
          </cell>
          <cell r="BP27">
            <v>0.49442639762830232</v>
          </cell>
          <cell r="BQ27">
            <v>15</v>
          </cell>
          <cell r="BR27">
            <v>0.62008023783538979</v>
          </cell>
          <cell r="BS27">
            <v>16</v>
          </cell>
          <cell r="BT27">
            <v>0.71535711029885707</v>
          </cell>
          <cell r="CC27">
            <v>14</v>
          </cell>
          <cell r="CD27">
            <v>0.32948790681360796</v>
          </cell>
          <cell r="CE27">
            <v>15</v>
          </cell>
          <cell r="CF27">
            <v>0.47494742184459082</v>
          </cell>
          <cell r="CG27">
            <v>16</v>
          </cell>
          <cell r="CH27">
            <v>0.62936471628327251</v>
          </cell>
        </row>
        <row r="28">
          <cell r="BA28">
            <v>15</v>
          </cell>
          <cell r="BB28">
            <v>0.53525661782772083</v>
          </cell>
          <cell r="BC28">
            <v>16</v>
          </cell>
          <cell r="BD28">
            <v>0.56404305788248421</v>
          </cell>
          <cell r="BE28">
            <v>17</v>
          </cell>
          <cell r="BF28">
            <v>0.63140946232184936</v>
          </cell>
          <cell r="BO28">
            <v>15</v>
          </cell>
          <cell r="BP28">
            <v>0.48552610684829711</v>
          </cell>
          <cell r="BQ28">
            <v>16</v>
          </cell>
          <cell r="BR28">
            <v>0.61308116339670282</v>
          </cell>
          <cell r="BS28">
            <v>17</v>
          </cell>
          <cell r="BT28">
            <v>0.70990545812487149</v>
          </cell>
          <cell r="CC28">
            <v>15</v>
          </cell>
          <cell r="CD28">
            <v>0.31868932992864785</v>
          </cell>
          <cell r="CE28">
            <v>16</v>
          </cell>
          <cell r="CF28">
            <v>0.46584844333355369</v>
          </cell>
          <cell r="CG28">
            <v>17</v>
          </cell>
          <cell r="CH28">
            <v>0.62252357476102393</v>
          </cell>
        </row>
        <row r="29">
          <cell r="BA29">
            <v>16</v>
          </cell>
          <cell r="BB29">
            <v>0.52734290742582479</v>
          </cell>
          <cell r="BC29">
            <v>17</v>
          </cell>
          <cell r="BD29">
            <v>0.55702479089732704</v>
          </cell>
          <cell r="BE29">
            <v>18</v>
          </cell>
          <cell r="BF29">
            <v>0.62557945804153436</v>
          </cell>
          <cell r="BO29">
            <v>16</v>
          </cell>
          <cell r="BP29">
            <v>0.47743797772954577</v>
          </cell>
          <cell r="BQ29">
            <v>17</v>
          </cell>
          <cell r="BR29">
            <v>0.60669810847020433</v>
          </cell>
          <cell r="BS29">
            <v>18</v>
          </cell>
          <cell r="BT29">
            <v>0.70492186878466645</v>
          </cell>
          <cell r="CC29">
            <v>16</v>
          </cell>
          <cell r="CD29">
            <v>0.30892380052138624</v>
          </cell>
          <cell r="CE29">
            <v>17</v>
          </cell>
          <cell r="CF29">
            <v>0.45758331673411978</v>
          </cell>
          <cell r="CG29">
            <v>18</v>
          </cell>
          <cell r="CH29">
            <v>0.61628293599494499</v>
          </cell>
        </row>
        <row r="30">
          <cell r="BA30">
            <v>17</v>
          </cell>
          <cell r="BB30">
            <v>0.52001572625129633</v>
          </cell>
          <cell r="BC30">
            <v>18</v>
          </cell>
          <cell r="BD30">
            <v>0.55048779197705677</v>
          </cell>
          <cell r="BE30">
            <v>19</v>
          </cell>
          <cell r="BF30">
            <v>0.6201142975432099</v>
          </cell>
          <cell r="BO30">
            <v>17</v>
          </cell>
          <cell r="BP30">
            <v>0.47003342269729487</v>
          </cell>
          <cell r="BQ30">
            <v>18</v>
          </cell>
          <cell r="BR30">
            <v>0.60083531949258162</v>
          </cell>
          <cell r="BS30">
            <v>19</v>
          </cell>
          <cell r="BT30">
            <v>0.70033448796220221</v>
          </cell>
          <cell r="CC30">
            <v>17</v>
          </cell>
          <cell r="CD30">
            <v>0.30002368871384921</v>
          </cell>
          <cell r="CE30">
            <v>18</v>
          </cell>
          <cell r="CF30">
            <v>0.45001972916082467</v>
          </cell>
          <cell r="CG30">
            <v>19</v>
          </cell>
          <cell r="CH30">
            <v>0.61054958493574629</v>
          </cell>
        </row>
        <row r="31">
          <cell r="BA31">
            <v>18</v>
          </cell>
          <cell r="BB31">
            <v>0.51320074372491353</v>
          </cell>
          <cell r="BC31">
            <v>19</v>
          </cell>
          <cell r="BD31">
            <v>0.54437494069964343</v>
          </cell>
          <cell r="BE31">
            <v>20</v>
          </cell>
          <cell r="BF31">
            <v>0.61497366756149274</v>
          </cell>
          <cell r="BO31">
            <v>18</v>
          </cell>
          <cell r="BP31">
            <v>0.46321165822719446</v>
          </cell>
          <cell r="BQ31">
            <v>19</v>
          </cell>
          <cell r="BR31">
            <v>0.59541749845482339</v>
          </cell>
          <cell r="BS31">
            <v>20</v>
          </cell>
          <cell r="BT31">
            <v>0.69608668690534914</v>
          </cell>
          <cell r="CC31">
            <v>18</v>
          </cell>
          <cell r="CD31">
            <v>0.29185820513835548</v>
          </cell>
          <cell r="CE31">
            <v>19</v>
          </cell>
          <cell r="CF31">
            <v>0.44305401887065643</v>
          </cell>
          <cell r="CG31">
            <v>20</v>
          </cell>
          <cell r="CH31">
            <v>0.60525020210789504</v>
          </cell>
        </row>
        <row r="32">
          <cell r="BA32">
            <v>19</v>
          </cell>
          <cell r="BB32">
            <v>0.50683654082701779</v>
          </cell>
          <cell r="BC32">
            <v>20</v>
          </cell>
          <cell r="BD32">
            <v>0.53863846730034204</v>
          </cell>
          <cell r="BE32">
            <v>21</v>
          </cell>
          <cell r="BF32">
            <v>0.61012345357885267</v>
          </cell>
          <cell r="BO32">
            <v>19</v>
          </cell>
          <cell r="BP32">
            <v>0.45689228930271297</v>
          </cell>
          <cell r="BQ32">
            <v>20</v>
          </cell>
          <cell r="BR32">
            <v>0.59038439546465704</v>
          </cell>
          <cell r="BS32">
            <v>21</v>
          </cell>
          <cell r="BT32">
            <v>0.69213306144668552</v>
          </cell>
          <cell r="CC32">
            <v>19</v>
          </cell>
          <cell r="CD32">
            <v>0.28432345683916271</v>
          </cell>
          <cell r="CE32">
            <v>20</v>
          </cell>
          <cell r="CF32">
            <v>0.43660352563123939</v>
          </cell>
          <cell r="CG32">
            <v>21</v>
          </cell>
          <cell r="CH32">
            <v>0.60032610762512006</v>
          </cell>
        </row>
        <row r="33">
          <cell r="BA33">
            <v>20</v>
          </cell>
          <cell r="BB33">
            <v>0.50087182249576845</v>
          </cell>
          <cell r="BC33">
            <v>21</v>
          </cell>
          <cell r="BD33">
            <v>0.53323804182996049</v>
          </cell>
          <cell r="BE33">
            <v>22</v>
          </cell>
          <cell r="BF33">
            <v>0.60553454326239664</v>
          </cell>
          <cell r="BO33">
            <v>20</v>
          </cell>
          <cell r="BP33">
            <v>0.45101020089774979</v>
          </cell>
          <cell r="BQ33">
            <v>21</v>
          </cell>
          <cell r="BR33">
            <v>0.58568707197152292</v>
          </cell>
          <cell r="BS33">
            <v>22</v>
          </cell>
          <cell r="BT33">
            <v>0.68843666142086124</v>
          </cell>
          <cell r="CC33">
            <v>20</v>
          </cell>
          <cell r="CD33">
            <v>0.27733562603050543</v>
          </cell>
          <cell r="CE33">
            <v>21</v>
          </cell>
          <cell r="CF33">
            <v>0.43060132292982223</v>
          </cell>
          <cell r="CG33">
            <v>22</v>
          </cell>
          <cell r="CH33">
            <v>0.5957296282512865</v>
          </cell>
        </row>
        <row r="34">
          <cell r="BA34"/>
          <cell r="BB34"/>
          <cell r="BC34"/>
          <cell r="BD34"/>
          <cell r="BE34"/>
          <cell r="BF34"/>
          <cell r="BO34"/>
          <cell r="BP34"/>
          <cell r="BQ34"/>
          <cell r="BR34"/>
          <cell r="BS34"/>
          <cell r="BT34"/>
          <cell r="CC34"/>
          <cell r="CD34"/>
          <cell r="CE34"/>
          <cell r="CF34"/>
          <cell r="CG34"/>
          <cell r="CH34"/>
        </row>
        <row r="35">
          <cell r="BA35"/>
          <cell r="BB35"/>
          <cell r="BC35"/>
          <cell r="BD35"/>
          <cell r="BE35"/>
          <cell r="BF35"/>
          <cell r="BO35"/>
          <cell r="BP35"/>
          <cell r="BQ35"/>
          <cell r="BR35"/>
          <cell r="BS35"/>
          <cell r="BT35"/>
          <cell r="CC35"/>
          <cell r="CD35"/>
          <cell r="CE35"/>
          <cell r="CF35"/>
          <cell r="CG35"/>
          <cell r="CH35"/>
        </row>
        <row r="36">
          <cell r="BA36"/>
          <cell r="BB36"/>
          <cell r="BC36"/>
          <cell r="BD36"/>
          <cell r="BE36"/>
          <cell r="BF36"/>
          <cell r="BO36"/>
          <cell r="BP36"/>
          <cell r="BQ36"/>
          <cell r="BR36"/>
          <cell r="BS36"/>
          <cell r="BT36"/>
          <cell r="CC36"/>
          <cell r="CD36"/>
          <cell r="CE36"/>
          <cell r="CF36"/>
          <cell r="CG36"/>
          <cell r="CH36"/>
        </row>
        <row r="37">
          <cell r="BA37"/>
          <cell r="BB37"/>
          <cell r="BC37"/>
          <cell r="BD37"/>
          <cell r="BE37"/>
          <cell r="BF37"/>
          <cell r="BO37"/>
          <cell r="BP37"/>
          <cell r="BQ37"/>
          <cell r="BR37"/>
          <cell r="BS37"/>
          <cell r="BT37"/>
          <cell r="CC37"/>
          <cell r="CD37"/>
          <cell r="CE37"/>
          <cell r="CF37"/>
          <cell r="CG37"/>
          <cell r="CH37"/>
        </row>
        <row r="38">
          <cell r="BA38"/>
          <cell r="BB38"/>
          <cell r="BC38"/>
          <cell r="BD38"/>
          <cell r="BE38"/>
          <cell r="BF38"/>
          <cell r="BO38"/>
          <cell r="BP38"/>
          <cell r="BQ38"/>
          <cell r="BR38"/>
          <cell r="BS38"/>
          <cell r="BT38"/>
          <cell r="CC38"/>
          <cell r="CD38"/>
          <cell r="CE38"/>
          <cell r="CF38"/>
          <cell r="CG38"/>
          <cell r="CH38"/>
        </row>
        <row r="39">
          <cell r="BA39"/>
          <cell r="BB39"/>
          <cell r="BC39"/>
          <cell r="BD39"/>
          <cell r="BE39"/>
          <cell r="BF39"/>
          <cell r="BO39"/>
          <cell r="BP39"/>
          <cell r="BQ39"/>
          <cell r="BR39"/>
          <cell r="BS39"/>
          <cell r="BT39"/>
          <cell r="CC39"/>
          <cell r="CD39"/>
          <cell r="CE39"/>
          <cell r="CF39"/>
          <cell r="CG39"/>
          <cell r="CH39"/>
        </row>
        <row r="40">
          <cell r="BA40"/>
          <cell r="BB40"/>
          <cell r="BC40"/>
          <cell r="BD40"/>
          <cell r="BE40"/>
          <cell r="BF40"/>
          <cell r="BO40"/>
          <cell r="BP40"/>
          <cell r="BQ40"/>
          <cell r="BR40"/>
          <cell r="BS40"/>
          <cell r="BT40"/>
          <cell r="CC40"/>
          <cell r="CD40"/>
          <cell r="CE40"/>
          <cell r="CF40"/>
          <cell r="CG40"/>
          <cell r="CH40"/>
        </row>
        <row r="41">
          <cell r="BA41"/>
          <cell r="BB41"/>
          <cell r="BC41"/>
          <cell r="BD41"/>
          <cell r="BE41"/>
          <cell r="BF41"/>
          <cell r="BO41"/>
          <cell r="BP41"/>
          <cell r="BQ41"/>
          <cell r="BR41"/>
          <cell r="BS41"/>
          <cell r="BT41"/>
          <cell r="CC41"/>
          <cell r="CD41"/>
          <cell r="CE41"/>
          <cell r="CF41"/>
          <cell r="CG41"/>
          <cell r="CH41"/>
        </row>
        <row r="42">
          <cell r="BA42"/>
          <cell r="BB42"/>
          <cell r="BC42"/>
          <cell r="BD42"/>
          <cell r="BE42"/>
          <cell r="BF42"/>
          <cell r="BO42"/>
          <cell r="BP42"/>
          <cell r="BQ42"/>
          <cell r="BR42"/>
          <cell r="BS42"/>
          <cell r="BT42"/>
          <cell r="CC42"/>
          <cell r="CD42"/>
          <cell r="CE42"/>
          <cell r="CF42"/>
          <cell r="CG42"/>
          <cell r="CH42"/>
        </row>
        <row r="43">
          <cell r="BA43"/>
          <cell r="BB43"/>
          <cell r="BC43"/>
          <cell r="BD43"/>
          <cell r="BE43"/>
          <cell r="BF43"/>
          <cell r="BO43"/>
          <cell r="BP43"/>
          <cell r="BQ43"/>
          <cell r="BR43"/>
          <cell r="BS43"/>
          <cell r="BT43"/>
          <cell r="CC43"/>
          <cell r="CD43"/>
          <cell r="CE43"/>
          <cell r="CF43"/>
          <cell r="CG43"/>
          <cell r="CH43"/>
        </row>
        <row r="44">
          <cell r="BA44"/>
          <cell r="BB44"/>
          <cell r="BC44"/>
          <cell r="BD44"/>
          <cell r="BE44"/>
          <cell r="BF44"/>
          <cell r="BO44"/>
          <cell r="BP44"/>
          <cell r="BQ44"/>
          <cell r="BR44"/>
          <cell r="BS44"/>
          <cell r="BT44"/>
          <cell r="CC44"/>
          <cell r="CD44"/>
          <cell r="CE44"/>
          <cell r="CF44"/>
          <cell r="CG44"/>
          <cell r="CH44"/>
        </row>
        <row r="45">
          <cell r="BA45"/>
          <cell r="BB45"/>
          <cell r="BC45"/>
          <cell r="BD45"/>
          <cell r="BE45"/>
          <cell r="BF45"/>
          <cell r="BO45"/>
          <cell r="BP45"/>
          <cell r="BQ45"/>
          <cell r="BR45"/>
          <cell r="BS45"/>
          <cell r="BT45"/>
          <cell r="CC45"/>
          <cell r="CD45"/>
          <cell r="CE45"/>
          <cell r="CF45"/>
          <cell r="CG45"/>
          <cell r="CH45"/>
        </row>
        <row r="46">
          <cell r="BA46"/>
          <cell r="BB46"/>
          <cell r="BC46"/>
          <cell r="BD46"/>
          <cell r="BE46"/>
          <cell r="BF46"/>
          <cell r="BO46"/>
          <cell r="BP46"/>
          <cell r="BQ46"/>
          <cell r="BR46"/>
          <cell r="BS46"/>
          <cell r="BT46"/>
          <cell r="CC46"/>
          <cell r="CD46"/>
          <cell r="CE46"/>
          <cell r="CF46"/>
          <cell r="CG46"/>
          <cell r="CH46"/>
        </row>
        <row r="47">
          <cell r="BA47"/>
          <cell r="BB47"/>
          <cell r="BC47"/>
          <cell r="BD47"/>
          <cell r="BE47"/>
          <cell r="BF47"/>
          <cell r="BO47"/>
          <cell r="BP47"/>
          <cell r="BQ47"/>
          <cell r="BR47"/>
          <cell r="BS47"/>
          <cell r="BT47"/>
          <cell r="CC47"/>
          <cell r="CD47"/>
          <cell r="CE47"/>
          <cell r="CF47"/>
          <cell r="CG47"/>
          <cell r="CH47"/>
        </row>
        <row r="48">
          <cell r="BA48"/>
          <cell r="BB48"/>
          <cell r="BC48"/>
          <cell r="BD48"/>
          <cell r="BE48"/>
          <cell r="BF48"/>
          <cell r="BO48"/>
          <cell r="BP48"/>
          <cell r="BQ48"/>
          <cell r="BR48"/>
          <cell r="BS48"/>
          <cell r="BT48"/>
          <cell r="CC48"/>
          <cell r="CD48"/>
          <cell r="CE48"/>
          <cell r="CF48"/>
          <cell r="CG48"/>
          <cell r="CH48"/>
        </row>
        <row r="49">
          <cell r="BA49"/>
          <cell r="BB49"/>
          <cell r="BC49"/>
          <cell r="BD49"/>
          <cell r="BE49"/>
          <cell r="BF49"/>
          <cell r="BO49"/>
          <cell r="BP49"/>
          <cell r="BQ49"/>
          <cell r="BR49"/>
          <cell r="BS49"/>
          <cell r="BT49"/>
          <cell r="CC49"/>
          <cell r="CD49"/>
          <cell r="CE49"/>
          <cell r="CF49"/>
          <cell r="CG49"/>
          <cell r="CH49"/>
        </row>
        <row r="50">
          <cell r="BA50"/>
          <cell r="BB50"/>
          <cell r="BC50"/>
          <cell r="BD50"/>
          <cell r="BE50"/>
          <cell r="BF50"/>
          <cell r="BO50"/>
          <cell r="BP50"/>
          <cell r="BQ50"/>
          <cell r="BR50"/>
          <cell r="BS50"/>
          <cell r="BT50"/>
          <cell r="CC50"/>
          <cell r="CD50"/>
          <cell r="CE50"/>
          <cell r="CF50"/>
          <cell r="CG50"/>
          <cell r="CH50"/>
        </row>
        <row r="51">
          <cell r="BA51"/>
          <cell r="BB51"/>
          <cell r="BC51"/>
          <cell r="BD51"/>
          <cell r="BE51"/>
          <cell r="BF51"/>
          <cell r="BO51"/>
          <cell r="BP51"/>
          <cell r="BQ51"/>
          <cell r="BR51"/>
          <cell r="BS51"/>
          <cell r="BT51"/>
          <cell r="CC51"/>
          <cell r="CD51"/>
          <cell r="CE51"/>
          <cell r="CF51"/>
          <cell r="CG51"/>
          <cell r="CH51"/>
        </row>
        <row r="52">
          <cell r="BA52"/>
          <cell r="BB52"/>
          <cell r="BC52"/>
          <cell r="BD52"/>
          <cell r="BE52"/>
          <cell r="BF52"/>
          <cell r="BO52"/>
          <cell r="BP52"/>
          <cell r="BQ52"/>
          <cell r="BR52"/>
          <cell r="BS52"/>
          <cell r="BT52"/>
          <cell r="CC52"/>
          <cell r="CD52"/>
          <cell r="CE52"/>
          <cell r="CF52"/>
          <cell r="CG52"/>
          <cell r="CH52"/>
        </row>
        <row r="53">
          <cell r="BA53"/>
          <cell r="BB53"/>
          <cell r="BC53"/>
          <cell r="BD53"/>
          <cell r="BE53"/>
          <cell r="BF53"/>
          <cell r="BO53"/>
          <cell r="BP53"/>
          <cell r="BQ53"/>
          <cell r="BR53"/>
          <cell r="BS53"/>
          <cell r="BT53"/>
          <cell r="CC53"/>
          <cell r="CD53"/>
          <cell r="CE53"/>
          <cell r="CF53"/>
          <cell r="CG53"/>
          <cell r="CH53"/>
        </row>
        <row r="54">
          <cell r="BA54"/>
          <cell r="BB54"/>
          <cell r="BC54"/>
          <cell r="BD54"/>
          <cell r="BE54"/>
          <cell r="BF54"/>
          <cell r="BO54"/>
          <cell r="BP54"/>
          <cell r="BQ54"/>
          <cell r="BR54"/>
          <cell r="BS54"/>
          <cell r="BT54"/>
          <cell r="CC54"/>
          <cell r="CD54"/>
          <cell r="CE54"/>
          <cell r="CF54"/>
          <cell r="CG54"/>
          <cell r="CH54"/>
        </row>
        <row r="55">
          <cell r="BA55"/>
          <cell r="BB55"/>
          <cell r="BC55"/>
          <cell r="BD55"/>
          <cell r="BE55"/>
          <cell r="BF55"/>
          <cell r="BO55"/>
          <cell r="BP55"/>
          <cell r="BQ55"/>
          <cell r="BR55"/>
          <cell r="BS55"/>
          <cell r="BT55"/>
          <cell r="CC55"/>
          <cell r="CD55"/>
          <cell r="CE55"/>
          <cell r="CF55"/>
          <cell r="CG55"/>
          <cell r="CH55"/>
        </row>
        <row r="56">
          <cell r="BA56"/>
          <cell r="BB56"/>
          <cell r="BC56"/>
          <cell r="BD56"/>
          <cell r="BE56"/>
          <cell r="BF56"/>
          <cell r="BO56"/>
          <cell r="BP56"/>
          <cell r="BQ56"/>
          <cell r="BR56"/>
          <cell r="BS56"/>
          <cell r="BT56"/>
          <cell r="CC56"/>
          <cell r="CD56"/>
          <cell r="CE56"/>
          <cell r="CF56"/>
          <cell r="CG56"/>
          <cell r="CH56"/>
        </row>
        <row r="57">
          <cell r="BA57"/>
          <cell r="BB57"/>
          <cell r="BC57"/>
          <cell r="BD57"/>
          <cell r="BE57"/>
          <cell r="BF57"/>
          <cell r="BO57"/>
          <cell r="BP57"/>
          <cell r="BQ57"/>
          <cell r="BR57"/>
          <cell r="BS57"/>
          <cell r="BT57"/>
          <cell r="CC57"/>
          <cell r="CD57"/>
          <cell r="CE57"/>
          <cell r="CF57"/>
          <cell r="CG57"/>
          <cell r="CH57"/>
        </row>
        <row r="58">
          <cell r="BA58"/>
          <cell r="BB58"/>
          <cell r="BC58"/>
          <cell r="BD58"/>
          <cell r="BE58"/>
          <cell r="BF58"/>
          <cell r="BO58"/>
          <cell r="BP58"/>
          <cell r="BQ58"/>
          <cell r="BR58"/>
          <cell r="BS58"/>
          <cell r="BT58"/>
          <cell r="CC58"/>
          <cell r="CD58"/>
          <cell r="CE58"/>
          <cell r="CF58"/>
          <cell r="CG58"/>
          <cell r="CH58"/>
        </row>
        <row r="59">
          <cell r="BA59"/>
          <cell r="BB59"/>
          <cell r="BC59"/>
          <cell r="BD59"/>
          <cell r="BE59"/>
          <cell r="BF59"/>
          <cell r="BO59"/>
          <cell r="BP59"/>
          <cell r="BQ59"/>
          <cell r="BR59"/>
          <cell r="BS59"/>
          <cell r="BT59"/>
          <cell r="CC59"/>
          <cell r="CD59"/>
          <cell r="CE59"/>
          <cell r="CF59"/>
          <cell r="CG59"/>
          <cell r="CH59"/>
        </row>
        <row r="60">
          <cell r="BA60"/>
          <cell r="BB60"/>
          <cell r="BC60"/>
          <cell r="BD60"/>
          <cell r="BE60"/>
          <cell r="BF60"/>
          <cell r="BO60"/>
          <cell r="BP60"/>
          <cell r="BQ60"/>
          <cell r="BR60"/>
          <cell r="BS60"/>
          <cell r="BT60"/>
          <cell r="CC60"/>
          <cell r="CD60"/>
          <cell r="CE60"/>
          <cell r="CF60"/>
          <cell r="CG60"/>
          <cell r="CH60"/>
        </row>
        <row r="61">
          <cell r="BA61"/>
          <cell r="BB61"/>
          <cell r="BC61"/>
          <cell r="BD61"/>
          <cell r="BE61"/>
          <cell r="BF61"/>
          <cell r="BO61"/>
          <cell r="BP61"/>
          <cell r="BQ61"/>
          <cell r="BR61"/>
          <cell r="BS61"/>
          <cell r="BT61"/>
          <cell r="CC61"/>
          <cell r="CD61"/>
          <cell r="CE61"/>
          <cell r="CF61"/>
          <cell r="CG61"/>
          <cell r="CH61"/>
        </row>
        <row r="62">
          <cell r="BA62"/>
          <cell r="BB62"/>
          <cell r="BC62"/>
          <cell r="BD62"/>
          <cell r="BE62"/>
          <cell r="BF62"/>
          <cell r="BO62"/>
          <cell r="BP62"/>
          <cell r="BQ62"/>
          <cell r="BR62"/>
          <cell r="BS62"/>
          <cell r="BT62"/>
          <cell r="CC62"/>
          <cell r="CD62"/>
          <cell r="CE62"/>
          <cell r="CF62"/>
          <cell r="CG62"/>
          <cell r="CH62"/>
        </row>
        <row r="63">
          <cell r="BA63"/>
          <cell r="BB63"/>
          <cell r="BC63"/>
          <cell r="BD63"/>
          <cell r="BE63"/>
          <cell r="BF63"/>
          <cell r="BO63"/>
          <cell r="BP63"/>
          <cell r="BQ63"/>
          <cell r="BR63"/>
          <cell r="BS63"/>
          <cell r="BT63"/>
          <cell r="CC63"/>
          <cell r="CD63"/>
          <cell r="CE63"/>
          <cell r="CF63"/>
          <cell r="CG63"/>
          <cell r="CH63"/>
        </row>
        <row r="64">
          <cell r="BA64"/>
          <cell r="BB64"/>
          <cell r="BC64"/>
          <cell r="BD64"/>
          <cell r="BE64"/>
          <cell r="BF64"/>
          <cell r="BO64"/>
          <cell r="BP64"/>
          <cell r="BQ64"/>
          <cell r="BR64"/>
          <cell r="BS64"/>
          <cell r="BT64"/>
          <cell r="CC64"/>
          <cell r="CD64"/>
          <cell r="CE64"/>
          <cell r="CF64"/>
          <cell r="CG64"/>
          <cell r="CH64"/>
        </row>
        <row r="65">
          <cell r="BA65"/>
          <cell r="BB65"/>
          <cell r="BC65"/>
          <cell r="BD65"/>
          <cell r="BE65"/>
          <cell r="BF65"/>
          <cell r="BO65"/>
          <cell r="BP65"/>
          <cell r="BQ65"/>
          <cell r="BR65"/>
          <cell r="BS65"/>
          <cell r="BT65"/>
          <cell r="CC65"/>
          <cell r="CD65"/>
          <cell r="CE65"/>
          <cell r="CF65"/>
          <cell r="CG65"/>
          <cell r="CH65"/>
        </row>
        <row r="66">
          <cell r="BA66"/>
          <cell r="BB66"/>
          <cell r="BC66"/>
          <cell r="BD66"/>
          <cell r="BE66"/>
          <cell r="BF66"/>
          <cell r="BO66"/>
          <cell r="BP66"/>
          <cell r="BQ66"/>
          <cell r="BR66"/>
          <cell r="BS66"/>
          <cell r="BT66"/>
          <cell r="CC66"/>
          <cell r="CD66"/>
          <cell r="CE66"/>
          <cell r="CF66"/>
          <cell r="CG66"/>
          <cell r="CH66"/>
        </row>
        <row r="67">
          <cell r="BA67"/>
          <cell r="BB67"/>
          <cell r="BC67"/>
          <cell r="BD67"/>
          <cell r="BE67"/>
          <cell r="BF67"/>
          <cell r="BO67"/>
          <cell r="BP67"/>
          <cell r="BQ67"/>
          <cell r="BR67"/>
          <cell r="BS67"/>
          <cell r="BT67"/>
          <cell r="CC67"/>
          <cell r="CD67"/>
          <cell r="CE67"/>
          <cell r="CF67"/>
          <cell r="CG67"/>
          <cell r="CH67"/>
        </row>
        <row r="68">
          <cell r="BA68"/>
          <cell r="BB68"/>
          <cell r="BC68"/>
          <cell r="BD68"/>
          <cell r="BE68"/>
          <cell r="BF68"/>
          <cell r="BO68"/>
          <cell r="BP68"/>
          <cell r="BQ68"/>
          <cell r="BR68"/>
          <cell r="BS68"/>
          <cell r="BT68"/>
          <cell r="CC68"/>
          <cell r="CD68"/>
          <cell r="CE68"/>
          <cell r="CF68"/>
          <cell r="CG68"/>
          <cell r="CH68"/>
        </row>
        <row r="69">
          <cell r="BA69"/>
          <cell r="BB69"/>
          <cell r="BC69"/>
          <cell r="BD69"/>
          <cell r="BE69"/>
          <cell r="BF69"/>
          <cell r="BO69"/>
          <cell r="BP69"/>
          <cell r="BQ69"/>
          <cell r="BR69"/>
          <cell r="BS69"/>
          <cell r="BT69"/>
          <cell r="CC69"/>
          <cell r="CD69"/>
          <cell r="CE69"/>
          <cell r="CF69"/>
          <cell r="CG69"/>
          <cell r="CH69"/>
        </row>
        <row r="70">
          <cell r="BA70"/>
          <cell r="BB70"/>
          <cell r="BC70"/>
          <cell r="BD70"/>
          <cell r="BE70"/>
          <cell r="BF70"/>
          <cell r="BO70"/>
          <cell r="BP70"/>
          <cell r="BQ70"/>
          <cell r="BR70"/>
          <cell r="BS70"/>
          <cell r="BT70"/>
          <cell r="CC70"/>
          <cell r="CD70"/>
          <cell r="CE70"/>
          <cell r="CF70"/>
          <cell r="CG70"/>
          <cell r="CH70"/>
        </row>
        <row r="71">
          <cell r="BA71"/>
          <cell r="BB71"/>
          <cell r="BC71"/>
          <cell r="BD71"/>
          <cell r="BE71"/>
          <cell r="BF71"/>
          <cell r="BO71"/>
          <cell r="BP71"/>
          <cell r="BQ71"/>
          <cell r="BR71"/>
          <cell r="BS71"/>
          <cell r="BT71"/>
          <cell r="CC71"/>
          <cell r="CD71"/>
          <cell r="CE71"/>
          <cell r="CF71"/>
          <cell r="CG71"/>
          <cell r="CH71"/>
        </row>
        <row r="72">
          <cell r="BA72"/>
          <cell r="BB72"/>
          <cell r="BC72"/>
          <cell r="BD72"/>
          <cell r="BE72"/>
          <cell r="BF72"/>
          <cell r="BO72"/>
          <cell r="BP72"/>
          <cell r="BQ72"/>
          <cell r="BR72"/>
          <cell r="BS72"/>
          <cell r="BT72"/>
          <cell r="CC72"/>
          <cell r="CD72"/>
          <cell r="CE72"/>
          <cell r="CF72"/>
          <cell r="CG72"/>
          <cell r="CH72"/>
        </row>
        <row r="73">
          <cell r="BA73"/>
          <cell r="BB73"/>
          <cell r="BC73"/>
          <cell r="BD73"/>
          <cell r="BE73"/>
          <cell r="BF73"/>
          <cell r="BO73"/>
          <cell r="BP73"/>
          <cell r="BQ73"/>
          <cell r="BR73"/>
          <cell r="BS73"/>
          <cell r="BT73"/>
          <cell r="CC73"/>
          <cell r="CD73"/>
          <cell r="CE73"/>
          <cell r="CF73"/>
          <cell r="CG73"/>
          <cell r="CH73"/>
        </row>
        <row r="74">
          <cell r="BA74"/>
          <cell r="BB74"/>
          <cell r="BC74"/>
          <cell r="BD74"/>
          <cell r="BE74"/>
          <cell r="BF74"/>
          <cell r="BO74"/>
          <cell r="BP74"/>
          <cell r="BQ74"/>
          <cell r="BR74"/>
          <cell r="BS74"/>
          <cell r="BT74"/>
          <cell r="CC74"/>
          <cell r="CD74"/>
          <cell r="CE74"/>
          <cell r="CF74"/>
          <cell r="CG74"/>
          <cell r="CH74"/>
        </row>
        <row r="75">
          <cell r="BA75"/>
          <cell r="BB75"/>
          <cell r="BC75"/>
          <cell r="BD75"/>
          <cell r="BE75"/>
          <cell r="BF75"/>
          <cell r="BO75"/>
          <cell r="BP75"/>
          <cell r="BQ75"/>
          <cell r="BR75"/>
          <cell r="BS75"/>
          <cell r="BT75"/>
          <cell r="CC75"/>
          <cell r="CD75"/>
          <cell r="CE75"/>
          <cell r="CF75"/>
          <cell r="CG75"/>
          <cell r="CH75"/>
        </row>
        <row r="76">
          <cell r="BA76"/>
          <cell r="BB76"/>
          <cell r="BC76"/>
          <cell r="BD76"/>
          <cell r="BE76"/>
          <cell r="BF76"/>
          <cell r="BO76"/>
          <cell r="BP76"/>
          <cell r="BQ76"/>
          <cell r="BR76"/>
          <cell r="BS76"/>
          <cell r="BT76"/>
          <cell r="CC76"/>
          <cell r="CD76"/>
          <cell r="CE76"/>
          <cell r="CF76"/>
          <cell r="CG76"/>
          <cell r="CH76"/>
        </row>
        <row r="77">
          <cell r="BA77"/>
          <cell r="BB77"/>
          <cell r="BC77"/>
          <cell r="BD77"/>
          <cell r="BE77"/>
          <cell r="BF77"/>
          <cell r="BO77"/>
          <cell r="BP77"/>
          <cell r="BQ77"/>
          <cell r="BR77"/>
          <cell r="BS77"/>
          <cell r="BT77"/>
          <cell r="CC77"/>
          <cell r="CD77"/>
          <cell r="CE77"/>
          <cell r="CF77"/>
          <cell r="CG77"/>
          <cell r="CH77"/>
        </row>
        <row r="78">
          <cell r="BA78"/>
          <cell r="BB78"/>
          <cell r="BC78"/>
          <cell r="BD78"/>
          <cell r="BE78"/>
          <cell r="BF78"/>
          <cell r="BO78"/>
          <cell r="BP78"/>
          <cell r="BQ78"/>
          <cell r="BR78"/>
          <cell r="BS78"/>
          <cell r="BT78"/>
          <cell r="CC78"/>
          <cell r="CD78"/>
          <cell r="CE78"/>
          <cell r="CF78"/>
          <cell r="CG78"/>
          <cell r="CH78"/>
        </row>
        <row r="79">
          <cell r="BA79"/>
          <cell r="BB79"/>
          <cell r="BC79"/>
          <cell r="BD79"/>
          <cell r="BE79"/>
          <cell r="BF79"/>
          <cell r="BO79"/>
          <cell r="BP79"/>
          <cell r="BQ79"/>
          <cell r="BR79"/>
          <cell r="BS79"/>
          <cell r="BT79"/>
          <cell r="CC79"/>
          <cell r="CD79"/>
          <cell r="CE79"/>
          <cell r="CF79"/>
          <cell r="CG79"/>
          <cell r="CH79"/>
        </row>
        <row r="80">
          <cell r="BA80"/>
          <cell r="BB80"/>
          <cell r="BC80"/>
          <cell r="BD80"/>
          <cell r="BE80"/>
          <cell r="BF80"/>
          <cell r="BO80"/>
          <cell r="BP80"/>
          <cell r="BQ80"/>
          <cell r="BR80"/>
          <cell r="BS80"/>
          <cell r="BT80"/>
          <cell r="CC80"/>
          <cell r="CD80"/>
          <cell r="CE80"/>
          <cell r="CF80"/>
          <cell r="CG80"/>
          <cell r="CH80"/>
        </row>
        <row r="81">
          <cell r="BA81"/>
          <cell r="BB81"/>
          <cell r="BC81"/>
          <cell r="BD81"/>
          <cell r="BE81"/>
          <cell r="BF81"/>
          <cell r="BO81"/>
          <cell r="BP81"/>
          <cell r="BQ81"/>
          <cell r="BR81"/>
          <cell r="BS81"/>
          <cell r="BT81"/>
          <cell r="CC81"/>
          <cell r="CD81"/>
          <cell r="CE81"/>
          <cell r="CF81"/>
          <cell r="CG81"/>
          <cell r="CH81"/>
        </row>
        <row r="82">
          <cell r="BA82"/>
          <cell r="BB82"/>
          <cell r="BC82"/>
          <cell r="BD82"/>
          <cell r="BE82"/>
          <cell r="BF82"/>
          <cell r="BO82"/>
          <cell r="BP82"/>
          <cell r="BQ82"/>
          <cell r="BR82"/>
          <cell r="BS82"/>
          <cell r="BT82"/>
          <cell r="CC82"/>
          <cell r="CD82"/>
          <cell r="CE82"/>
          <cell r="CF82"/>
          <cell r="CG82"/>
          <cell r="CH82"/>
        </row>
        <row r="83">
          <cell r="BA83"/>
          <cell r="BB83"/>
          <cell r="BC83"/>
          <cell r="BD83"/>
          <cell r="BE83"/>
          <cell r="BF83"/>
          <cell r="BO83"/>
          <cell r="BP83"/>
          <cell r="BQ83"/>
          <cell r="BR83"/>
          <cell r="BS83"/>
          <cell r="BT83"/>
          <cell r="CC83"/>
          <cell r="CD83"/>
          <cell r="CE83"/>
          <cell r="CF83"/>
          <cell r="CG83"/>
          <cell r="CH83"/>
        </row>
        <row r="84">
          <cell r="BA84"/>
          <cell r="BB84"/>
          <cell r="BC84"/>
          <cell r="BD84"/>
          <cell r="BE84"/>
          <cell r="BF84"/>
          <cell r="BO84"/>
          <cell r="BP84"/>
          <cell r="BQ84"/>
          <cell r="BR84"/>
          <cell r="BS84"/>
          <cell r="BT84"/>
          <cell r="CC84"/>
          <cell r="CD84"/>
          <cell r="CE84"/>
          <cell r="CF84"/>
          <cell r="CG84"/>
          <cell r="CH84"/>
        </row>
        <row r="85">
          <cell r="BA85"/>
          <cell r="BB85"/>
          <cell r="BC85"/>
          <cell r="BD85"/>
          <cell r="BE85"/>
          <cell r="BF85"/>
          <cell r="BO85"/>
          <cell r="BP85"/>
          <cell r="BQ85"/>
          <cell r="BR85"/>
          <cell r="BS85"/>
          <cell r="BT85"/>
          <cell r="CC85"/>
          <cell r="CD85"/>
          <cell r="CE85"/>
          <cell r="CF85"/>
          <cell r="CG85"/>
          <cell r="CH85"/>
        </row>
        <row r="86">
          <cell r="BA86"/>
          <cell r="BB86"/>
          <cell r="BC86"/>
          <cell r="BD86"/>
          <cell r="BE86"/>
          <cell r="BF86"/>
          <cell r="BO86"/>
          <cell r="BP86"/>
          <cell r="BQ86"/>
          <cell r="BR86"/>
          <cell r="BS86"/>
          <cell r="BT86"/>
          <cell r="CC86"/>
          <cell r="CD86"/>
          <cell r="CE86"/>
          <cell r="CF86"/>
          <cell r="CG86"/>
          <cell r="CH86"/>
        </row>
        <row r="87">
          <cell r="BA87"/>
          <cell r="BB87"/>
          <cell r="BC87"/>
          <cell r="BD87"/>
          <cell r="BE87"/>
          <cell r="BF87"/>
          <cell r="BO87"/>
          <cell r="BP87"/>
          <cell r="BQ87"/>
          <cell r="BR87"/>
          <cell r="BS87"/>
          <cell r="BT87"/>
          <cell r="CC87"/>
          <cell r="CD87"/>
          <cell r="CE87"/>
          <cell r="CF87"/>
          <cell r="CG87"/>
          <cell r="CH87"/>
        </row>
        <row r="88">
          <cell r="BA88"/>
          <cell r="BB88"/>
          <cell r="BC88"/>
          <cell r="BD88"/>
          <cell r="BE88"/>
          <cell r="BF88"/>
          <cell r="BO88"/>
          <cell r="BP88"/>
          <cell r="BQ88"/>
          <cell r="BR88"/>
          <cell r="BS88"/>
          <cell r="BT88"/>
          <cell r="CC88"/>
          <cell r="CD88"/>
          <cell r="CE88"/>
          <cell r="CF88"/>
          <cell r="CG88"/>
          <cell r="CH88"/>
        </row>
        <row r="89">
          <cell r="BA89"/>
          <cell r="BB89"/>
          <cell r="BC89"/>
          <cell r="BD89"/>
          <cell r="BE89"/>
          <cell r="BF89"/>
          <cell r="BO89"/>
          <cell r="BP89"/>
          <cell r="BQ89"/>
          <cell r="BR89"/>
          <cell r="BS89"/>
          <cell r="BT89"/>
          <cell r="CC89"/>
          <cell r="CD89"/>
          <cell r="CE89"/>
          <cell r="CF89"/>
          <cell r="CG89"/>
          <cell r="CH89"/>
        </row>
        <row r="90">
          <cell r="BA90"/>
          <cell r="BB90"/>
          <cell r="BC90"/>
          <cell r="BD90"/>
          <cell r="BE90"/>
          <cell r="BF90"/>
          <cell r="BO90"/>
          <cell r="BP90"/>
          <cell r="BQ90"/>
          <cell r="BR90"/>
          <cell r="BS90"/>
          <cell r="BT90"/>
          <cell r="CC90"/>
          <cell r="CD90"/>
          <cell r="CE90"/>
          <cell r="CF90"/>
          <cell r="CG90"/>
          <cell r="CH90"/>
        </row>
        <row r="91">
          <cell r="BA91"/>
          <cell r="BB91"/>
          <cell r="BC91"/>
          <cell r="BD91"/>
          <cell r="BE91"/>
          <cell r="BF91"/>
          <cell r="BO91"/>
          <cell r="BP91"/>
          <cell r="BQ91"/>
          <cell r="BR91"/>
          <cell r="BS91"/>
          <cell r="BT91"/>
          <cell r="CC91"/>
          <cell r="CD91"/>
          <cell r="CE91"/>
          <cell r="CF91"/>
          <cell r="CG91"/>
          <cell r="CH91"/>
        </row>
        <row r="92">
          <cell r="BA92"/>
          <cell r="BB92"/>
          <cell r="BC92"/>
          <cell r="BD92"/>
          <cell r="BE92"/>
          <cell r="BF92"/>
          <cell r="BO92"/>
          <cell r="BP92"/>
          <cell r="BQ92"/>
          <cell r="BR92"/>
          <cell r="BS92"/>
          <cell r="BT92"/>
          <cell r="CC92"/>
          <cell r="CD92"/>
          <cell r="CE92"/>
          <cell r="CF92"/>
          <cell r="CG92"/>
          <cell r="CH92"/>
        </row>
        <row r="93">
          <cell r="BA93"/>
          <cell r="BB93"/>
          <cell r="BC93"/>
          <cell r="BD93"/>
          <cell r="BE93"/>
          <cell r="BF93"/>
          <cell r="BO93"/>
          <cell r="BP93"/>
          <cell r="BQ93"/>
          <cell r="BR93"/>
          <cell r="BS93"/>
          <cell r="BT93"/>
          <cell r="CC93"/>
          <cell r="CD93"/>
          <cell r="CE93"/>
          <cell r="CF93"/>
          <cell r="CG93"/>
          <cell r="CH93"/>
        </row>
        <row r="94">
          <cell r="BA94"/>
          <cell r="BB94"/>
          <cell r="BC94"/>
          <cell r="BD94"/>
          <cell r="BE94"/>
          <cell r="BF94"/>
          <cell r="BO94"/>
          <cell r="BP94"/>
          <cell r="BQ94"/>
          <cell r="BR94"/>
          <cell r="BS94"/>
          <cell r="BT94"/>
          <cell r="CC94"/>
          <cell r="CD94"/>
          <cell r="CE94"/>
          <cell r="CF94"/>
          <cell r="CG94"/>
          <cell r="CH94"/>
        </row>
        <row r="95">
          <cell r="BA95"/>
          <cell r="BB95"/>
          <cell r="BC95"/>
          <cell r="BD95"/>
          <cell r="BE95"/>
          <cell r="BF95"/>
          <cell r="BO95"/>
          <cell r="BP95"/>
          <cell r="BQ95"/>
          <cell r="BR95"/>
          <cell r="BS95"/>
          <cell r="BT95"/>
          <cell r="CC95"/>
          <cell r="CD95"/>
          <cell r="CE95"/>
          <cell r="CF95"/>
          <cell r="CG95"/>
          <cell r="CH95"/>
        </row>
        <row r="96">
          <cell r="BA96"/>
          <cell r="BB96"/>
          <cell r="BC96"/>
          <cell r="BD96"/>
          <cell r="BE96"/>
          <cell r="BF96"/>
          <cell r="BO96"/>
          <cell r="BP96"/>
          <cell r="BQ96"/>
          <cell r="BR96"/>
          <cell r="BS96"/>
          <cell r="BT96"/>
          <cell r="CC96"/>
          <cell r="CD96"/>
          <cell r="CE96"/>
          <cell r="CF96"/>
          <cell r="CG96"/>
          <cell r="CH96"/>
        </row>
        <row r="97">
          <cell r="BA97"/>
          <cell r="BB97"/>
          <cell r="BC97"/>
          <cell r="BD97"/>
          <cell r="BE97"/>
          <cell r="BF97"/>
          <cell r="BO97"/>
          <cell r="BP97"/>
          <cell r="BQ97"/>
          <cell r="BR97"/>
          <cell r="BS97"/>
          <cell r="BT97"/>
          <cell r="CC97"/>
          <cell r="CD97"/>
          <cell r="CE97"/>
          <cell r="CF97"/>
          <cell r="CG97"/>
          <cell r="CH97"/>
        </row>
        <row r="98">
          <cell r="BA98"/>
          <cell r="BB98"/>
          <cell r="BC98"/>
          <cell r="BD98"/>
          <cell r="BE98"/>
          <cell r="BF98"/>
          <cell r="BO98"/>
          <cell r="BP98"/>
          <cell r="BQ98"/>
          <cell r="BR98"/>
          <cell r="BS98"/>
          <cell r="BT98"/>
          <cell r="CC98"/>
          <cell r="CD98"/>
          <cell r="CE98"/>
          <cell r="CF98"/>
          <cell r="CG98"/>
          <cell r="CH98"/>
        </row>
        <row r="99">
          <cell r="BA99"/>
          <cell r="BB99"/>
          <cell r="BC99"/>
          <cell r="BD99"/>
          <cell r="BE99"/>
          <cell r="BF99"/>
          <cell r="BO99"/>
          <cell r="BP99"/>
          <cell r="BQ99"/>
          <cell r="BR99"/>
          <cell r="BS99"/>
          <cell r="BT99"/>
          <cell r="CC99"/>
          <cell r="CD99"/>
          <cell r="CE99"/>
          <cell r="CF99"/>
          <cell r="CG99"/>
          <cell r="CH99"/>
        </row>
        <row r="100">
          <cell r="BA100"/>
          <cell r="BB100"/>
          <cell r="BC100"/>
          <cell r="BD100"/>
          <cell r="BE100"/>
          <cell r="BF100"/>
          <cell r="BO100"/>
          <cell r="BP100"/>
          <cell r="BQ100"/>
          <cell r="BR100"/>
          <cell r="BS100"/>
          <cell r="BT100"/>
          <cell r="CC100"/>
          <cell r="CD100"/>
          <cell r="CE100"/>
          <cell r="CF100"/>
          <cell r="CG100"/>
          <cell r="CH100"/>
        </row>
        <row r="101">
          <cell r="BA101"/>
          <cell r="BB101"/>
          <cell r="BC101"/>
          <cell r="BD101"/>
          <cell r="BE101"/>
          <cell r="BF101"/>
          <cell r="BO101"/>
          <cell r="BP101"/>
          <cell r="BQ101"/>
          <cell r="BR101"/>
          <cell r="BS101"/>
          <cell r="BT101"/>
          <cell r="CC101"/>
          <cell r="CD101"/>
          <cell r="CE101"/>
          <cell r="CF101"/>
          <cell r="CG101"/>
          <cell r="CH101"/>
        </row>
        <row r="102">
          <cell r="BA102"/>
          <cell r="BB102"/>
          <cell r="BC102"/>
          <cell r="BD102"/>
          <cell r="BE102"/>
          <cell r="BF102"/>
          <cell r="BO102"/>
          <cell r="BP102"/>
          <cell r="BQ102"/>
          <cell r="BR102"/>
          <cell r="BS102"/>
          <cell r="BT102"/>
          <cell r="CC102"/>
          <cell r="CD102"/>
          <cell r="CE102"/>
          <cell r="CF102"/>
          <cell r="CG102"/>
          <cell r="CH102"/>
        </row>
        <row r="103">
          <cell r="BA103"/>
          <cell r="BB103"/>
          <cell r="BC103"/>
          <cell r="BD103"/>
          <cell r="BE103"/>
          <cell r="BF103"/>
          <cell r="BO103"/>
          <cell r="BP103"/>
          <cell r="BQ103"/>
          <cell r="BR103"/>
          <cell r="BS103"/>
          <cell r="BT103"/>
          <cell r="CC103"/>
          <cell r="CD103"/>
          <cell r="CE103"/>
          <cell r="CF103"/>
          <cell r="CG103"/>
          <cell r="CH103"/>
        </row>
        <row r="104">
          <cell r="BA104"/>
          <cell r="BB104"/>
          <cell r="BC104"/>
          <cell r="BD104"/>
          <cell r="BE104"/>
          <cell r="BF104"/>
          <cell r="BO104"/>
          <cell r="BP104"/>
          <cell r="BQ104"/>
          <cell r="BR104"/>
          <cell r="BS104"/>
          <cell r="BT104"/>
          <cell r="CC104"/>
          <cell r="CD104"/>
          <cell r="CE104"/>
          <cell r="CF104"/>
          <cell r="CG104"/>
          <cell r="CH104"/>
        </row>
      </sheetData>
      <sheetData sheetId="59"/>
      <sheetData sheetId="60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X12">
            <v>1</v>
          </cell>
          <cell r="AY12">
            <v>1</v>
          </cell>
          <cell r="AZ12">
            <v>1</v>
          </cell>
          <cell r="BA12">
            <v>1</v>
          </cell>
          <cell r="BB12">
            <v>1</v>
          </cell>
          <cell r="BC12">
            <v>1</v>
          </cell>
          <cell r="BL12">
            <v>1</v>
          </cell>
          <cell r="BM12">
            <v>1</v>
          </cell>
          <cell r="BN12">
            <v>1</v>
          </cell>
          <cell r="BO12">
            <v>1</v>
          </cell>
          <cell r="BP12">
            <v>1</v>
          </cell>
          <cell r="BQ12">
            <v>1</v>
          </cell>
        </row>
        <row r="13">
          <cell r="AX13">
            <v>1</v>
          </cell>
          <cell r="AY13">
            <v>1</v>
          </cell>
          <cell r="AZ13">
            <v>1</v>
          </cell>
          <cell r="BA13">
            <v>1</v>
          </cell>
          <cell r="BB13">
            <v>2</v>
          </cell>
          <cell r="BC13">
            <v>0.96419056503256462</v>
          </cell>
          <cell r="BL13">
            <v>1</v>
          </cell>
          <cell r="BM13">
            <v>1</v>
          </cell>
          <cell r="BN13">
            <v>1</v>
          </cell>
          <cell r="BO13">
            <v>1</v>
          </cell>
          <cell r="BP13">
            <v>2</v>
          </cell>
          <cell r="BQ13">
            <v>0.95182016124127933</v>
          </cell>
        </row>
        <row r="14">
          <cell r="AX14">
            <v>1</v>
          </cell>
          <cell r="AY14">
            <v>1</v>
          </cell>
          <cell r="AZ14">
            <v>2</v>
          </cell>
          <cell r="BA14">
            <v>0.93697095037689049</v>
          </cell>
          <cell r="BB14">
            <v>3</v>
          </cell>
          <cell r="BC14">
            <v>0.94384081668707587</v>
          </cell>
          <cell r="BL14">
            <v>1</v>
          </cell>
          <cell r="BM14">
            <v>1</v>
          </cell>
          <cell r="BN14">
            <v>2</v>
          </cell>
          <cell r="BO14">
            <v>0.92782119632897142</v>
          </cell>
          <cell r="BP14">
            <v>3</v>
          </cell>
          <cell r="BQ14">
            <v>0.92472014789214929</v>
          </cell>
        </row>
        <row r="15">
          <cell r="AX15">
            <v>2</v>
          </cell>
          <cell r="AY15">
            <v>0.87791456185017347</v>
          </cell>
          <cell r="AZ15">
            <v>3</v>
          </cell>
          <cell r="BA15">
            <v>0.90195936148350653</v>
          </cell>
          <cell r="BB15">
            <v>4</v>
          </cell>
          <cell r="BC15">
            <v>0.92966344569781634</v>
          </cell>
          <cell r="BL15">
            <v>2</v>
          </cell>
          <cell r="BM15">
            <v>0.88884523542347071</v>
          </cell>
          <cell r="BN15">
            <v>3</v>
          </cell>
          <cell r="BO15">
            <v>0.88803916441984398</v>
          </cell>
          <cell r="BP15">
            <v>4</v>
          </cell>
          <cell r="BQ15">
            <v>0.905961619345375</v>
          </cell>
        </row>
        <row r="16">
          <cell r="AX16">
            <v>3</v>
          </cell>
          <cell r="AY16">
            <v>0.81353068976773468</v>
          </cell>
          <cell r="AZ16">
            <v>4</v>
          </cell>
          <cell r="BA16">
            <v>0.87791456185017347</v>
          </cell>
          <cell r="BB16">
            <v>5</v>
          </cell>
          <cell r="BC16">
            <v>0.91881344196878911</v>
          </cell>
          <cell r="BL16">
            <v>3</v>
          </cell>
          <cell r="BM16">
            <v>0.82964321306064248</v>
          </cell>
          <cell r="BN16">
            <v>4</v>
          </cell>
          <cell r="BO16">
            <v>0.86085217235732359</v>
          </cell>
          <cell r="BP16">
            <v>5</v>
          </cell>
          <cell r="BQ16">
            <v>0.89167382691596309</v>
          </cell>
        </row>
        <row r="17">
          <cell r="AX17">
            <v>4</v>
          </cell>
          <cell r="AY17">
            <v>0.77073397790858211</v>
          </cell>
          <cell r="AZ17">
            <v>5</v>
          </cell>
          <cell r="BA17">
            <v>0.85970627839917524</v>
          </cell>
          <cell r="BB17">
            <v>6</v>
          </cell>
          <cell r="BC17">
            <v>0.91004241034230904</v>
          </cell>
          <cell r="BL17">
            <v>4</v>
          </cell>
          <cell r="BM17">
            <v>0.79004585253500526</v>
          </cell>
          <cell r="BN17">
            <v>5</v>
          </cell>
          <cell r="BO17">
            <v>0.84033880847501508</v>
          </cell>
          <cell r="BP17">
            <v>6</v>
          </cell>
          <cell r="BQ17">
            <v>0.88016728026976532</v>
          </cell>
        </row>
        <row r="18">
          <cell r="AX18">
            <v>5</v>
          </cell>
          <cell r="AY18">
            <v>0.67392079169369945</v>
          </cell>
          <cell r="AZ18">
            <v>6</v>
          </cell>
          <cell r="BA18">
            <v>0.80665285064389491</v>
          </cell>
          <cell r="BB18">
            <v>7</v>
          </cell>
          <cell r="BC18">
            <v>0.87663631933675079</v>
          </cell>
          <cell r="BL18">
            <v>5</v>
          </cell>
          <cell r="BM18">
            <v>0.70015512546543013</v>
          </cell>
          <cell r="BN18">
            <v>6</v>
          </cell>
          <cell r="BO18">
            <v>0.77540277101464838</v>
          </cell>
          <cell r="BP18">
            <v>7</v>
          </cell>
          <cell r="BQ18">
            <v>0.83275283092326979</v>
          </cell>
        </row>
        <row r="19">
          <cell r="AX19">
            <v>6</v>
          </cell>
          <cell r="AY19">
            <v>0.62169395774956249</v>
          </cell>
          <cell r="AZ19">
            <v>7</v>
          </cell>
          <cell r="BA19">
            <v>0.77693314614357745</v>
          </cell>
          <cell r="BB19">
            <v>8</v>
          </cell>
          <cell r="BC19">
            <v>0.85761475922289288</v>
          </cell>
          <cell r="BL19">
            <v>6</v>
          </cell>
          <cell r="BM19">
            <v>0.65136637230945338</v>
          </cell>
          <cell r="BN19">
            <v>7</v>
          </cell>
          <cell r="BO19">
            <v>0.73939033948880029</v>
          </cell>
          <cell r="BP19">
            <v>8</v>
          </cell>
          <cell r="BQ19">
            <v>0.80606627934098707</v>
          </cell>
        </row>
        <row r="20">
          <cell r="AX20">
            <v>7</v>
          </cell>
          <cell r="AY20">
            <v>0.58648039850389433</v>
          </cell>
          <cell r="AZ20">
            <v>8</v>
          </cell>
          <cell r="BA20">
            <v>0.75641408908519947</v>
          </cell>
          <cell r="BB20">
            <v>9</v>
          </cell>
          <cell r="BC20">
            <v>0.84434619524746446</v>
          </cell>
          <cell r="BL20">
            <v>7</v>
          </cell>
          <cell r="BM20">
            <v>0.61834474120895166</v>
          </cell>
          <cell r="BN20">
            <v>8</v>
          </cell>
          <cell r="BO20">
            <v>0.71468342251533579</v>
          </cell>
          <cell r="BP20">
            <v>9</v>
          </cell>
          <cell r="BQ20">
            <v>0.78758651158360549</v>
          </cell>
        </row>
        <row r="21">
          <cell r="AX21">
            <v>8</v>
          </cell>
          <cell r="AY21">
            <v>0.56017327317581544</v>
          </cell>
          <cell r="AZ21">
            <v>9</v>
          </cell>
          <cell r="BA21">
            <v>0.7408149152981619</v>
          </cell>
          <cell r="BB21">
            <v>10</v>
          </cell>
          <cell r="BC21">
            <v>0.83418238100871944</v>
          </cell>
          <cell r="BL21">
            <v>8</v>
          </cell>
          <cell r="BM21">
            <v>0.59360553729489385</v>
          </cell>
          <cell r="BN21">
            <v>9</v>
          </cell>
          <cell r="BO21">
            <v>0.69598779579579362</v>
          </cell>
          <cell r="BP21">
            <v>10</v>
          </cell>
          <cell r="BQ21">
            <v>0.77350686984834793</v>
          </cell>
        </row>
        <row r="22">
          <cell r="AX22">
            <v>9</v>
          </cell>
          <cell r="AY22">
            <v>0.53930981075980489</v>
          </cell>
          <cell r="AZ22">
            <v>10</v>
          </cell>
          <cell r="BA22">
            <v>0.72827111678049761</v>
          </cell>
          <cell r="BB22">
            <v>11</v>
          </cell>
          <cell r="BC22">
            <v>0.82596007110183756</v>
          </cell>
          <cell r="BL22">
            <v>9</v>
          </cell>
          <cell r="BM22">
            <v>0.57394164454698382</v>
          </cell>
          <cell r="BN22">
            <v>10</v>
          </cell>
          <cell r="BO22">
            <v>0.68100949559208912</v>
          </cell>
          <cell r="BP22">
            <v>11</v>
          </cell>
          <cell r="BQ22">
            <v>0.76216528814955364</v>
          </cell>
        </row>
        <row r="23">
          <cell r="AX23">
            <v>10</v>
          </cell>
          <cell r="AY23">
            <v>0.5221007672084359</v>
          </cell>
          <cell r="AZ23">
            <v>11</v>
          </cell>
          <cell r="BA23">
            <v>0.71780491006449065</v>
          </cell>
          <cell r="BB23">
            <v>12</v>
          </cell>
          <cell r="BC23">
            <v>0.81906530738591088</v>
          </cell>
          <cell r="BL23">
            <v>10</v>
          </cell>
          <cell r="BM23">
            <v>0.55769194981547432</v>
          </cell>
          <cell r="BN23">
            <v>11</v>
          </cell>
          <cell r="BO23">
            <v>0.66855026733225742</v>
          </cell>
          <cell r="BP23">
            <v>12</v>
          </cell>
          <cell r="BQ23">
            <v>0.75268852727356517</v>
          </cell>
        </row>
        <row r="24">
          <cell r="AX24">
            <v>11</v>
          </cell>
          <cell r="AY24">
            <v>0.50750538838267645</v>
          </cell>
          <cell r="AZ24">
            <v>12</v>
          </cell>
          <cell r="BA24">
            <v>0.70884066603337292</v>
          </cell>
          <cell r="BB24">
            <v>13</v>
          </cell>
          <cell r="BC24">
            <v>0.81313475798208534</v>
          </cell>
          <cell r="BL24">
            <v>11</v>
          </cell>
          <cell r="BM24">
            <v>0.54388835187512952</v>
          </cell>
          <cell r="BN24">
            <v>12</v>
          </cell>
          <cell r="BO24">
            <v>0.65790694790474358</v>
          </cell>
          <cell r="BP24">
            <v>13</v>
          </cell>
          <cell r="BQ24">
            <v>0.74456172840443957</v>
          </cell>
        </row>
        <row r="25">
          <cell r="AX25">
            <v>12</v>
          </cell>
          <cell r="AY25">
            <v>0.4948668651995437</v>
          </cell>
          <cell r="AZ25">
            <v>13</v>
          </cell>
          <cell r="BA25">
            <v>0.70101140531138217</v>
          </cell>
          <cell r="BB25">
            <v>14</v>
          </cell>
          <cell r="BC25">
            <v>0.80793576670537592</v>
          </cell>
          <cell r="BL25">
            <v>12</v>
          </cell>
          <cell r="BM25">
            <v>0.53191889031953077</v>
          </cell>
          <cell r="BN25">
            <v>13</v>
          </cell>
          <cell r="BO25">
            <v>0.64863246389324614</v>
          </cell>
          <cell r="BP25">
            <v>14</v>
          </cell>
          <cell r="BQ25">
            <v>0.73745623675085548</v>
          </cell>
        </row>
        <row r="26">
          <cell r="AX26">
            <v>13</v>
          </cell>
          <cell r="AY26">
            <v>0.483745139677763</v>
          </cell>
          <cell r="AZ26">
            <v>14</v>
          </cell>
          <cell r="BA26">
            <v>0.6940690818858879</v>
          </cell>
          <cell r="BB26">
            <v>15</v>
          </cell>
          <cell r="BC26">
            <v>0.80331047704676339</v>
          </cell>
          <cell r="BL26">
            <v>13</v>
          </cell>
          <cell r="BM26">
            <v>0.52137297298802876</v>
          </cell>
          <cell r="BN26">
            <v>14</v>
          </cell>
          <cell r="BO26">
            <v>0.64042534110220661</v>
          </cell>
          <cell r="BP26">
            <v>15</v>
          </cell>
          <cell r="BQ26">
            <v>0.73114966512905522</v>
          </cell>
        </row>
        <row r="27">
          <cell r="AX27">
            <v>14</v>
          </cell>
          <cell r="AY27">
            <v>0.47383153843710113</v>
          </cell>
          <cell r="AZ27">
            <v>15</v>
          </cell>
          <cell r="BA27">
            <v>0.6878383501587193</v>
          </cell>
          <cell r="BB27">
            <v>16</v>
          </cell>
          <cell r="BC27">
            <v>0.79914692232211582</v>
          </cell>
          <cell r="BL27">
            <v>14</v>
          </cell>
          <cell r="BM27">
            <v>0.51196223364572147</v>
          </cell>
          <cell r="BN27">
            <v>15</v>
          </cell>
          <cell r="BO27">
            <v>0.63307290642580427</v>
          </cell>
          <cell r="BP27">
            <v>16</v>
          </cell>
          <cell r="BQ27">
            <v>0.72548465309101373</v>
          </cell>
        </row>
        <row r="28">
          <cell r="AX28">
            <v>15</v>
          </cell>
          <cell r="AY28">
            <v>0.46490153553372093</v>
          </cell>
          <cell r="AZ28">
            <v>16</v>
          </cell>
          <cell r="BA28">
            <v>0.68219077487665747</v>
          </cell>
          <cell r="BB28">
            <v>17</v>
          </cell>
          <cell r="BC28">
            <v>0.79536284237290678</v>
          </cell>
          <cell r="BL28">
            <v>15</v>
          </cell>
          <cell r="BM28">
            <v>0.50347668185624661</v>
          </cell>
          <cell r="BN28">
            <v>16</v>
          </cell>
          <cell r="BO28">
            <v>0.62641967236162244</v>
          </cell>
          <cell r="BP28">
            <v>17</v>
          </cell>
          <cell r="BQ28">
            <v>0.72034583828122745</v>
          </cell>
        </row>
        <row r="29">
          <cell r="AX29">
            <v>16</v>
          </cell>
          <cell r="AY29">
            <v>0.4567869209779839</v>
          </cell>
          <cell r="AZ29">
            <v>17</v>
          </cell>
          <cell r="BA29">
            <v>0.67702952658221605</v>
          </cell>
          <cell r="BB29">
            <v>18</v>
          </cell>
          <cell r="BC29">
            <v>0.79189605000721963</v>
          </cell>
          <cell r="BL29">
            <v>16</v>
          </cell>
          <cell r="BM29">
            <v>0.49575883716056834</v>
          </cell>
          <cell r="BN29">
            <v>17</v>
          </cell>
          <cell r="BO29">
            <v>0.62034861137530528</v>
          </cell>
          <cell r="BP29">
            <v>18</v>
          </cell>
          <cell r="BQ29">
            <v>0.71564617829158772</v>
          </cell>
        </row>
        <row r="30">
          <cell r="AX30">
            <v>17</v>
          </cell>
          <cell r="AY30">
            <v>0.44935855432027072</v>
          </cell>
          <cell r="AZ30">
            <v>18</v>
          </cell>
          <cell r="BA30">
            <v>0.67227983630252985</v>
          </cell>
          <cell r="BB30">
            <v>19</v>
          </cell>
          <cell r="BC30">
            <v>0.78869840576113626</v>
          </cell>
          <cell r="BL30">
            <v>17</v>
          </cell>
          <cell r="BM30">
            <v>0.48868768399881113</v>
          </cell>
          <cell r="BN30">
            <v>18</v>
          </cell>
          <cell r="BO30">
            <v>0.61476949701479855</v>
          </cell>
          <cell r="BP30">
            <v>19</v>
          </cell>
          <cell r="BQ30">
            <v>0.7113184128037624</v>
          </cell>
        </row>
        <row r="31">
          <cell r="AX31">
            <v>18</v>
          </cell>
          <cell r="AY31">
            <v>0.44251522469486471</v>
          </cell>
          <cell r="AZ31">
            <v>19</v>
          </cell>
          <cell r="BA31">
            <v>0.66788279356457259</v>
          </cell>
          <cell r="BB31">
            <v>20</v>
          </cell>
          <cell r="BC31">
            <v>0.78573189304111324</v>
          </cell>
          <cell r="BL31">
            <v>18</v>
          </cell>
          <cell r="BM31">
            <v>0.48216829788218418</v>
          </cell>
          <cell r="BN31">
            <v>19</v>
          </cell>
          <cell r="BO31">
            <v>0.60961134053615584</v>
          </cell>
          <cell r="BP31">
            <v>20</v>
          </cell>
          <cell r="BQ31">
            <v>0.70730951209127102</v>
          </cell>
        </row>
        <row r="32">
          <cell r="AX32">
            <v>19</v>
          </cell>
          <cell r="AY32">
            <v>0.43617620062264606</v>
          </cell>
          <cell r="AZ32">
            <v>20</v>
          </cell>
          <cell r="BA32">
            <v>0.66379117614449779</v>
          </cell>
          <cell r="BB32">
            <v>21</v>
          </cell>
          <cell r="BC32">
            <v>0.78296597283040781</v>
          </cell>
          <cell r="BL32">
            <v>19</v>
          </cell>
          <cell r="BM32">
            <v>0.47612490151349995</v>
          </cell>
          <cell r="BN32">
            <v>20</v>
          </cell>
          <cell r="BO32">
            <v>0.60481731257633231</v>
          </cell>
          <cell r="BP32">
            <v>21</v>
          </cell>
          <cell r="BQ32">
            <v>0.70357694162796602</v>
          </cell>
        </row>
        <row r="33">
          <cell r="AX33">
            <v>20</v>
          </cell>
          <cell r="AY33">
            <v>0.43027609790606169</v>
          </cell>
          <cell r="AZ33">
            <v>21</v>
          </cell>
          <cell r="BA33">
            <v>0.65996656297587764</v>
          </cell>
          <cell r="BB33">
            <v>22</v>
          </cell>
          <cell r="BC33">
            <v>0.78037574835868617</v>
          </cell>
          <cell r="BL33">
            <v>20</v>
          </cell>
          <cell r="BM33">
            <v>0.47049607760146861</v>
          </cell>
          <cell r="BN33">
            <v>21</v>
          </cell>
          <cell r="BO33">
            <v>0.60034123208042833</v>
          </cell>
          <cell r="BP33">
            <v>22</v>
          </cell>
          <cell r="BQ33">
            <v>0.7000860744298758</v>
          </cell>
        </row>
        <row r="34">
          <cell r="AX34"/>
          <cell r="AY34"/>
          <cell r="AZ34"/>
          <cell r="BA34"/>
          <cell r="BB34"/>
          <cell r="BC34"/>
          <cell r="BL34"/>
          <cell r="BM34"/>
          <cell r="BN34"/>
          <cell r="BO34"/>
          <cell r="BP34"/>
          <cell r="BQ34"/>
        </row>
        <row r="35">
          <cell r="AX35"/>
          <cell r="AY35"/>
          <cell r="AZ35"/>
          <cell r="BA35"/>
          <cell r="BB35"/>
          <cell r="BC35"/>
          <cell r="BL35"/>
          <cell r="BM35"/>
          <cell r="BN35"/>
          <cell r="BO35"/>
          <cell r="BP35"/>
          <cell r="BQ35"/>
        </row>
        <row r="36">
          <cell r="AX36"/>
          <cell r="AY36"/>
          <cell r="AZ36"/>
          <cell r="BA36"/>
          <cell r="BB36"/>
          <cell r="BC36"/>
          <cell r="BL36"/>
          <cell r="BM36"/>
          <cell r="BN36"/>
          <cell r="BO36"/>
          <cell r="BP36"/>
          <cell r="BQ36"/>
        </row>
        <row r="37">
          <cell r="AX37"/>
          <cell r="AY37"/>
          <cell r="AZ37"/>
          <cell r="BA37"/>
          <cell r="BB37"/>
          <cell r="BC37"/>
          <cell r="BL37"/>
          <cell r="BM37"/>
          <cell r="BN37"/>
          <cell r="BO37"/>
          <cell r="BP37"/>
          <cell r="BQ37"/>
        </row>
        <row r="38">
          <cell r="AX38"/>
          <cell r="AY38"/>
          <cell r="AZ38"/>
          <cell r="BA38"/>
          <cell r="BB38"/>
          <cell r="BC38"/>
          <cell r="BL38"/>
          <cell r="BM38"/>
          <cell r="BN38"/>
          <cell r="BO38"/>
          <cell r="BP38"/>
          <cell r="BQ38"/>
        </row>
        <row r="39">
          <cell r="AX39"/>
          <cell r="AY39"/>
          <cell r="AZ39"/>
          <cell r="BA39"/>
          <cell r="BB39"/>
          <cell r="BC39"/>
          <cell r="BL39"/>
          <cell r="BM39"/>
          <cell r="BN39"/>
          <cell r="BO39"/>
          <cell r="BP39"/>
          <cell r="BQ39"/>
        </row>
        <row r="40">
          <cell r="AX40"/>
          <cell r="AY40"/>
          <cell r="AZ40"/>
          <cell r="BA40"/>
          <cell r="BB40"/>
          <cell r="BC40"/>
          <cell r="BL40"/>
          <cell r="BM40"/>
          <cell r="BN40"/>
          <cell r="BO40"/>
          <cell r="BP40"/>
          <cell r="BQ40"/>
        </row>
        <row r="41">
          <cell r="AX41"/>
          <cell r="AY41"/>
          <cell r="AZ41"/>
          <cell r="BA41"/>
          <cell r="BB41"/>
          <cell r="BC41"/>
          <cell r="BL41"/>
          <cell r="BM41"/>
          <cell r="BN41"/>
          <cell r="BO41"/>
          <cell r="BP41"/>
          <cell r="BQ41"/>
        </row>
        <row r="42">
          <cell r="AX42"/>
          <cell r="AY42"/>
          <cell r="AZ42"/>
          <cell r="BA42"/>
          <cell r="BB42"/>
          <cell r="BC42"/>
          <cell r="BL42"/>
          <cell r="BM42"/>
          <cell r="BN42"/>
          <cell r="BO42"/>
          <cell r="BP42"/>
          <cell r="BQ42"/>
        </row>
        <row r="43">
          <cell r="AX43"/>
          <cell r="AY43"/>
          <cell r="AZ43"/>
          <cell r="BA43"/>
          <cell r="BB43"/>
          <cell r="BC43"/>
          <cell r="BL43"/>
          <cell r="BM43"/>
          <cell r="BN43"/>
          <cell r="BO43"/>
          <cell r="BP43"/>
          <cell r="BQ43"/>
        </row>
        <row r="44">
          <cell r="AX44"/>
          <cell r="AY44"/>
          <cell r="AZ44"/>
          <cell r="BA44"/>
          <cell r="BB44"/>
          <cell r="BC44"/>
          <cell r="BL44"/>
          <cell r="BM44"/>
          <cell r="BN44"/>
          <cell r="BO44"/>
          <cell r="BP44"/>
          <cell r="BQ44"/>
        </row>
        <row r="45">
          <cell r="AX45"/>
          <cell r="AY45"/>
          <cell r="AZ45"/>
          <cell r="BA45"/>
          <cell r="BB45"/>
          <cell r="BC45"/>
          <cell r="BL45"/>
          <cell r="BM45"/>
          <cell r="BN45"/>
          <cell r="BO45"/>
          <cell r="BP45"/>
          <cell r="BQ45"/>
        </row>
        <row r="46">
          <cell r="AX46"/>
          <cell r="AY46"/>
          <cell r="AZ46"/>
          <cell r="BA46"/>
          <cell r="BB46"/>
          <cell r="BC46"/>
          <cell r="BL46"/>
          <cell r="BM46"/>
          <cell r="BN46"/>
          <cell r="BO46"/>
          <cell r="BP46"/>
          <cell r="BQ46"/>
        </row>
        <row r="47">
          <cell r="AX47"/>
          <cell r="AY47"/>
          <cell r="AZ47"/>
          <cell r="BA47"/>
          <cell r="BB47"/>
          <cell r="BC47"/>
          <cell r="BL47"/>
          <cell r="BM47"/>
          <cell r="BN47"/>
          <cell r="BO47"/>
          <cell r="BP47"/>
          <cell r="BQ47"/>
        </row>
        <row r="48">
          <cell r="AX48"/>
          <cell r="AY48"/>
          <cell r="AZ48"/>
          <cell r="BA48"/>
          <cell r="BB48"/>
          <cell r="BC48"/>
          <cell r="BL48"/>
          <cell r="BM48"/>
          <cell r="BN48"/>
          <cell r="BO48"/>
          <cell r="BP48"/>
          <cell r="BQ48"/>
        </row>
        <row r="49">
          <cell r="AX49"/>
          <cell r="AY49"/>
          <cell r="AZ49"/>
          <cell r="BA49"/>
          <cell r="BB49"/>
          <cell r="BC49"/>
          <cell r="BL49"/>
          <cell r="BM49"/>
          <cell r="BN49"/>
          <cell r="BO49"/>
          <cell r="BP49"/>
          <cell r="BQ49"/>
        </row>
        <row r="50">
          <cell r="AX50"/>
          <cell r="AY50"/>
          <cell r="AZ50"/>
          <cell r="BA50"/>
          <cell r="BB50"/>
          <cell r="BC50"/>
          <cell r="BL50"/>
          <cell r="BM50"/>
          <cell r="BN50"/>
          <cell r="BO50"/>
          <cell r="BP50"/>
          <cell r="BQ50"/>
        </row>
        <row r="51">
          <cell r="AX51"/>
          <cell r="AY51"/>
          <cell r="AZ51"/>
          <cell r="BA51"/>
          <cell r="BB51"/>
          <cell r="BC51"/>
          <cell r="BL51"/>
          <cell r="BM51"/>
          <cell r="BN51"/>
          <cell r="BO51"/>
          <cell r="BP51"/>
          <cell r="BQ51"/>
        </row>
        <row r="52">
          <cell r="AX52"/>
          <cell r="AY52"/>
          <cell r="AZ52"/>
          <cell r="BA52"/>
          <cell r="BB52"/>
          <cell r="BC52"/>
          <cell r="BL52"/>
          <cell r="BM52"/>
          <cell r="BN52"/>
          <cell r="BO52"/>
          <cell r="BP52"/>
          <cell r="BQ52"/>
        </row>
        <row r="53">
          <cell r="AX53"/>
          <cell r="AY53"/>
          <cell r="AZ53"/>
          <cell r="BA53"/>
          <cell r="BB53"/>
          <cell r="BC53"/>
          <cell r="BL53"/>
          <cell r="BM53"/>
          <cell r="BN53"/>
          <cell r="BO53"/>
          <cell r="BP53"/>
          <cell r="BQ53"/>
        </row>
        <row r="54">
          <cell r="AX54"/>
          <cell r="AY54"/>
          <cell r="AZ54"/>
          <cell r="BA54"/>
          <cell r="BB54"/>
          <cell r="BC54"/>
          <cell r="BL54"/>
          <cell r="BM54"/>
          <cell r="BN54"/>
          <cell r="BO54"/>
          <cell r="BP54"/>
          <cell r="BQ54"/>
        </row>
        <row r="55">
          <cell r="AX55"/>
          <cell r="AY55"/>
          <cell r="AZ55"/>
          <cell r="BA55"/>
          <cell r="BB55"/>
          <cell r="BC55"/>
          <cell r="BL55"/>
          <cell r="BM55"/>
          <cell r="BN55"/>
          <cell r="BO55"/>
          <cell r="BP55"/>
          <cell r="BQ55"/>
        </row>
        <row r="56">
          <cell r="AX56"/>
          <cell r="AY56"/>
          <cell r="AZ56"/>
          <cell r="BA56"/>
          <cell r="BB56"/>
          <cell r="BC56"/>
          <cell r="BL56"/>
          <cell r="BM56"/>
          <cell r="BN56"/>
          <cell r="BO56"/>
          <cell r="BP56"/>
          <cell r="BQ56"/>
        </row>
        <row r="57">
          <cell r="AX57"/>
          <cell r="AY57"/>
          <cell r="AZ57"/>
          <cell r="BA57"/>
          <cell r="BB57"/>
          <cell r="BC57"/>
          <cell r="BL57"/>
          <cell r="BM57"/>
          <cell r="BN57"/>
          <cell r="BO57"/>
          <cell r="BP57"/>
          <cell r="BQ57"/>
        </row>
        <row r="58">
          <cell r="AX58"/>
          <cell r="AY58"/>
          <cell r="AZ58"/>
          <cell r="BA58"/>
          <cell r="BB58"/>
          <cell r="BC58"/>
          <cell r="BL58"/>
          <cell r="BM58"/>
          <cell r="BN58"/>
          <cell r="BO58"/>
          <cell r="BP58"/>
          <cell r="BQ58"/>
        </row>
        <row r="59">
          <cell r="AX59"/>
          <cell r="AY59"/>
          <cell r="AZ59"/>
          <cell r="BA59"/>
          <cell r="BB59"/>
          <cell r="BC59"/>
          <cell r="BL59"/>
          <cell r="BM59"/>
          <cell r="BN59"/>
          <cell r="BO59"/>
          <cell r="BP59"/>
          <cell r="BQ59"/>
        </row>
        <row r="60">
          <cell r="AX60"/>
          <cell r="AY60"/>
          <cell r="AZ60"/>
          <cell r="BA60"/>
          <cell r="BB60"/>
          <cell r="BC60"/>
          <cell r="BL60"/>
          <cell r="BM60"/>
          <cell r="BN60"/>
          <cell r="BO60"/>
          <cell r="BP60"/>
          <cell r="BQ60"/>
        </row>
        <row r="61">
          <cell r="AX61"/>
          <cell r="AY61"/>
          <cell r="AZ61"/>
          <cell r="BA61"/>
          <cell r="BB61"/>
          <cell r="BC61"/>
          <cell r="BL61"/>
          <cell r="BM61"/>
          <cell r="BN61"/>
          <cell r="BO61"/>
          <cell r="BP61"/>
          <cell r="BQ61"/>
        </row>
        <row r="62">
          <cell r="AX62"/>
          <cell r="AY62"/>
          <cell r="AZ62"/>
          <cell r="BA62"/>
          <cell r="BB62"/>
          <cell r="BC62"/>
          <cell r="BL62"/>
          <cell r="BM62"/>
          <cell r="BN62"/>
          <cell r="BO62"/>
          <cell r="BP62"/>
          <cell r="BQ62"/>
        </row>
        <row r="63">
          <cell r="AX63"/>
          <cell r="AY63"/>
          <cell r="AZ63"/>
          <cell r="BA63"/>
          <cell r="BB63"/>
          <cell r="BC63"/>
          <cell r="BL63"/>
          <cell r="BM63"/>
          <cell r="BN63"/>
          <cell r="BO63"/>
          <cell r="BP63"/>
          <cell r="BQ63"/>
        </row>
        <row r="64">
          <cell r="AX64"/>
          <cell r="AY64"/>
          <cell r="AZ64"/>
          <cell r="BA64"/>
          <cell r="BB64"/>
          <cell r="BC64"/>
          <cell r="BL64"/>
          <cell r="BM64"/>
          <cell r="BN64"/>
          <cell r="BO64"/>
          <cell r="BP64"/>
          <cell r="BQ64"/>
        </row>
        <row r="65">
          <cell r="AX65"/>
          <cell r="AY65"/>
          <cell r="AZ65"/>
          <cell r="BA65"/>
          <cell r="BB65"/>
          <cell r="BC65"/>
          <cell r="BL65"/>
          <cell r="BM65"/>
          <cell r="BN65"/>
          <cell r="BO65"/>
          <cell r="BP65"/>
          <cell r="BQ65"/>
        </row>
        <row r="66">
          <cell r="AX66"/>
          <cell r="AY66"/>
          <cell r="AZ66"/>
          <cell r="BA66"/>
          <cell r="BB66"/>
          <cell r="BC66"/>
          <cell r="BL66"/>
          <cell r="BM66"/>
          <cell r="BN66"/>
          <cell r="BO66"/>
          <cell r="BP66"/>
          <cell r="BQ66"/>
        </row>
        <row r="67">
          <cell r="AX67"/>
          <cell r="AY67"/>
          <cell r="AZ67"/>
          <cell r="BA67"/>
          <cell r="BB67"/>
          <cell r="BC67"/>
          <cell r="BL67"/>
          <cell r="BM67"/>
          <cell r="BN67"/>
          <cell r="BO67"/>
          <cell r="BP67"/>
          <cell r="BQ67"/>
        </row>
        <row r="68">
          <cell r="AX68"/>
          <cell r="AY68"/>
          <cell r="AZ68"/>
          <cell r="BA68"/>
          <cell r="BB68"/>
          <cell r="BC68"/>
          <cell r="BL68"/>
          <cell r="BM68"/>
          <cell r="BN68"/>
          <cell r="BO68"/>
          <cell r="BP68"/>
          <cell r="BQ68"/>
        </row>
        <row r="69">
          <cell r="AX69"/>
          <cell r="AY69"/>
          <cell r="AZ69"/>
          <cell r="BA69"/>
          <cell r="BB69"/>
          <cell r="BC69"/>
          <cell r="BL69"/>
          <cell r="BM69"/>
          <cell r="BN69"/>
          <cell r="BO69"/>
          <cell r="BP69"/>
          <cell r="BQ69"/>
        </row>
        <row r="70">
          <cell r="AX70"/>
          <cell r="AY70"/>
          <cell r="AZ70"/>
          <cell r="BA70"/>
          <cell r="BB70"/>
          <cell r="BC70"/>
          <cell r="BL70"/>
          <cell r="BM70"/>
          <cell r="BN70"/>
          <cell r="BO70"/>
          <cell r="BP70"/>
          <cell r="BQ70"/>
        </row>
        <row r="71">
          <cell r="AX71"/>
          <cell r="AY71"/>
          <cell r="AZ71"/>
          <cell r="BA71"/>
          <cell r="BB71"/>
          <cell r="BC71"/>
          <cell r="BL71"/>
          <cell r="BM71"/>
          <cell r="BN71"/>
          <cell r="BO71"/>
          <cell r="BP71"/>
          <cell r="BQ71"/>
        </row>
        <row r="72">
          <cell r="AX72"/>
          <cell r="AY72"/>
          <cell r="AZ72"/>
          <cell r="BA72"/>
          <cell r="BB72"/>
          <cell r="BC72"/>
          <cell r="BL72"/>
          <cell r="BM72"/>
          <cell r="BN72"/>
          <cell r="BO72"/>
          <cell r="BP72"/>
          <cell r="BQ72"/>
        </row>
        <row r="73">
          <cell r="AX73"/>
          <cell r="AY73"/>
          <cell r="AZ73"/>
          <cell r="BA73"/>
          <cell r="BB73"/>
          <cell r="BC73"/>
          <cell r="BL73"/>
          <cell r="BM73"/>
          <cell r="BN73"/>
          <cell r="BO73"/>
          <cell r="BP73"/>
          <cell r="BQ73"/>
        </row>
        <row r="74">
          <cell r="AX74"/>
          <cell r="AY74"/>
          <cell r="AZ74"/>
          <cell r="BA74"/>
          <cell r="BB74"/>
          <cell r="BC74"/>
          <cell r="BL74"/>
          <cell r="BM74"/>
          <cell r="BN74"/>
          <cell r="BO74"/>
          <cell r="BP74"/>
          <cell r="BQ74"/>
        </row>
        <row r="75">
          <cell r="AX75"/>
          <cell r="AY75"/>
          <cell r="AZ75"/>
          <cell r="BA75"/>
          <cell r="BB75"/>
          <cell r="BC75"/>
          <cell r="BL75"/>
          <cell r="BM75"/>
          <cell r="BN75"/>
          <cell r="BO75"/>
          <cell r="BP75"/>
          <cell r="BQ75"/>
        </row>
        <row r="76">
          <cell r="AX76"/>
          <cell r="AY76"/>
          <cell r="AZ76"/>
          <cell r="BA76"/>
          <cell r="BB76"/>
          <cell r="BC76"/>
          <cell r="BL76"/>
          <cell r="BM76"/>
          <cell r="BN76"/>
          <cell r="BO76"/>
          <cell r="BP76"/>
          <cell r="BQ76"/>
        </row>
        <row r="77">
          <cell r="AX77"/>
          <cell r="AY77"/>
          <cell r="AZ77"/>
          <cell r="BA77"/>
          <cell r="BB77"/>
          <cell r="BC77"/>
          <cell r="BL77"/>
          <cell r="BM77"/>
          <cell r="BN77"/>
          <cell r="BO77"/>
          <cell r="BP77"/>
          <cell r="BQ77"/>
        </row>
        <row r="78">
          <cell r="AX78"/>
          <cell r="AY78"/>
          <cell r="AZ78"/>
          <cell r="BA78"/>
          <cell r="BB78"/>
          <cell r="BC78"/>
          <cell r="BL78"/>
          <cell r="BM78"/>
          <cell r="BN78"/>
          <cell r="BO78"/>
          <cell r="BP78"/>
          <cell r="BQ78"/>
        </row>
        <row r="79">
          <cell r="AX79"/>
          <cell r="AY79"/>
          <cell r="AZ79"/>
          <cell r="BA79"/>
          <cell r="BB79"/>
          <cell r="BC79"/>
          <cell r="BL79"/>
          <cell r="BM79"/>
          <cell r="BN79"/>
          <cell r="BO79"/>
          <cell r="BP79"/>
          <cell r="BQ79"/>
        </row>
        <row r="80">
          <cell r="AX80"/>
          <cell r="AY80"/>
          <cell r="AZ80"/>
          <cell r="BA80"/>
          <cell r="BB80"/>
          <cell r="BC80"/>
          <cell r="BL80"/>
          <cell r="BM80"/>
          <cell r="BN80"/>
          <cell r="BO80"/>
          <cell r="BP80"/>
          <cell r="BQ80"/>
        </row>
        <row r="81">
          <cell r="AX81"/>
          <cell r="AY81"/>
          <cell r="AZ81"/>
          <cell r="BA81"/>
          <cell r="BB81"/>
          <cell r="BC81"/>
          <cell r="BL81"/>
          <cell r="BM81"/>
          <cell r="BN81"/>
          <cell r="BO81"/>
          <cell r="BP81"/>
          <cell r="BQ81"/>
        </row>
        <row r="82">
          <cell r="AX82"/>
          <cell r="AY82"/>
          <cell r="AZ82"/>
          <cell r="BA82"/>
          <cell r="BB82"/>
          <cell r="BC82"/>
          <cell r="BL82"/>
          <cell r="BM82"/>
          <cell r="BN82"/>
          <cell r="BO82"/>
          <cell r="BP82"/>
          <cell r="BQ82"/>
        </row>
        <row r="83">
          <cell r="AX83"/>
          <cell r="AY83"/>
          <cell r="AZ83"/>
          <cell r="BA83"/>
          <cell r="BB83"/>
          <cell r="BC83"/>
          <cell r="BL83"/>
          <cell r="BM83"/>
          <cell r="BN83"/>
          <cell r="BO83"/>
          <cell r="BP83"/>
          <cell r="BQ83"/>
        </row>
        <row r="84">
          <cell r="AX84"/>
          <cell r="AY84"/>
          <cell r="AZ84"/>
          <cell r="BA84"/>
          <cell r="BB84"/>
          <cell r="BC84"/>
          <cell r="BL84"/>
          <cell r="BM84"/>
          <cell r="BN84"/>
          <cell r="BO84"/>
          <cell r="BP84"/>
          <cell r="BQ84"/>
        </row>
        <row r="85">
          <cell r="AX85"/>
          <cell r="AY85"/>
          <cell r="AZ85"/>
          <cell r="BA85"/>
          <cell r="BB85"/>
          <cell r="BC85"/>
          <cell r="BL85"/>
          <cell r="BM85"/>
          <cell r="BN85"/>
          <cell r="BO85"/>
          <cell r="BP85"/>
          <cell r="BQ85"/>
        </row>
        <row r="86">
          <cell r="AX86"/>
          <cell r="AY86"/>
          <cell r="AZ86"/>
          <cell r="BA86"/>
          <cell r="BB86"/>
          <cell r="BC86"/>
          <cell r="BL86"/>
          <cell r="BM86"/>
          <cell r="BN86"/>
          <cell r="BO86"/>
          <cell r="BP86"/>
          <cell r="BQ86"/>
        </row>
        <row r="87">
          <cell r="AX87"/>
          <cell r="AY87"/>
          <cell r="AZ87"/>
          <cell r="BA87"/>
          <cell r="BB87"/>
          <cell r="BC87"/>
          <cell r="BL87"/>
          <cell r="BM87"/>
          <cell r="BN87"/>
          <cell r="BO87"/>
          <cell r="BP87"/>
          <cell r="BQ87"/>
        </row>
        <row r="88">
          <cell r="AX88"/>
          <cell r="AY88"/>
          <cell r="AZ88"/>
          <cell r="BA88"/>
          <cell r="BB88"/>
          <cell r="BC88"/>
          <cell r="BL88"/>
          <cell r="BM88"/>
          <cell r="BN88"/>
          <cell r="BO88"/>
          <cell r="BP88"/>
          <cell r="BQ88"/>
        </row>
        <row r="89">
          <cell r="AX89"/>
          <cell r="AY89"/>
          <cell r="AZ89"/>
          <cell r="BA89"/>
          <cell r="BB89"/>
          <cell r="BC89"/>
          <cell r="BL89"/>
          <cell r="BM89"/>
          <cell r="BN89"/>
          <cell r="BO89"/>
          <cell r="BP89"/>
          <cell r="BQ89"/>
        </row>
        <row r="90">
          <cell r="AX90"/>
          <cell r="AY90"/>
          <cell r="AZ90"/>
          <cell r="BA90"/>
          <cell r="BB90"/>
          <cell r="BC90"/>
          <cell r="BL90"/>
          <cell r="BM90"/>
          <cell r="BN90"/>
          <cell r="BO90"/>
          <cell r="BP90"/>
          <cell r="BQ90"/>
        </row>
        <row r="91">
          <cell r="AX91"/>
          <cell r="AY91"/>
          <cell r="AZ91"/>
          <cell r="BA91"/>
          <cell r="BB91"/>
          <cell r="BC91"/>
          <cell r="BL91"/>
          <cell r="BM91"/>
          <cell r="BN91"/>
          <cell r="BO91"/>
          <cell r="BP91"/>
          <cell r="BQ91"/>
        </row>
        <row r="92">
          <cell r="AX92"/>
          <cell r="AY92"/>
          <cell r="AZ92"/>
          <cell r="BA92"/>
          <cell r="BB92"/>
          <cell r="BC92"/>
          <cell r="BL92"/>
          <cell r="BM92"/>
          <cell r="BN92"/>
          <cell r="BO92"/>
          <cell r="BP92"/>
          <cell r="BQ92"/>
        </row>
        <row r="93">
          <cell r="AX93"/>
          <cell r="AY93"/>
          <cell r="AZ93"/>
          <cell r="BA93"/>
          <cell r="BB93"/>
          <cell r="BC93"/>
          <cell r="BL93"/>
          <cell r="BM93"/>
          <cell r="BN93"/>
          <cell r="BO93"/>
          <cell r="BP93"/>
          <cell r="BQ93"/>
        </row>
        <row r="94">
          <cell r="AX94"/>
          <cell r="AY94"/>
          <cell r="AZ94"/>
          <cell r="BA94"/>
          <cell r="BB94"/>
          <cell r="BC94"/>
          <cell r="BL94"/>
          <cell r="BM94"/>
          <cell r="BN94"/>
          <cell r="BO94"/>
          <cell r="BP94"/>
          <cell r="BQ94"/>
        </row>
        <row r="95">
          <cell r="AX95"/>
          <cell r="AY95"/>
          <cell r="AZ95"/>
          <cell r="BA95"/>
          <cell r="BB95"/>
          <cell r="BC95"/>
          <cell r="BL95"/>
          <cell r="BM95"/>
          <cell r="BN95"/>
          <cell r="BO95"/>
          <cell r="BP95"/>
          <cell r="BQ95"/>
        </row>
        <row r="96">
          <cell r="AX96"/>
          <cell r="AY96"/>
          <cell r="AZ96"/>
          <cell r="BA96"/>
          <cell r="BB96"/>
          <cell r="BC96"/>
          <cell r="BL96"/>
          <cell r="BM96"/>
          <cell r="BN96"/>
          <cell r="BO96"/>
          <cell r="BP96"/>
          <cell r="BQ96"/>
        </row>
        <row r="97">
          <cell r="AX97"/>
          <cell r="AY97"/>
          <cell r="AZ97"/>
          <cell r="BA97"/>
          <cell r="BB97"/>
          <cell r="BC97"/>
          <cell r="BL97"/>
          <cell r="BM97"/>
          <cell r="BN97"/>
          <cell r="BO97"/>
          <cell r="BP97"/>
          <cell r="BQ97"/>
        </row>
        <row r="98">
          <cell r="AX98"/>
          <cell r="AY98"/>
          <cell r="AZ98"/>
          <cell r="BA98"/>
          <cell r="BB98"/>
          <cell r="BC98"/>
          <cell r="BL98"/>
          <cell r="BM98"/>
          <cell r="BN98"/>
          <cell r="BO98"/>
          <cell r="BP98"/>
          <cell r="BQ98"/>
        </row>
        <row r="99">
          <cell r="AX99"/>
          <cell r="AY99"/>
          <cell r="AZ99"/>
          <cell r="BA99"/>
          <cell r="BB99"/>
          <cell r="BC99"/>
          <cell r="BL99"/>
          <cell r="BM99"/>
          <cell r="BN99"/>
          <cell r="BO99"/>
          <cell r="BP99"/>
          <cell r="BQ99"/>
        </row>
        <row r="100">
          <cell r="AX100"/>
          <cell r="AY100"/>
          <cell r="AZ100"/>
          <cell r="BA100"/>
          <cell r="BB100"/>
          <cell r="BC100"/>
          <cell r="BL100"/>
          <cell r="BM100"/>
          <cell r="BN100"/>
          <cell r="BO100"/>
          <cell r="BP100"/>
          <cell r="BQ100"/>
        </row>
        <row r="101">
          <cell r="AX101"/>
          <cell r="AY101"/>
          <cell r="AZ101"/>
          <cell r="BA101"/>
          <cell r="BB101"/>
          <cell r="BC101"/>
          <cell r="BL101"/>
          <cell r="BM101"/>
          <cell r="BN101"/>
          <cell r="BO101"/>
          <cell r="BP101"/>
          <cell r="BQ101"/>
        </row>
        <row r="102">
          <cell r="AX102"/>
          <cell r="AY102"/>
          <cell r="AZ102"/>
          <cell r="BA102"/>
          <cell r="BB102"/>
          <cell r="BC102"/>
          <cell r="BL102"/>
          <cell r="BM102"/>
          <cell r="BN102"/>
          <cell r="BO102"/>
          <cell r="BP102"/>
          <cell r="BQ102"/>
        </row>
        <row r="103">
          <cell r="AX103"/>
          <cell r="AY103"/>
          <cell r="AZ103"/>
          <cell r="BA103"/>
          <cell r="BB103"/>
          <cell r="BC103"/>
          <cell r="BL103"/>
          <cell r="BM103"/>
          <cell r="BN103"/>
          <cell r="BO103"/>
          <cell r="BP103"/>
          <cell r="BQ103"/>
        </row>
        <row r="104">
          <cell r="AX104"/>
          <cell r="AY104"/>
          <cell r="AZ104"/>
          <cell r="BA104"/>
          <cell r="BB104"/>
          <cell r="BC104"/>
          <cell r="BL104"/>
          <cell r="BM104"/>
          <cell r="BN104"/>
          <cell r="BO104"/>
          <cell r="BP104"/>
          <cell r="BQ104"/>
        </row>
      </sheetData>
      <sheetData sheetId="61"/>
      <sheetData sheetId="62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X12">
            <v>1</v>
          </cell>
          <cell r="AY12">
            <v>1</v>
          </cell>
          <cell r="AZ12">
            <v>1</v>
          </cell>
          <cell r="BA12">
            <v>1</v>
          </cell>
          <cell r="BB12">
            <v>1</v>
          </cell>
          <cell r="BC12">
            <v>1</v>
          </cell>
        </row>
        <row r="13">
          <cell r="AX13">
            <v>1</v>
          </cell>
          <cell r="AY13">
            <v>1</v>
          </cell>
          <cell r="AZ13">
            <v>1</v>
          </cell>
          <cell r="BA13">
            <v>1</v>
          </cell>
          <cell r="BB13">
            <v>2</v>
          </cell>
          <cell r="BC13">
            <v>0.96427885036619065</v>
          </cell>
        </row>
        <row r="14">
          <cell r="AX14">
            <v>1</v>
          </cell>
          <cell r="AY14">
            <v>1</v>
          </cell>
          <cell r="AZ14">
            <v>2</v>
          </cell>
          <cell r="BA14">
            <v>0.95594183075329198</v>
          </cell>
          <cell r="BB14">
            <v>3</v>
          </cell>
          <cell r="BC14">
            <v>0.94397779602466225</v>
          </cell>
        </row>
        <row r="15">
          <cell r="AX15">
            <v>2</v>
          </cell>
          <cell r="AY15">
            <v>0.94985546108662888</v>
          </cell>
          <cell r="AZ15">
            <v>3</v>
          </cell>
          <cell r="BA15">
            <v>0.93107487564214564</v>
          </cell>
          <cell r="BB15">
            <v>4</v>
          </cell>
          <cell r="BC15">
            <v>0.92983370126354215</v>
          </cell>
        </row>
        <row r="16">
          <cell r="AX16">
            <v>3</v>
          </cell>
          <cell r="AY16">
            <v>0.92169665924227129</v>
          </cell>
          <cell r="AZ16">
            <v>4</v>
          </cell>
          <cell r="BA16">
            <v>0.91382478378395582</v>
          </cell>
          <cell r="BB16">
            <v>5</v>
          </cell>
          <cell r="BC16">
            <v>0.91900879856284357</v>
          </cell>
        </row>
        <row r="17">
          <cell r="AX17">
            <v>4</v>
          </cell>
          <cell r="AY17">
            <v>0.90222539695609238</v>
          </cell>
          <cell r="AZ17">
            <v>5</v>
          </cell>
          <cell r="BA17">
            <v>0.90066496936290419</v>
          </cell>
          <cell r="BB17">
            <v>6</v>
          </cell>
          <cell r="BC17">
            <v>0.91025782392187182</v>
          </cell>
        </row>
        <row r="18">
          <cell r="AX18">
            <v>5</v>
          </cell>
          <cell r="AY18">
            <v>0.88740603367393434</v>
          </cell>
          <cell r="AZ18">
            <v>6</v>
          </cell>
          <cell r="BA18">
            <v>0.89005342118974651</v>
          </cell>
          <cell r="BB18">
            <v>7</v>
          </cell>
          <cell r="BC18">
            <v>0.90292402250581727</v>
          </cell>
        </row>
        <row r="19">
          <cell r="AX19">
            <v>6</v>
          </cell>
          <cell r="AY19">
            <v>0.87547860524657306</v>
          </cell>
          <cell r="AZ19">
            <v>7</v>
          </cell>
          <cell r="BA19">
            <v>0.8811790844655063</v>
          </cell>
          <cell r="BB19">
            <v>8</v>
          </cell>
          <cell r="BC19">
            <v>0.8966189724861483</v>
          </cell>
        </row>
        <row r="20">
          <cell r="AX20">
            <v>7</v>
          </cell>
          <cell r="AY20">
            <v>0.86551926706636428</v>
          </cell>
          <cell r="AZ20">
            <v>8</v>
          </cell>
          <cell r="BA20">
            <v>0.87356333679816589</v>
          </cell>
          <cell r="BB20">
            <v>9</v>
          </cell>
          <cell r="BC20">
            <v>0.89109407938757901</v>
          </cell>
        </row>
        <row r="21">
          <cell r="AX21">
            <v>8</v>
          </cell>
          <cell r="AY21">
            <v>0.85698372042979598</v>
          </cell>
          <cell r="AZ21">
            <v>9</v>
          </cell>
          <cell r="BA21">
            <v>0.86690042405203704</v>
          </cell>
          <cell r="BB21">
            <v>10</v>
          </cell>
          <cell r="BC21">
            <v>0.88618074775459277</v>
          </cell>
        </row>
        <row r="22">
          <cell r="AX22">
            <v>9</v>
          </cell>
          <cell r="AY22">
            <v>0.84952473165836351</v>
          </cell>
          <cell r="AZ22">
            <v>10</v>
          </cell>
          <cell r="BA22">
            <v>0.86098331970813224</v>
          </cell>
          <cell r="BB22">
            <v>11</v>
          </cell>
          <cell r="BC22">
            <v>0.88175944088073299</v>
          </cell>
        </row>
        <row r="23">
          <cell r="AX23">
            <v>10</v>
          </cell>
          <cell r="AY23">
            <v>0.84290746728641142</v>
          </cell>
          <cell r="AZ23">
            <v>11</v>
          </cell>
          <cell r="BA23">
            <v>0.8556654478894351</v>
          </cell>
          <cell r="BB23">
            <v>12</v>
          </cell>
          <cell r="BC23">
            <v>0.87774236798821281</v>
          </cell>
        </row>
        <row r="24">
          <cell r="AX24">
            <v>11</v>
          </cell>
          <cell r="AY24">
            <v>0.83696583817381798</v>
          </cell>
          <cell r="AZ24">
            <v>12</v>
          </cell>
          <cell r="BA24">
            <v>0.8508392969203572</v>
          </cell>
          <cell r="BB24">
            <v>13</v>
          </cell>
          <cell r="BC24">
            <v>0.87406318203436117</v>
          </cell>
        </row>
        <row r="25">
          <cell r="AX25">
            <v>12</v>
          </cell>
          <cell r="AY25">
            <v>0.83157813425796245</v>
          </cell>
          <cell r="AZ25">
            <v>13</v>
          </cell>
          <cell r="BA25">
            <v>0.84642370981487147</v>
          </cell>
          <cell r="BB25">
            <v>14</v>
          </cell>
          <cell r="BC25">
            <v>0.8706705383899257</v>
          </cell>
        </row>
        <row r="26">
          <cell r="AX26">
            <v>13</v>
          </cell>
          <cell r="AY26">
            <v>0.82665255880992061</v>
          </cell>
          <cell r="AZ26">
            <v>14</v>
          </cell>
          <cell r="BA26">
            <v>0.84235594722546592</v>
          </cell>
          <cell r="BB26">
            <v>15</v>
          </cell>
          <cell r="BC26">
            <v>0.86752390019462589</v>
          </cell>
        </row>
        <row r="27">
          <cell r="AX27">
            <v>14</v>
          </cell>
          <cell r="AY27">
            <v>0.8221182024986825</v>
          </cell>
          <cell r="AZ27">
            <v>15</v>
          </cell>
          <cell r="BA27">
            <v>0.83858652434480296</v>
          </cell>
          <cell r="BB27">
            <v>16</v>
          </cell>
          <cell r="BC27">
            <v>0.86459071200545823</v>
          </cell>
        </row>
        <row r="28">
          <cell r="AX28">
            <v>15</v>
          </cell>
          <cell r="AY28">
            <v>0.81791917662869984</v>
          </cell>
          <cell r="AZ28">
            <v>16</v>
          </cell>
          <cell r="BA28">
            <v>0.83507573545779334</v>
          </cell>
          <cell r="BB28">
            <v>17</v>
          </cell>
          <cell r="BC28">
            <v>0.86184443934296506</v>
          </cell>
        </row>
        <row r="29">
          <cell r="AX29">
            <v>16</v>
          </cell>
          <cell r="AY29">
            <v>0.81401066691257862</v>
          </cell>
          <cell r="AZ29">
            <v>17</v>
          </cell>
          <cell r="BA29">
            <v>0.83179124546245009</v>
          </cell>
          <cell r="BB29">
            <v>18</v>
          </cell>
          <cell r="BC29">
            <v>0.85926317443997358</v>
          </cell>
        </row>
        <row r="30">
          <cell r="AX30">
            <v>17</v>
          </cell>
          <cell r="AY30">
            <v>0.81035620058694147</v>
          </cell>
          <cell r="AZ30">
            <v>18</v>
          </cell>
          <cell r="BA30">
            <v>0.82870637844910955</v>
          </cell>
          <cell r="BB30">
            <v>19</v>
          </cell>
          <cell r="BC30">
            <v>0.85682862285103278</v>
          </cell>
        </row>
        <row r="31">
          <cell r="AX31">
            <v>18</v>
          </cell>
          <cell r="AY31">
            <v>0.80692570569384958</v>
          </cell>
          <cell r="AZ31">
            <v>19</v>
          </cell>
          <cell r="BA31">
            <v>0.82579887477194636</v>
          </cell>
          <cell r="BB31">
            <v>20</v>
          </cell>
          <cell r="BC31">
            <v>0.8545253526614498</v>
          </cell>
        </row>
        <row r="32">
          <cell r="AX32">
            <v>19</v>
          </cell>
          <cell r="AY32">
            <v>0.80369410245043982</v>
          </cell>
          <cell r="AZ32">
            <v>20</v>
          </cell>
          <cell r="BA32">
            <v>0.823049970889839</v>
          </cell>
          <cell r="BB32">
            <v>21</v>
          </cell>
          <cell r="BC32">
            <v>0.85234022874276383</v>
          </cell>
        </row>
        <row r="33">
          <cell r="AX33">
            <v>20</v>
          </cell>
          <cell r="AY33">
            <v>0.80064026099269692</v>
          </cell>
          <cell r="AZ33">
            <v>21</v>
          </cell>
          <cell r="BA33">
            <v>0.82044370648718112</v>
          </cell>
          <cell r="BB33">
            <v>22</v>
          </cell>
          <cell r="BC33">
            <v>0.85026197995200825</v>
          </cell>
        </row>
        <row r="34">
          <cell r="AX34"/>
          <cell r="AY34"/>
          <cell r="AZ34"/>
          <cell r="BA34"/>
          <cell r="BB34"/>
          <cell r="BC34"/>
        </row>
        <row r="35">
          <cell r="AX35"/>
          <cell r="AY35"/>
          <cell r="AZ35"/>
          <cell r="BA35"/>
          <cell r="BB35"/>
          <cell r="BC35"/>
        </row>
        <row r="36">
          <cell r="AX36"/>
          <cell r="AY36"/>
          <cell r="AZ36"/>
          <cell r="BA36"/>
          <cell r="BB36"/>
          <cell r="BC36"/>
        </row>
        <row r="37">
          <cell r="AX37"/>
          <cell r="AY37"/>
          <cell r="AZ37"/>
          <cell r="BA37"/>
          <cell r="BB37"/>
          <cell r="BC37"/>
        </row>
        <row r="38">
          <cell r="AX38"/>
          <cell r="AY38"/>
          <cell r="AZ38"/>
          <cell r="BA38"/>
          <cell r="BB38"/>
          <cell r="BC38"/>
        </row>
        <row r="39">
          <cell r="AX39"/>
          <cell r="AY39"/>
          <cell r="AZ39"/>
          <cell r="BA39"/>
          <cell r="BB39"/>
          <cell r="BC39"/>
        </row>
        <row r="40">
          <cell r="AX40"/>
          <cell r="AY40"/>
          <cell r="AZ40"/>
          <cell r="BA40"/>
          <cell r="BB40"/>
          <cell r="BC40"/>
        </row>
        <row r="41">
          <cell r="AX41"/>
          <cell r="AY41"/>
          <cell r="AZ41"/>
          <cell r="BA41"/>
          <cell r="BB41"/>
          <cell r="BC41"/>
        </row>
        <row r="42">
          <cell r="AX42"/>
          <cell r="AY42"/>
          <cell r="AZ42"/>
          <cell r="BA42"/>
          <cell r="BB42"/>
          <cell r="BC42"/>
        </row>
        <row r="43">
          <cell r="AX43"/>
          <cell r="AY43"/>
          <cell r="AZ43"/>
          <cell r="BA43"/>
          <cell r="BB43"/>
          <cell r="BC43"/>
        </row>
        <row r="44">
          <cell r="AX44"/>
          <cell r="AY44"/>
          <cell r="AZ44"/>
          <cell r="BA44"/>
          <cell r="BB44"/>
          <cell r="BC44"/>
        </row>
        <row r="45">
          <cell r="AX45"/>
          <cell r="AY45"/>
          <cell r="AZ45"/>
          <cell r="BA45"/>
          <cell r="BB45"/>
          <cell r="BC45"/>
        </row>
        <row r="46">
          <cell r="AX46"/>
          <cell r="AY46"/>
          <cell r="AZ46"/>
          <cell r="BA46"/>
          <cell r="BB46"/>
          <cell r="BC46"/>
        </row>
        <row r="47">
          <cell r="AX47"/>
          <cell r="AY47"/>
          <cell r="AZ47"/>
          <cell r="BA47"/>
          <cell r="BB47"/>
          <cell r="BC47"/>
        </row>
        <row r="48">
          <cell r="AX48"/>
          <cell r="AY48"/>
          <cell r="AZ48"/>
          <cell r="BA48"/>
          <cell r="BB48"/>
          <cell r="BC48"/>
        </row>
        <row r="49">
          <cell r="AX49"/>
          <cell r="AY49"/>
          <cell r="AZ49"/>
          <cell r="BA49"/>
          <cell r="BB49"/>
          <cell r="BC49"/>
        </row>
        <row r="50">
          <cell r="AX50"/>
          <cell r="AY50"/>
          <cell r="AZ50"/>
          <cell r="BA50"/>
          <cell r="BB50"/>
          <cell r="BC50"/>
        </row>
        <row r="51">
          <cell r="AX51"/>
          <cell r="AY51"/>
          <cell r="AZ51"/>
          <cell r="BA51"/>
          <cell r="BB51"/>
          <cell r="BC51"/>
        </row>
        <row r="52">
          <cell r="AX52"/>
          <cell r="AY52"/>
          <cell r="AZ52"/>
          <cell r="BA52"/>
          <cell r="BB52"/>
          <cell r="BC52"/>
        </row>
        <row r="53">
          <cell r="AX53"/>
          <cell r="AY53"/>
          <cell r="AZ53"/>
          <cell r="BA53"/>
          <cell r="BB53"/>
          <cell r="BC53"/>
        </row>
        <row r="54">
          <cell r="AX54"/>
          <cell r="AY54"/>
          <cell r="AZ54"/>
          <cell r="BA54"/>
          <cell r="BB54"/>
          <cell r="BC54"/>
        </row>
        <row r="55">
          <cell r="AX55"/>
          <cell r="AY55"/>
          <cell r="AZ55"/>
          <cell r="BA55"/>
          <cell r="BB55"/>
          <cell r="BC55"/>
        </row>
        <row r="56">
          <cell r="AX56"/>
          <cell r="AY56"/>
          <cell r="AZ56"/>
          <cell r="BA56"/>
          <cell r="BB56"/>
          <cell r="BC56"/>
        </row>
        <row r="57">
          <cell r="AX57"/>
          <cell r="AY57"/>
          <cell r="AZ57"/>
          <cell r="BA57"/>
          <cell r="BB57"/>
          <cell r="BC57"/>
        </row>
        <row r="58">
          <cell r="AX58"/>
          <cell r="AY58"/>
          <cell r="AZ58"/>
          <cell r="BA58"/>
          <cell r="BB58"/>
          <cell r="BC58"/>
        </row>
        <row r="59">
          <cell r="AX59"/>
          <cell r="AY59"/>
          <cell r="AZ59"/>
          <cell r="BA59"/>
          <cell r="BB59"/>
          <cell r="BC59"/>
        </row>
        <row r="60">
          <cell r="AX60"/>
          <cell r="AY60"/>
          <cell r="AZ60"/>
          <cell r="BA60"/>
          <cell r="BB60"/>
          <cell r="BC60"/>
        </row>
        <row r="61">
          <cell r="AX61"/>
          <cell r="AY61"/>
          <cell r="AZ61"/>
          <cell r="BA61"/>
          <cell r="BB61"/>
          <cell r="BC61"/>
        </row>
        <row r="62">
          <cell r="AX62"/>
          <cell r="AY62"/>
          <cell r="AZ62"/>
          <cell r="BA62"/>
          <cell r="BB62"/>
          <cell r="BC62"/>
        </row>
        <row r="63">
          <cell r="AX63"/>
          <cell r="AY63"/>
          <cell r="AZ63"/>
          <cell r="BA63"/>
          <cell r="BB63"/>
          <cell r="BC63"/>
        </row>
        <row r="64">
          <cell r="AX64"/>
          <cell r="AY64"/>
          <cell r="AZ64"/>
          <cell r="BA64"/>
          <cell r="BB64"/>
          <cell r="BC64"/>
        </row>
        <row r="65">
          <cell r="AX65"/>
          <cell r="AY65"/>
          <cell r="AZ65"/>
          <cell r="BA65"/>
          <cell r="BB65"/>
          <cell r="BC65"/>
        </row>
        <row r="66">
          <cell r="AX66"/>
          <cell r="AY66"/>
          <cell r="AZ66"/>
          <cell r="BA66"/>
          <cell r="BB66"/>
          <cell r="BC66"/>
        </row>
        <row r="67">
          <cell r="AX67"/>
          <cell r="AY67"/>
          <cell r="AZ67"/>
          <cell r="BA67"/>
          <cell r="BB67"/>
          <cell r="BC67"/>
        </row>
        <row r="68">
          <cell r="AX68"/>
          <cell r="AY68"/>
          <cell r="AZ68"/>
          <cell r="BA68"/>
          <cell r="BB68"/>
          <cell r="BC68"/>
        </row>
        <row r="69">
          <cell r="AX69"/>
          <cell r="AY69"/>
          <cell r="AZ69"/>
          <cell r="BA69"/>
          <cell r="BB69"/>
          <cell r="BC69"/>
        </row>
        <row r="70">
          <cell r="AX70"/>
          <cell r="AY70"/>
          <cell r="AZ70"/>
          <cell r="BA70"/>
          <cell r="BB70"/>
          <cell r="BC70"/>
        </row>
        <row r="71">
          <cell r="AX71"/>
          <cell r="AY71"/>
          <cell r="AZ71"/>
          <cell r="BA71"/>
          <cell r="BB71"/>
          <cell r="BC71"/>
        </row>
        <row r="72">
          <cell r="AX72"/>
          <cell r="AY72"/>
          <cell r="AZ72"/>
          <cell r="BA72"/>
          <cell r="BB72"/>
          <cell r="BC72"/>
        </row>
        <row r="73">
          <cell r="AX73"/>
          <cell r="AY73"/>
          <cell r="AZ73"/>
          <cell r="BA73"/>
          <cell r="BB73"/>
          <cell r="BC73"/>
        </row>
        <row r="74">
          <cell r="AX74"/>
          <cell r="AY74"/>
          <cell r="AZ74"/>
          <cell r="BA74"/>
          <cell r="BB74"/>
          <cell r="BC74"/>
        </row>
        <row r="75">
          <cell r="AX75"/>
          <cell r="AY75"/>
          <cell r="AZ75"/>
          <cell r="BA75"/>
          <cell r="BB75"/>
          <cell r="BC75"/>
        </row>
        <row r="76">
          <cell r="AX76"/>
          <cell r="AY76"/>
          <cell r="AZ76"/>
          <cell r="BA76"/>
          <cell r="BB76"/>
          <cell r="BC76"/>
        </row>
        <row r="77">
          <cell r="AX77"/>
          <cell r="AY77"/>
          <cell r="AZ77"/>
          <cell r="BA77"/>
          <cell r="BB77"/>
          <cell r="BC77"/>
        </row>
        <row r="78">
          <cell r="AX78"/>
          <cell r="AY78"/>
          <cell r="AZ78"/>
          <cell r="BA78"/>
          <cell r="BB78"/>
          <cell r="BC78"/>
        </row>
        <row r="79">
          <cell r="AX79"/>
          <cell r="AY79"/>
          <cell r="AZ79"/>
          <cell r="BA79"/>
          <cell r="BB79"/>
          <cell r="BC79"/>
        </row>
        <row r="80">
          <cell r="AX80"/>
          <cell r="AY80"/>
          <cell r="AZ80"/>
          <cell r="BA80"/>
          <cell r="BB80"/>
          <cell r="BC80"/>
        </row>
        <row r="81">
          <cell r="AX81"/>
          <cell r="AY81"/>
          <cell r="AZ81"/>
          <cell r="BA81"/>
          <cell r="BB81"/>
          <cell r="BC81"/>
        </row>
        <row r="82">
          <cell r="AX82"/>
          <cell r="AY82"/>
          <cell r="AZ82"/>
          <cell r="BA82"/>
          <cell r="BB82"/>
          <cell r="BC82"/>
        </row>
        <row r="83">
          <cell r="AX83"/>
          <cell r="AY83"/>
          <cell r="AZ83"/>
          <cell r="BA83"/>
          <cell r="BB83"/>
          <cell r="BC83"/>
        </row>
        <row r="84">
          <cell r="AX84"/>
          <cell r="AY84"/>
          <cell r="AZ84"/>
          <cell r="BA84"/>
          <cell r="BB84"/>
          <cell r="BC84"/>
        </row>
        <row r="85">
          <cell r="AX85"/>
          <cell r="AY85"/>
          <cell r="AZ85"/>
          <cell r="BA85"/>
          <cell r="BB85"/>
          <cell r="BC85"/>
        </row>
        <row r="86">
          <cell r="AX86"/>
          <cell r="AY86"/>
          <cell r="AZ86"/>
          <cell r="BA86"/>
          <cell r="BB86"/>
          <cell r="BC86"/>
        </row>
        <row r="87">
          <cell r="AX87"/>
          <cell r="AY87"/>
          <cell r="AZ87"/>
          <cell r="BA87"/>
          <cell r="BB87"/>
          <cell r="BC87"/>
        </row>
        <row r="88">
          <cell r="AX88"/>
          <cell r="AY88"/>
          <cell r="AZ88"/>
          <cell r="BA88"/>
          <cell r="BB88"/>
          <cell r="BC88"/>
        </row>
        <row r="89">
          <cell r="AX89"/>
          <cell r="AY89"/>
          <cell r="AZ89"/>
          <cell r="BA89"/>
          <cell r="BB89"/>
          <cell r="BC89"/>
        </row>
        <row r="90">
          <cell r="AX90"/>
          <cell r="AY90"/>
          <cell r="AZ90"/>
          <cell r="BA90"/>
          <cell r="BB90"/>
          <cell r="BC90"/>
        </row>
        <row r="91">
          <cell r="AX91"/>
          <cell r="AY91"/>
          <cell r="AZ91"/>
          <cell r="BA91"/>
          <cell r="BB91"/>
          <cell r="BC91"/>
        </row>
        <row r="92">
          <cell r="AX92"/>
          <cell r="AY92"/>
          <cell r="AZ92"/>
          <cell r="BA92"/>
          <cell r="BB92"/>
          <cell r="BC92"/>
        </row>
        <row r="93">
          <cell r="AX93"/>
          <cell r="AY93"/>
          <cell r="AZ93"/>
          <cell r="BA93"/>
          <cell r="BB93"/>
          <cell r="BC93"/>
        </row>
        <row r="94">
          <cell r="AX94"/>
          <cell r="AY94"/>
          <cell r="AZ94"/>
          <cell r="BA94"/>
          <cell r="BB94"/>
          <cell r="BC94"/>
        </row>
        <row r="95">
          <cell r="AX95"/>
          <cell r="AY95"/>
          <cell r="AZ95"/>
          <cell r="BA95"/>
          <cell r="BB95"/>
          <cell r="BC95"/>
        </row>
        <row r="96">
          <cell r="AX96"/>
          <cell r="AY96"/>
          <cell r="AZ96"/>
          <cell r="BA96"/>
          <cell r="BB96"/>
          <cell r="BC96"/>
        </row>
        <row r="97">
          <cell r="AX97"/>
          <cell r="AY97"/>
          <cell r="AZ97"/>
          <cell r="BA97"/>
          <cell r="BB97"/>
          <cell r="BC97"/>
        </row>
        <row r="98">
          <cell r="AX98"/>
          <cell r="AY98"/>
          <cell r="AZ98"/>
          <cell r="BA98"/>
          <cell r="BB98"/>
          <cell r="BC98"/>
        </row>
        <row r="99">
          <cell r="AX99"/>
          <cell r="AY99"/>
          <cell r="AZ99"/>
          <cell r="BA99"/>
          <cell r="BB99"/>
          <cell r="BC99"/>
        </row>
        <row r="100">
          <cell r="AX100"/>
          <cell r="AY100"/>
          <cell r="AZ100"/>
          <cell r="BA100"/>
          <cell r="BB100"/>
          <cell r="BC100"/>
        </row>
        <row r="101">
          <cell r="AX101"/>
          <cell r="AY101"/>
          <cell r="AZ101"/>
          <cell r="BA101"/>
          <cell r="BB101"/>
          <cell r="BC101"/>
        </row>
        <row r="102">
          <cell r="AX102"/>
          <cell r="AY102"/>
          <cell r="AZ102"/>
          <cell r="BA102"/>
          <cell r="BB102"/>
          <cell r="BC102"/>
        </row>
        <row r="103">
          <cell r="AX103"/>
          <cell r="AY103"/>
          <cell r="AZ103"/>
          <cell r="BA103"/>
          <cell r="BB103"/>
          <cell r="BC103"/>
        </row>
        <row r="104">
          <cell r="AX104"/>
          <cell r="AY104"/>
          <cell r="AZ104"/>
          <cell r="BA104"/>
          <cell r="BB104"/>
          <cell r="BC104"/>
        </row>
      </sheetData>
      <sheetData sheetId="63"/>
      <sheetData sheetId="64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X12">
            <v>1</v>
          </cell>
          <cell r="AY12">
            <v>1</v>
          </cell>
          <cell r="AZ12">
            <v>1</v>
          </cell>
          <cell r="BA12">
            <v>1</v>
          </cell>
          <cell r="BB12">
            <v>1</v>
          </cell>
          <cell r="BC12">
            <v>1</v>
          </cell>
        </row>
        <row r="13">
          <cell r="AX13">
            <v>1</v>
          </cell>
          <cell r="AY13">
            <v>1</v>
          </cell>
          <cell r="AZ13">
            <v>1</v>
          </cell>
          <cell r="BA13">
            <v>1</v>
          </cell>
          <cell r="BB13">
            <v>2</v>
          </cell>
          <cell r="BC13">
            <v>0.89836414303733225</v>
          </cell>
        </row>
        <row r="14">
          <cell r="AX14">
            <v>1</v>
          </cell>
          <cell r="AY14">
            <v>1</v>
          </cell>
          <cell r="AZ14">
            <v>2</v>
          </cell>
          <cell r="BA14">
            <v>0.87278467996832598</v>
          </cell>
          <cell r="BB14">
            <v>3</v>
          </cell>
          <cell r="BC14">
            <v>0.8437694835766979</v>
          </cell>
        </row>
        <row r="15">
          <cell r="AX15">
            <v>2</v>
          </cell>
          <cell r="AY15">
            <v>0.85964970149633346</v>
          </cell>
          <cell r="AZ15">
            <v>3</v>
          </cell>
          <cell r="BA15">
            <v>0.80600918769114194</v>
          </cell>
          <cell r="BB15">
            <v>4</v>
          </cell>
          <cell r="BC15">
            <v>0.80705813349520039</v>
          </cell>
        </row>
        <row r="16">
          <cell r="AX16">
            <v>3</v>
          </cell>
          <cell r="AY16">
            <v>0.78686833139718559</v>
          </cell>
          <cell r="AZ16">
            <v>4</v>
          </cell>
          <cell r="BA16">
            <v>0.76175309758741305</v>
          </cell>
          <cell r="BB16">
            <v>5</v>
          </cell>
          <cell r="BC16">
            <v>0.77968618916045607</v>
          </cell>
        </row>
        <row r="17">
          <cell r="AX17">
            <v>4</v>
          </cell>
          <cell r="AY17">
            <v>0.73899760928273528</v>
          </cell>
          <cell r="AZ17">
            <v>5</v>
          </cell>
          <cell r="BA17">
            <v>0.72910582653488787</v>
          </cell>
          <cell r="BB17">
            <v>6</v>
          </cell>
          <cell r="BC17">
            <v>0.75801224903443265</v>
          </cell>
        </row>
        <row r="18">
          <cell r="AX18">
            <v>5</v>
          </cell>
          <cell r="AY18">
            <v>0.70388106815947504</v>
          </cell>
          <cell r="AZ18">
            <v>6</v>
          </cell>
          <cell r="BA18">
            <v>0.70347247093054366</v>
          </cell>
          <cell r="BB18">
            <v>7</v>
          </cell>
          <cell r="BC18">
            <v>0.74015792273564829</v>
          </cell>
        </row>
        <row r="19">
          <cell r="AX19">
            <v>6</v>
          </cell>
          <cell r="AY19">
            <v>0.67643112620250856</v>
          </cell>
          <cell r="AZ19">
            <v>7</v>
          </cell>
          <cell r="BA19">
            <v>0.68250415068730919</v>
          </cell>
          <cell r="BB19">
            <v>8</v>
          </cell>
          <cell r="BC19">
            <v>0.72503208847872458</v>
          </cell>
        </row>
        <row r="20">
          <cell r="AX20">
            <v>7</v>
          </cell>
          <cell r="AY20">
            <v>0.65405939251985612</v>
          </cell>
          <cell r="AZ20">
            <v>8</v>
          </cell>
          <cell r="BA20">
            <v>0.66484643349271122</v>
          </cell>
          <cell r="BB20">
            <v>9</v>
          </cell>
          <cell r="BC20">
            <v>0.71194694141528758</v>
          </cell>
        </row>
        <row r="21">
          <cell r="AX21">
            <v>8</v>
          </cell>
          <cell r="AY21">
            <v>0.6352790742264075</v>
          </cell>
          <cell r="AZ21">
            <v>9</v>
          </cell>
          <cell r="BA21">
            <v>0.64965081064253449</v>
          </cell>
          <cell r="BB21">
            <v>10</v>
          </cell>
          <cell r="BC21">
            <v>0.70044211516317634</v>
          </cell>
        </row>
        <row r="22">
          <cell r="AX22">
            <v>9</v>
          </cell>
          <cell r="AY22">
            <v>0.61916177095579095</v>
          </cell>
          <cell r="AZ22">
            <v>10</v>
          </cell>
          <cell r="BA22">
            <v>0.63635239547529376</v>
          </cell>
          <cell r="BB22">
            <v>11</v>
          </cell>
          <cell r="BC22">
            <v>0.69019497503232852</v>
          </cell>
        </row>
        <row r="23">
          <cell r="AX23">
            <v>10</v>
          </cell>
          <cell r="AY23">
            <v>0.60509115013221304</v>
          </cell>
          <cell r="AZ23">
            <v>11</v>
          </cell>
          <cell r="BA23">
            <v>0.62455717694352697</v>
          </cell>
          <cell r="BB23">
            <v>12</v>
          </cell>
          <cell r="BC23">
            <v>0.68097102451561897</v>
          </cell>
        </row>
        <row r="24">
          <cell r="AX24">
            <v>11</v>
          </cell>
          <cell r="AY24">
            <v>0.59263838646056199</v>
          </cell>
          <cell r="AZ24">
            <v>12</v>
          </cell>
          <cell r="BA24">
            <v>0.61397999540764192</v>
          </cell>
          <cell r="BB24">
            <v>13</v>
          </cell>
          <cell r="BC24">
            <v>0.67259470919940967</v>
          </cell>
        </row>
        <row r="25">
          <cell r="AX25">
            <v>12</v>
          </cell>
          <cell r="AY25">
            <v>0.58149381572281522</v>
          </cell>
          <cell r="AZ25">
            <v>13</v>
          </cell>
          <cell r="BA25">
            <v>0.60440818816281694</v>
          </cell>
          <cell r="BB25">
            <v>14</v>
          </cell>
          <cell r="BC25">
            <v>0.6649313379707027</v>
          </cell>
        </row>
        <row r="26">
          <cell r="AX26">
            <v>13</v>
          </cell>
          <cell r="AY26">
            <v>0.57142696684639294</v>
          </cell>
          <cell r="AZ26">
            <v>14</v>
          </cell>
          <cell r="BA26">
            <v>0.59567916673467713</v>
          </cell>
          <cell r="BB26">
            <v>15</v>
          </cell>
          <cell r="BC26">
            <v>0.65787541317980158</v>
          </cell>
        </row>
        <row r="27">
          <cell r="AX27">
            <v>14</v>
          </cell>
          <cell r="AY27">
            <v>0.56226196154056751</v>
          </cell>
          <cell r="AZ27">
            <v>15</v>
          </cell>
          <cell r="BA27">
            <v>0.5876659949862636</v>
          </cell>
          <cell r="BB27">
            <v>16</v>
          </cell>
          <cell r="BC27">
            <v>0.65134283084075673</v>
          </cell>
        </row>
        <row r="28">
          <cell r="AX28">
            <v>15</v>
          </cell>
          <cell r="AY28">
            <v>0.5538617216047147</v>
          </cell>
          <cell r="AZ28">
            <v>16</v>
          </cell>
          <cell r="BA28">
            <v>0.58026778168401894</v>
          </cell>
          <cell r="BB28">
            <v>17</v>
          </cell>
          <cell r="BC28">
            <v>0.64526551073960303</v>
          </cell>
        </row>
        <row r="29">
          <cell r="AX29">
            <v>16</v>
          </cell>
          <cell r="AY29">
            <v>0.54611746652559834</v>
          </cell>
          <cell r="AZ29">
            <v>17</v>
          </cell>
          <cell r="BA29">
            <v>0.57340308627132985</v>
          </cell>
          <cell r="BB29">
            <v>18</v>
          </cell>
          <cell r="BC29">
            <v>0.63958760391259462</v>
          </cell>
        </row>
        <row r="30">
          <cell r="AX30">
            <v>17</v>
          </cell>
          <cell r="AY30">
            <v>0.53894151651673849</v>
          </cell>
          <cell r="AZ30">
            <v>18</v>
          </cell>
          <cell r="BA30">
            <v>0.56700527485780794</v>
          </cell>
          <cell r="BB30">
            <v>19</v>
          </cell>
          <cell r="BC30">
            <v>0.63426275398468923</v>
          </cell>
        </row>
        <row r="31">
          <cell r="AX31">
            <v>18</v>
          </cell>
          <cell r="AY31">
            <v>0.5322622315800869</v>
          </cell>
          <cell r="AZ31">
            <v>19</v>
          </cell>
          <cell r="BA31">
            <v>0.56101917557088921</v>
          </cell>
          <cell r="BB31">
            <v>20</v>
          </cell>
          <cell r="BC31">
            <v>0.62925208053582338</v>
          </cell>
        </row>
        <row r="32">
          <cell r="AX32">
            <v>19</v>
          </cell>
          <cell r="AY32">
            <v>0.52602037166040438</v>
          </cell>
          <cell r="AZ32">
            <v>20</v>
          </cell>
          <cell r="BA32">
            <v>0.55539862183198174</v>
          </cell>
          <cell r="BB32">
            <v>21</v>
          </cell>
          <cell r="BC32">
            <v>0.62452266823185942</v>
          </cell>
        </row>
        <row r="33">
          <cell r="AX33">
            <v>20</v>
          </cell>
          <cell r="AY33">
            <v>0.52016642658923007</v>
          </cell>
          <cell r="AZ33">
            <v>21</v>
          </cell>
          <cell r="BA33">
            <v>0.55010461609131078</v>
          </cell>
          <cell r="BB33">
            <v>22</v>
          </cell>
          <cell r="BC33">
            <v>0.62004641727359078</v>
          </cell>
        </row>
        <row r="34">
          <cell r="AX34"/>
          <cell r="AY34"/>
          <cell r="AZ34"/>
          <cell r="BA34"/>
          <cell r="BB34"/>
          <cell r="BC34"/>
        </row>
        <row r="35">
          <cell r="AX35"/>
          <cell r="AY35"/>
          <cell r="AZ35"/>
          <cell r="BA35"/>
          <cell r="BB35"/>
          <cell r="BC35"/>
        </row>
        <row r="36">
          <cell r="AX36"/>
          <cell r="AY36"/>
          <cell r="AZ36"/>
          <cell r="BA36"/>
          <cell r="BB36"/>
          <cell r="BC36"/>
        </row>
        <row r="37">
          <cell r="AX37"/>
          <cell r="AY37"/>
          <cell r="AZ37"/>
          <cell r="BA37"/>
          <cell r="BB37"/>
          <cell r="BC37"/>
        </row>
        <row r="38">
          <cell r="AX38"/>
          <cell r="AY38"/>
          <cell r="AZ38"/>
          <cell r="BA38"/>
          <cell r="BB38"/>
          <cell r="BC38"/>
        </row>
        <row r="39">
          <cell r="AX39"/>
          <cell r="AY39"/>
          <cell r="AZ39"/>
          <cell r="BA39"/>
          <cell r="BB39"/>
          <cell r="BC39"/>
        </row>
        <row r="40">
          <cell r="AX40"/>
          <cell r="AY40"/>
          <cell r="AZ40"/>
          <cell r="BA40"/>
          <cell r="BB40"/>
          <cell r="BC40"/>
        </row>
        <row r="41">
          <cell r="AX41"/>
          <cell r="AY41"/>
          <cell r="AZ41"/>
          <cell r="BA41"/>
          <cell r="BB41"/>
          <cell r="BC41"/>
        </row>
        <row r="42">
          <cell r="AX42"/>
          <cell r="AY42"/>
          <cell r="AZ42"/>
          <cell r="BA42"/>
          <cell r="BB42"/>
          <cell r="BC42"/>
        </row>
        <row r="43">
          <cell r="AX43"/>
          <cell r="AY43"/>
          <cell r="AZ43"/>
          <cell r="BA43"/>
          <cell r="BB43"/>
          <cell r="BC43"/>
        </row>
        <row r="44">
          <cell r="AX44"/>
          <cell r="AY44"/>
          <cell r="AZ44"/>
          <cell r="BA44"/>
          <cell r="BB44"/>
          <cell r="BC44"/>
        </row>
        <row r="45">
          <cell r="AX45"/>
          <cell r="AY45"/>
          <cell r="AZ45"/>
          <cell r="BA45"/>
          <cell r="BB45"/>
          <cell r="BC45"/>
        </row>
        <row r="46">
          <cell r="AX46"/>
          <cell r="AY46"/>
          <cell r="AZ46"/>
          <cell r="BA46"/>
          <cell r="BB46"/>
          <cell r="BC46"/>
        </row>
        <row r="47">
          <cell r="AX47"/>
          <cell r="AY47"/>
          <cell r="AZ47"/>
          <cell r="BA47"/>
          <cell r="BB47"/>
          <cell r="BC47"/>
        </row>
        <row r="48">
          <cell r="AX48"/>
          <cell r="AY48"/>
          <cell r="AZ48"/>
          <cell r="BA48"/>
          <cell r="BB48"/>
          <cell r="BC48"/>
        </row>
        <row r="49">
          <cell r="AX49"/>
          <cell r="AY49"/>
          <cell r="AZ49"/>
          <cell r="BA49"/>
          <cell r="BB49"/>
          <cell r="BC49"/>
        </row>
        <row r="50">
          <cell r="AX50"/>
          <cell r="AY50"/>
          <cell r="AZ50"/>
          <cell r="BA50"/>
          <cell r="BB50"/>
          <cell r="BC50"/>
        </row>
        <row r="51">
          <cell r="AX51"/>
          <cell r="AY51"/>
          <cell r="AZ51"/>
          <cell r="BA51"/>
          <cell r="BB51"/>
          <cell r="BC51"/>
        </row>
        <row r="52">
          <cell r="AX52"/>
          <cell r="AY52"/>
          <cell r="AZ52"/>
          <cell r="BA52"/>
          <cell r="BB52"/>
          <cell r="BC52"/>
        </row>
        <row r="53">
          <cell r="AX53"/>
          <cell r="AY53"/>
          <cell r="AZ53"/>
          <cell r="BA53"/>
          <cell r="BB53"/>
          <cell r="BC53"/>
        </row>
        <row r="54">
          <cell r="AX54"/>
          <cell r="AY54"/>
          <cell r="AZ54"/>
          <cell r="BA54"/>
          <cell r="BB54"/>
          <cell r="BC54"/>
        </row>
        <row r="55">
          <cell r="AX55"/>
          <cell r="AY55"/>
          <cell r="AZ55"/>
          <cell r="BA55"/>
          <cell r="BB55"/>
          <cell r="BC55"/>
        </row>
        <row r="56">
          <cell r="AX56"/>
          <cell r="AY56"/>
          <cell r="AZ56"/>
          <cell r="BA56"/>
          <cell r="BB56"/>
          <cell r="BC56"/>
        </row>
        <row r="57">
          <cell r="AX57"/>
          <cell r="AY57"/>
          <cell r="AZ57"/>
          <cell r="BA57"/>
          <cell r="BB57"/>
          <cell r="BC57"/>
        </row>
        <row r="58">
          <cell r="AX58"/>
          <cell r="AY58"/>
          <cell r="AZ58"/>
          <cell r="BA58"/>
          <cell r="BB58"/>
          <cell r="BC58"/>
        </row>
        <row r="59">
          <cell r="AX59"/>
          <cell r="AY59"/>
          <cell r="AZ59"/>
          <cell r="BA59"/>
          <cell r="BB59"/>
          <cell r="BC59"/>
        </row>
        <row r="60">
          <cell r="AX60"/>
          <cell r="AY60"/>
          <cell r="AZ60"/>
          <cell r="BA60"/>
          <cell r="BB60"/>
          <cell r="BC60"/>
        </row>
        <row r="61">
          <cell r="AX61"/>
          <cell r="AY61"/>
          <cell r="AZ61"/>
          <cell r="BA61"/>
          <cell r="BB61"/>
          <cell r="BC61"/>
        </row>
        <row r="62">
          <cell r="AX62"/>
          <cell r="AY62"/>
          <cell r="AZ62"/>
          <cell r="BA62"/>
          <cell r="BB62"/>
          <cell r="BC62"/>
        </row>
        <row r="63">
          <cell r="AX63"/>
          <cell r="AY63"/>
          <cell r="AZ63"/>
          <cell r="BA63"/>
          <cell r="BB63"/>
          <cell r="BC63"/>
        </row>
        <row r="64">
          <cell r="AX64"/>
          <cell r="AY64"/>
          <cell r="AZ64"/>
          <cell r="BA64"/>
          <cell r="BB64"/>
          <cell r="BC64"/>
        </row>
        <row r="65">
          <cell r="AX65"/>
          <cell r="AY65"/>
          <cell r="AZ65"/>
          <cell r="BA65"/>
          <cell r="BB65"/>
          <cell r="BC65"/>
        </row>
        <row r="66">
          <cell r="AX66"/>
          <cell r="AY66"/>
          <cell r="AZ66"/>
          <cell r="BA66"/>
          <cell r="BB66"/>
          <cell r="BC66"/>
        </row>
        <row r="67">
          <cell r="AX67"/>
          <cell r="AY67"/>
          <cell r="AZ67"/>
          <cell r="BA67"/>
          <cell r="BB67"/>
          <cell r="BC67"/>
        </row>
        <row r="68">
          <cell r="AX68"/>
          <cell r="AY68"/>
          <cell r="AZ68"/>
          <cell r="BA68"/>
          <cell r="BB68"/>
          <cell r="BC68"/>
        </row>
        <row r="69">
          <cell r="AX69"/>
          <cell r="AY69"/>
          <cell r="AZ69"/>
          <cell r="BA69"/>
          <cell r="BB69"/>
          <cell r="BC69"/>
        </row>
        <row r="70">
          <cell r="AX70"/>
          <cell r="AY70"/>
          <cell r="AZ70"/>
          <cell r="BA70"/>
          <cell r="BB70"/>
          <cell r="BC70"/>
        </row>
        <row r="71">
          <cell r="AX71"/>
          <cell r="AY71"/>
          <cell r="AZ71"/>
          <cell r="BA71"/>
          <cell r="BB71"/>
          <cell r="BC71"/>
        </row>
        <row r="72">
          <cell r="AX72"/>
          <cell r="AY72"/>
          <cell r="AZ72"/>
          <cell r="BA72"/>
          <cell r="BB72"/>
          <cell r="BC72"/>
        </row>
        <row r="73">
          <cell r="AX73"/>
          <cell r="AY73"/>
          <cell r="AZ73"/>
          <cell r="BA73"/>
          <cell r="BB73"/>
          <cell r="BC73"/>
        </row>
        <row r="74">
          <cell r="AX74"/>
          <cell r="AY74"/>
          <cell r="AZ74"/>
          <cell r="BA74"/>
          <cell r="BB74"/>
          <cell r="BC74"/>
        </row>
        <row r="75">
          <cell r="AX75"/>
          <cell r="AY75"/>
          <cell r="AZ75"/>
          <cell r="BA75"/>
          <cell r="BB75"/>
          <cell r="BC75"/>
        </row>
        <row r="76">
          <cell r="AX76"/>
          <cell r="AY76"/>
          <cell r="AZ76"/>
          <cell r="BA76"/>
          <cell r="BB76"/>
          <cell r="BC76"/>
        </row>
        <row r="77">
          <cell r="AX77"/>
          <cell r="AY77"/>
          <cell r="AZ77"/>
          <cell r="BA77"/>
          <cell r="BB77"/>
          <cell r="BC77"/>
        </row>
        <row r="78">
          <cell r="AX78"/>
          <cell r="AY78"/>
          <cell r="AZ78"/>
          <cell r="BA78"/>
          <cell r="BB78"/>
          <cell r="BC78"/>
        </row>
        <row r="79">
          <cell r="AX79"/>
          <cell r="AY79"/>
          <cell r="AZ79"/>
          <cell r="BA79"/>
          <cell r="BB79"/>
          <cell r="BC79"/>
        </row>
        <row r="80">
          <cell r="AX80"/>
          <cell r="AY80"/>
          <cell r="AZ80"/>
          <cell r="BA80"/>
          <cell r="BB80"/>
          <cell r="BC80"/>
        </row>
        <row r="81">
          <cell r="AX81"/>
          <cell r="AY81"/>
          <cell r="AZ81"/>
          <cell r="BA81"/>
          <cell r="BB81"/>
          <cell r="BC81"/>
        </row>
        <row r="82">
          <cell r="AX82"/>
          <cell r="AY82"/>
          <cell r="AZ82"/>
          <cell r="BA82"/>
          <cell r="BB82"/>
          <cell r="BC82"/>
        </row>
        <row r="83">
          <cell r="AX83"/>
          <cell r="AY83"/>
          <cell r="AZ83"/>
          <cell r="BA83"/>
          <cell r="BB83"/>
          <cell r="BC83"/>
        </row>
        <row r="84">
          <cell r="AX84"/>
          <cell r="AY84"/>
          <cell r="AZ84"/>
          <cell r="BA84"/>
          <cell r="BB84"/>
          <cell r="BC84"/>
        </row>
        <row r="85">
          <cell r="AX85"/>
          <cell r="AY85"/>
          <cell r="AZ85"/>
          <cell r="BA85"/>
          <cell r="BB85"/>
          <cell r="BC85"/>
        </row>
        <row r="86">
          <cell r="AX86"/>
          <cell r="AY86"/>
          <cell r="AZ86"/>
          <cell r="BA86"/>
          <cell r="BB86"/>
          <cell r="BC86"/>
        </row>
        <row r="87">
          <cell r="AX87"/>
          <cell r="AY87"/>
          <cell r="AZ87"/>
          <cell r="BA87"/>
          <cell r="BB87"/>
          <cell r="BC87"/>
        </row>
        <row r="88">
          <cell r="AX88"/>
          <cell r="AY88"/>
          <cell r="AZ88"/>
          <cell r="BA88"/>
          <cell r="BB88"/>
          <cell r="BC88"/>
        </row>
        <row r="89">
          <cell r="AX89"/>
          <cell r="AY89"/>
          <cell r="AZ89"/>
          <cell r="BA89"/>
          <cell r="BB89"/>
          <cell r="BC89"/>
        </row>
        <row r="90">
          <cell r="AX90"/>
          <cell r="AY90"/>
          <cell r="AZ90"/>
          <cell r="BA90"/>
          <cell r="BB90"/>
          <cell r="BC90"/>
        </row>
        <row r="91">
          <cell r="AX91"/>
          <cell r="AY91"/>
          <cell r="AZ91"/>
          <cell r="BA91"/>
          <cell r="BB91"/>
          <cell r="BC91"/>
        </row>
        <row r="92">
          <cell r="AX92"/>
          <cell r="AY92"/>
          <cell r="AZ92"/>
          <cell r="BA92"/>
          <cell r="BB92"/>
          <cell r="BC92"/>
        </row>
        <row r="93">
          <cell r="AX93"/>
          <cell r="AY93"/>
          <cell r="AZ93"/>
          <cell r="BA93"/>
          <cell r="BB93"/>
          <cell r="BC93"/>
        </row>
        <row r="94">
          <cell r="AX94"/>
          <cell r="AY94"/>
          <cell r="AZ94"/>
          <cell r="BA94"/>
          <cell r="BB94"/>
          <cell r="BC94"/>
        </row>
        <row r="95">
          <cell r="AX95"/>
          <cell r="AY95"/>
          <cell r="AZ95"/>
          <cell r="BA95"/>
          <cell r="BB95"/>
          <cell r="BC95"/>
        </row>
        <row r="96">
          <cell r="AX96"/>
          <cell r="AY96"/>
          <cell r="AZ96"/>
          <cell r="BA96"/>
          <cell r="BB96"/>
          <cell r="BC96"/>
        </row>
        <row r="97">
          <cell r="AX97"/>
          <cell r="AY97"/>
          <cell r="AZ97"/>
          <cell r="BA97"/>
          <cell r="BB97"/>
          <cell r="BC97"/>
        </row>
        <row r="98">
          <cell r="AX98"/>
          <cell r="AY98"/>
          <cell r="AZ98"/>
          <cell r="BA98"/>
          <cell r="BB98"/>
          <cell r="BC98"/>
        </row>
        <row r="99">
          <cell r="AX99"/>
          <cell r="AY99"/>
          <cell r="AZ99"/>
          <cell r="BA99"/>
          <cell r="BB99"/>
          <cell r="BC99"/>
        </row>
        <row r="100">
          <cell r="AX100"/>
          <cell r="AY100"/>
          <cell r="AZ100"/>
          <cell r="BA100"/>
          <cell r="BB100"/>
          <cell r="BC100"/>
        </row>
        <row r="101">
          <cell r="AX101"/>
          <cell r="AY101"/>
          <cell r="AZ101"/>
          <cell r="BA101"/>
          <cell r="BB101"/>
          <cell r="BC101"/>
        </row>
        <row r="102">
          <cell r="AX102"/>
          <cell r="AY102"/>
          <cell r="AZ102"/>
          <cell r="BA102"/>
          <cell r="BB102"/>
          <cell r="BC102"/>
        </row>
        <row r="103">
          <cell r="AX103"/>
          <cell r="AY103"/>
          <cell r="AZ103"/>
          <cell r="BA103"/>
          <cell r="BB103"/>
          <cell r="BC103"/>
        </row>
        <row r="104">
          <cell r="AX104"/>
          <cell r="AY104"/>
          <cell r="AZ104"/>
          <cell r="BA104"/>
          <cell r="BB104"/>
          <cell r="BC104"/>
        </row>
      </sheetData>
      <sheetData sheetId="65"/>
      <sheetData sheetId="66"/>
      <sheetData sheetId="67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1</v>
          </cell>
          <cell r="AZ13">
            <v>1</v>
          </cell>
        </row>
        <row r="14">
          <cell r="AU14">
            <v>1</v>
          </cell>
          <cell r="AV14">
            <v>1</v>
          </cell>
          <cell r="AW14">
            <v>1</v>
          </cell>
          <cell r="AX14">
            <v>1</v>
          </cell>
          <cell r="AY14">
            <v>2</v>
          </cell>
          <cell r="AZ14">
            <v>0.96425653718703908</v>
          </cell>
        </row>
        <row r="15">
          <cell r="AU15">
            <v>1</v>
          </cell>
          <cell r="AV15">
            <v>1</v>
          </cell>
          <cell r="AW15">
            <v>2</v>
          </cell>
          <cell r="AX15">
            <v>0.93722872611834573</v>
          </cell>
          <cell r="AY15">
            <v>3</v>
          </cell>
          <cell r="AZ15">
            <v>0.94394317526108351</v>
          </cell>
        </row>
        <row r="16">
          <cell r="AU16">
            <v>2</v>
          </cell>
          <cell r="AV16">
            <v>0.87791456185017347</v>
          </cell>
          <cell r="AW16">
            <v>3</v>
          </cell>
          <cell r="AX16">
            <v>0.90235269125854989</v>
          </cell>
          <cell r="AY16">
            <v>4</v>
          </cell>
          <cell r="AZ16">
            <v>0.92979066950793987</v>
          </cell>
        </row>
        <row r="17">
          <cell r="AU17">
            <v>3</v>
          </cell>
          <cell r="AV17">
            <v>0.81353068976773468</v>
          </cell>
          <cell r="AW17">
            <v>4</v>
          </cell>
          <cell r="AX17">
            <v>0.87839768506141713</v>
          </cell>
          <cell r="AY17">
            <v>5</v>
          </cell>
          <cell r="AZ17">
            <v>0.91895942202849057</v>
          </cell>
        </row>
        <row r="18">
          <cell r="AU18">
            <v>4</v>
          </cell>
          <cell r="AV18">
            <v>0.77073397790858211</v>
          </cell>
          <cell r="AW18">
            <v>5</v>
          </cell>
          <cell r="AX18">
            <v>0.86025555835513523</v>
          </cell>
          <cell r="AY18">
            <v>6</v>
          </cell>
          <cell r="AZ18">
            <v>0.91020337747859092</v>
          </cell>
        </row>
        <row r="19">
          <cell r="AU19">
            <v>5</v>
          </cell>
          <cell r="AV19">
            <v>0.67214128321034161</v>
          </cell>
          <cell r="AW19">
            <v>6</v>
          </cell>
          <cell r="AX19">
            <v>0.80595032547683643</v>
          </cell>
          <cell r="AY19">
            <v>7</v>
          </cell>
          <cell r="AZ19">
            <v>0.87613970640343641</v>
          </cell>
        </row>
        <row r="20">
          <cell r="AU20">
            <v>6</v>
          </cell>
          <cell r="AV20">
            <v>0.61903812823086057</v>
          </cell>
          <cell r="AW20">
            <v>7</v>
          </cell>
          <cell r="AX20">
            <v>0.77556137451084728</v>
          </cell>
          <cell r="AY20">
            <v>8</v>
          </cell>
          <cell r="AZ20">
            <v>0.85675420011875003</v>
          </cell>
        </row>
        <row r="21">
          <cell r="AU21">
            <v>7</v>
          </cell>
          <cell r="AV21">
            <v>0.58326910795996145</v>
          </cell>
          <cell r="AW21">
            <v>8</v>
          </cell>
          <cell r="AX21">
            <v>0.75459415091650373</v>
          </cell>
          <cell r="AY21">
            <v>9</v>
          </cell>
          <cell r="AZ21">
            <v>0.84323636901539833</v>
          </cell>
        </row>
        <row r="22">
          <cell r="AU22">
            <v>8</v>
          </cell>
          <cell r="AV22">
            <v>0.55656645570762286</v>
          </cell>
          <cell r="AW22">
            <v>9</v>
          </cell>
          <cell r="AX22">
            <v>0.7386620425104613</v>
          </cell>
          <cell r="AY22">
            <v>10</v>
          </cell>
          <cell r="AZ22">
            <v>0.83288421206917929</v>
          </cell>
        </row>
        <row r="23">
          <cell r="AU23">
            <v>9</v>
          </cell>
          <cell r="AV23">
            <v>0.5354015361268859</v>
          </cell>
          <cell r="AW23">
            <v>10</v>
          </cell>
          <cell r="AX23">
            <v>0.72585547900964997</v>
          </cell>
          <cell r="AY23">
            <v>11</v>
          </cell>
          <cell r="AZ23">
            <v>0.8245112042404189</v>
          </cell>
        </row>
        <row r="24">
          <cell r="AU24">
            <v>10</v>
          </cell>
          <cell r="AV24">
            <v>0.5179521987350767</v>
          </cell>
          <cell r="AW24">
            <v>11</v>
          </cell>
          <cell r="AX24">
            <v>0.71517345973770463</v>
          </cell>
          <cell r="AY24">
            <v>12</v>
          </cell>
          <cell r="AZ24">
            <v>0.81749123367035348</v>
          </cell>
        </row>
        <row r="25">
          <cell r="AU25">
            <v>11</v>
          </cell>
          <cell r="AV25">
            <v>0.50315907995121067</v>
          </cell>
          <cell r="AW25">
            <v>12</v>
          </cell>
          <cell r="AX25">
            <v>0.70602688537540859</v>
          </cell>
          <cell r="AY25">
            <v>13</v>
          </cell>
          <cell r="AZ25">
            <v>0.81145384008942112</v>
          </cell>
        </row>
        <row r="26">
          <cell r="AU26">
            <v>12</v>
          </cell>
          <cell r="AV26">
            <v>0.49035390936258494</v>
          </cell>
          <cell r="AW26">
            <v>13</v>
          </cell>
          <cell r="AX26">
            <v>0.69804029544360957</v>
          </cell>
          <cell r="AY26">
            <v>14</v>
          </cell>
          <cell r="AZ26">
            <v>0.8061618373193532</v>
          </cell>
        </row>
        <row r="27">
          <cell r="AU27">
            <v>13</v>
          </cell>
          <cell r="AV27">
            <v>0.47908911414002009</v>
          </cell>
          <cell r="AW27">
            <v>14</v>
          </cell>
          <cell r="AX27">
            <v>0.69095997382659835</v>
          </cell>
          <cell r="AY27">
            <v>15</v>
          </cell>
          <cell r="AZ27">
            <v>0.80145431561233638</v>
          </cell>
        </row>
        <row r="28">
          <cell r="AU28">
            <v>14</v>
          </cell>
          <cell r="AV28">
            <v>0.46905085135765023</v>
          </cell>
          <cell r="AW28">
            <v>15</v>
          </cell>
          <cell r="AX28">
            <v>0.68460660562463838</v>
          </cell>
          <cell r="AY28">
            <v>16</v>
          </cell>
          <cell r="AZ28">
            <v>0.79721715538554772</v>
          </cell>
        </row>
        <row r="29">
          <cell r="AU29">
            <v>15</v>
          </cell>
          <cell r="AV29">
            <v>0.46001090101381947</v>
          </cell>
          <cell r="AW29">
            <v>16</v>
          </cell>
          <cell r="AX29">
            <v>0.67884887373906955</v>
          </cell>
          <cell r="AY29">
            <v>17</v>
          </cell>
          <cell r="AZ29">
            <v>0.79336652316816469</v>
          </cell>
        </row>
        <row r="30">
          <cell r="AU30">
            <v>16</v>
          </cell>
          <cell r="AV30">
            <v>0.45179833054335461</v>
          </cell>
          <cell r="AW30">
            <v>17</v>
          </cell>
          <cell r="AX30">
            <v>0.67358779348812625</v>
          </cell>
          <cell r="AY30">
            <v>18</v>
          </cell>
          <cell r="AZ30">
            <v>0.78983904811791983</v>
          </cell>
        </row>
        <row r="31">
          <cell r="AU31">
            <v>17</v>
          </cell>
          <cell r="AV31">
            <v>0.44428194081616756</v>
          </cell>
          <cell r="AW31">
            <v>18</v>
          </cell>
          <cell r="AX31">
            <v>0.66874694401129764</v>
          </cell>
          <cell r="AY31">
            <v>19</v>
          </cell>
          <cell r="AZ31">
            <v>0.78658567856655515</v>
          </cell>
        </row>
        <row r="32">
          <cell r="AU32">
            <v>18</v>
          </cell>
          <cell r="AV32">
            <v>0.43735893028354811</v>
          </cell>
          <cell r="AW32">
            <v>19</v>
          </cell>
          <cell r="AX32">
            <v>0.66426612225139547</v>
          </cell>
          <cell r="AY32">
            <v>20</v>
          </cell>
          <cell r="AZ32">
            <v>0.783567680494621</v>
          </cell>
        </row>
        <row r="33">
          <cell r="AU33">
            <v>19</v>
          </cell>
          <cell r="AV33">
            <v>0.43094731547619414</v>
          </cell>
          <cell r="AW33">
            <v>20</v>
          </cell>
          <cell r="AX33">
            <v>0.66009707649978488</v>
          </cell>
          <cell r="AY33">
            <v>21</v>
          </cell>
          <cell r="AZ33">
            <v>0.78075394077471505</v>
          </cell>
        </row>
        <row r="34">
          <cell r="AU34"/>
          <cell r="AV34"/>
          <cell r="AW34"/>
          <cell r="AX34"/>
          <cell r="AY34"/>
          <cell r="AZ34"/>
        </row>
        <row r="35">
          <cell r="AU35"/>
          <cell r="AV35"/>
          <cell r="AW35"/>
          <cell r="AX35"/>
          <cell r="AY35"/>
          <cell r="AZ35"/>
        </row>
        <row r="36">
          <cell r="AU36"/>
          <cell r="AV36"/>
          <cell r="AW36"/>
          <cell r="AX36"/>
          <cell r="AY36"/>
          <cell r="AZ36"/>
        </row>
        <row r="37">
          <cell r="AU37"/>
          <cell r="AV37"/>
          <cell r="AW37"/>
          <cell r="AX37"/>
          <cell r="AY37"/>
          <cell r="AZ37"/>
        </row>
        <row r="38">
          <cell r="AU38"/>
          <cell r="AV38"/>
          <cell r="AW38"/>
          <cell r="AX38"/>
          <cell r="AY38"/>
          <cell r="AZ38"/>
        </row>
        <row r="39">
          <cell r="AU39"/>
          <cell r="AV39"/>
          <cell r="AW39"/>
          <cell r="AX39"/>
          <cell r="AY39"/>
          <cell r="AZ39"/>
        </row>
        <row r="40">
          <cell r="AU40"/>
          <cell r="AV40"/>
          <cell r="AW40"/>
          <cell r="AX40"/>
          <cell r="AY40"/>
          <cell r="AZ40"/>
        </row>
        <row r="41">
          <cell r="AU41"/>
          <cell r="AV41"/>
          <cell r="AW41"/>
          <cell r="AX41"/>
          <cell r="AY41"/>
          <cell r="AZ41"/>
        </row>
        <row r="42">
          <cell r="AU42"/>
          <cell r="AV42"/>
          <cell r="AW42"/>
          <cell r="AX42"/>
          <cell r="AY42"/>
          <cell r="AZ42"/>
        </row>
        <row r="43">
          <cell r="AU43"/>
          <cell r="AV43"/>
          <cell r="AW43"/>
          <cell r="AX43"/>
          <cell r="AY43"/>
          <cell r="AZ43"/>
        </row>
        <row r="44">
          <cell r="AU44"/>
          <cell r="AV44"/>
          <cell r="AW44"/>
          <cell r="AX44"/>
          <cell r="AY44"/>
          <cell r="AZ44"/>
        </row>
        <row r="45">
          <cell r="AU45"/>
          <cell r="AV45"/>
          <cell r="AW45"/>
          <cell r="AX45"/>
          <cell r="AY45"/>
          <cell r="AZ45"/>
        </row>
        <row r="46">
          <cell r="AU46"/>
          <cell r="AV46"/>
          <cell r="AW46"/>
          <cell r="AX46"/>
          <cell r="AY46"/>
          <cell r="AZ46"/>
        </row>
        <row r="47">
          <cell r="AU47"/>
          <cell r="AV47"/>
          <cell r="AW47"/>
          <cell r="AX47"/>
          <cell r="AY47"/>
          <cell r="AZ47"/>
        </row>
        <row r="48">
          <cell r="AU48"/>
          <cell r="AV48"/>
          <cell r="AW48"/>
          <cell r="AX48"/>
          <cell r="AY48"/>
          <cell r="AZ48"/>
        </row>
        <row r="49">
          <cell r="AU49"/>
          <cell r="AV49"/>
          <cell r="AW49"/>
          <cell r="AX49"/>
          <cell r="AY49"/>
          <cell r="AZ49"/>
        </row>
        <row r="50">
          <cell r="AU50"/>
          <cell r="AV50"/>
          <cell r="AW50"/>
          <cell r="AX50"/>
          <cell r="AY50"/>
          <cell r="AZ50"/>
        </row>
        <row r="51">
          <cell r="AU51"/>
          <cell r="AV51"/>
          <cell r="AW51"/>
          <cell r="AX51"/>
          <cell r="AY51"/>
          <cell r="AZ51"/>
        </row>
        <row r="52">
          <cell r="AU52"/>
          <cell r="AV52"/>
          <cell r="AW52"/>
          <cell r="AX52"/>
          <cell r="AY52"/>
          <cell r="AZ52"/>
        </row>
        <row r="53">
          <cell r="AU53"/>
          <cell r="AV53"/>
          <cell r="AW53"/>
          <cell r="AX53"/>
          <cell r="AY53"/>
          <cell r="AZ53"/>
        </row>
        <row r="54">
          <cell r="AU54"/>
          <cell r="AV54"/>
          <cell r="AW54"/>
          <cell r="AX54"/>
          <cell r="AY54"/>
          <cell r="AZ54"/>
        </row>
        <row r="55">
          <cell r="AU55"/>
          <cell r="AV55"/>
          <cell r="AW55"/>
          <cell r="AX55"/>
          <cell r="AY55"/>
          <cell r="AZ55"/>
        </row>
        <row r="56">
          <cell r="AU56"/>
          <cell r="AV56"/>
          <cell r="AW56"/>
          <cell r="AX56"/>
          <cell r="AY56"/>
          <cell r="AZ56"/>
        </row>
        <row r="57">
          <cell r="AU57"/>
          <cell r="AV57"/>
          <cell r="AW57"/>
          <cell r="AX57"/>
          <cell r="AY57"/>
          <cell r="AZ57"/>
        </row>
        <row r="58">
          <cell r="AU58"/>
          <cell r="AV58"/>
          <cell r="AW58"/>
          <cell r="AX58"/>
          <cell r="AY58"/>
          <cell r="AZ58"/>
        </row>
        <row r="59">
          <cell r="AU59"/>
          <cell r="AV59"/>
          <cell r="AW59"/>
          <cell r="AX59"/>
          <cell r="AY59"/>
          <cell r="AZ59"/>
        </row>
        <row r="60">
          <cell r="AU60"/>
          <cell r="AV60"/>
          <cell r="AW60"/>
          <cell r="AX60"/>
          <cell r="AY60"/>
          <cell r="AZ60"/>
        </row>
        <row r="61">
          <cell r="AU61"/>
          <cell r="AV61"/>
          <cell r="AW61"/>
          <cell r="AX61"/>
          <cell r="AY61"/>
          <cell r="AZ61"/>
        </row>
        <row r="62">
          <cell r="AU62"/>
          <cell r="AV62"/>
          <cell r="AW62"/>
          <cell r="AX62"/>
          <cell r="AY62"/>
          <cell r="AZ62"/>
        </row>
        <row r="63">
          <cell r="AU63"/>
          <cell r="AV63"/>
          <cell r="AW63"/>
          <cell r="AX63"/>
          <cell r="AY63"/>
          <cell r="AZ63"/>
        </row>
        <row r="64">
          <cell r="AU64"/>
          <cell r="AV64"/>
          <cell r="AW64"/>
          <cell r="AX64"/>
          <cell r="AY64"/>
          <cell r="AZ64"/>
        </row>
        <row r="65">
          <cell r="AU65"/>
          <cell r="AV65"/>
          <cell r="AW65"/>
          <cell r="AX65"/>
          <cell r="AY65"/>
          <cell r="AZ65"/>
        </row>
        <row r="66">
          <cell r="AU66"/>
          <cell r="AV66"/>
          <cell r="AW66"/>
          <cell r="AX66"/>
          <cell r="AY66"/>
          <cell r="AZ66"/>
        </row>
        <row r="67">
          <cell r="AU67"/>
          <cell r="AV67"/>
          <cell r="AW67"/>
          <cell r="AX67"/>
          <cell r="AY67"/>
          <cell r="AZ67"/>
        </row>
        <row r="68">
          <cell r="AU68"/>
          <cell r="AV68"/>
          <cell r="AW68"/>
          <cell r="AX68"/>
          <cell r="AY68"/>
          <cell r="AZ68"/>
        </row>
        <row r="69">
          <cell r="AU69"/>
          <cell r="AV69"/>
          <cell r="AW69"/>
          <cell r="AX69"/>
          <cell r="AY69"/>
          <cell r="AZ69"/>
        </row>
        <row r="70">
          <cell r="AU70"/>
          <cell r="AV70"/>
          <cell r="AW70"/>
          <cell r="AX70"/>
          <cell r="AY70"/>
          <cell r="AZ70"/>
        </row>
        <row r="71">
          <cell r="AU71"/>
          <cell r="AV71"/>
          <cell r="AW71"/>
          <cell r="AX71"/>
          <cell r="AY71"/>
          <cell r="AZ71"/>
        </row>
        <row r="72">
          <cell r="AU72"/>
          <cell r="AV72"/>
          <cell r="AW72"/>
          <cell r="AX72"/>
          <cell r="AY72"/>
          <cell r="AZ72"/>
        </row>
        <row r="73">
          <cell r="AU73"/>
          <cell r="AV73"/>
          <cell r="AW73"/>
          <cell r="AX73"/>
          <cell r="AY73"/>
          <cell r="AZ73"/>
        </row>
        <row r="74">
          <cell r="AU74"/>
          <cell r="AV74"/>
          <cell r="AW74"/>
          <cell r="AX74"/>
          <cell r="AY74"/>
          <cell r="AZ74"/>
        </row>
        <row r="75">
          <cell r="AU75"/>
          <cell r="AV75"/>
          <cell r="AW75"/>
          <cell r="AX75"/>
          <cell r="AY75"/>
          <cell r="AZ75"/>
        </row>
        <row r="76">
          <cell r="AU76"/>
          <cell r="AV76"/>
          <cell r="AW76"/>
          <cell r="AX76"/>
          <cell r="AY76"/>
          <cell r="AZ76"/>
        </row>
        <row r="77">
          <cell r="AU77"/>
          <cell r="AV77"/>
          <cell r="AW77"/>
          <cell r="AX77"/>
          <cell r="AY77"/>
          <cell r="AZ77"/>
        </row>
        <row r="78">
          <cell r="AU78"/>
          <cell r="AV78"/>
          <cell r="AW78"/>
          <cell r="AX78"/>
          <cell r="AY78"/>
          <cell r="AZ78"/>
        </row>
        <row r="79">
          <cell r="AU79"/>
          <cell r="AV79"/>
          <cell r="AW79"/>
          <cell r="AX79"/>
          <cell r="AY79"/>
          <cell r="AZ79"/>
        </row>
        <row r="80">
          <cell r="AU80"/>
          <cell r="AV80"/>
          <cell r="AW80"/>
          <cell r="AX80"/>
          <cell r="AY80"/>
          <cell r="AZ80"/>
        </row>
        <row r="81">
          <cell r="AU81"/>
          <cell r="AV81"/>
          <cell r="AW81"/>
          <cell r="AX81"/>
          <cell r="AY81"/>
          <cell r="AZ81"/>
        </row>
        <row r="82">
          <cell r="AU82"/>
          <cell r="AV82"/>
          <cell r="AW82"/>
          <cell r="AX82"/>
          <cell r="AY82"/>
          <cell r="AZ82"/>
        </row>
        <row r="83">
          <cell r="AU83"/>
          <cell r="AV83"/>
          <cell r="AW83"/>
          <cell r="AX83"/>
          <cell r="AY83"/>
          <cell r="AZ83"/>
        </row>
        <row r="84">
          <cell r="AU84"/>
          <cell r="AV84"/>
          <cell r="AW84"/>
          <cell r="AX84"/>
          <cell r="AY84"/>
          <cell r="AZ84"/>
        </row>
        <row r="85">
          <cell r="AU85"/>
          <cell r="AV85"/>
          <cell r="AW85"/>
          <cell r="AX85"/>
          <cell r="AY85"/>
          <cell r="AZ85"/>
        </row>
        <row r="86">
          <cell r="AU86"/>
          <cell r="AV86"/>
          <cell r="AW86"/>
          <cell r="AX86"/>
          <cell r="AY86"/>
          <cell r="AZ86"/>
        </row>
        <row r="87">
          <cell r="AU87"/>
          <cell r="AV87"/>
          <cell r="AW87"/>
          <cell r="AX87"/>
          <cell r="AY87"/>
          <cell r="AZ87"/>
        </row>
        <row r="88">
          <cell r="AU88"/>
          <cell r="AV88"/>
          <cell r="AW88"/>
          <cell r="AX88"/>
          <cell r="AY88"/>
          <cell r="AZ88"/>
        </row>
        <row r="89">
          <cell r="AU89"/>
          <cell r="AV89"/>
          <cell r="AW89"/>
          <cell r="AX89"/>
          <cell r="AY89"/>
          <cell r="AZ89"/>
        </row>
        <row r="90">
          <cell r="AU90"/>
          <cell r="AV90"/>
          <cell r="AW90"/>
          <cell r="AX90"/>
          <cell r="AY90"/>
          <cell r="AZ90"/>
        </row>
        <row r="91">
          <cell r="AU91"/>
          <cell r="AV91"/>
          <cell r="AW91"/>
          <cell r="AX91"/>
          <cell r="AY91"/>
          <cell r="AZ91"/>
        </row>
        <row r="92">
          <cell r="AU92"/>
          <cell r="AV92"/>
          <cell r="AW92"/>
          <cell r="AX92"/>
          <cell r="AY92"/>
          <cell r="AZ92"/>
        </row>
        <row r="93">
          <cell r="AU93"/>
          <cell r="AV93"/>
          <cell r="AW93"/>
          <cell r="AX93"/>
          <cell r="AY93"/>
          <cell r="AZ93"/>
        </row>
        <row r="94">
          <cell r="AU94"/>
          <cell r="AV94"/>
          <cell r="AW94"/>
          <cell r="AX94"/>
          <cell r="AY94"/>
          <cell r="AZ94"/>
        </row>
        <row r="95">
          <cell r="AU95"/>
          <cell r="AV95"/>
          <cell r="AW95"/>
          <cell r="AX95"/>
          <cell r="AY95"/>
          <cell r="AZ95"/>
        </row>
        <row r="96">
          <cell r="AU96"/>
          <cell r="AV96"/>
          <cell r="AW96"/>
          <cell r="AX96"/>
          <cell r="AY96"/>
          <cell r="AZ96"/>
        </row>
        <row r="97">
          <cell r="AU97"/>
          <cell r="AV97"/>
          <cell r="AW97"/>
          <cell r="AX97"/>
          <cell r="AY97"/>
          <cell r="AZ97"/>
        </row>
        <row r="98">
          <cell r="AU98"/>
          <cell r="AV98"/>
          <cell r="AW98"/>
          <cell r="AX98"/>
          <cell r="AY98"/>
          <cell r="AZ98"/>
        </row>
        <row r="99">
          <cell r="AU99"/>
          <cell r="AV99"/>
          <cell r="AW99"/>
          <cell r="AX99"/>
          <cell r="AY99"/>
          <cell r="AZ99"/>
        </row>
        <row r="100">
          <cell r="AU100"/>
          <cell r="AV100"/>
          <cell r="AW100"/>
          <cell r="AX100"/>
          <cell r="AY100"/>
          <cell r="AZ100"/>
        </row>
        <row r="101">
          <cell r="AU101"/>
          <cell r="AV101"/>
          <cell r="AW101"/>
          <cell r="AX101"/>
          <cell r="AY101"/>
          <cell r="AZ101"/>
        </row>
        <row r="102">
          <cell r="AU102"/>
          <cell r="AV102"/>
          <cell r="AW102"/>
          <cell r="AX102"/>
          <cell r="AY102"/>
          <cell r="AZ102"/>
        </row>
        <row r="103">
          <cell r="AU103"/>
          <cell r="AV103"/>
          <cell r="AW103"/>
          <cell r="AX103"/>
          <cell r="AY103"/>
          <cell r="AZ103"/>
        </row>
        <row r="104">
          <cell r="AU104"/>
          <cell r="AV104"/>
          <cell r="AW104"/>
          <cell r="AX104"/>
          <cell r="AY104"/>
          <cell r="AZ104"/>
        </row>
      </sheetData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UICK-GUIDE"/>
      <sheetName val="CONTENTS"/>
      <sheetName val="CTRL"/>
      <sheetName val="EMISSIONS"/>
      <sheetName val="INTENSITY"/>
      <sheetName val="CAPEX"/>
      <sheetName val="COSTS"/>
      <sheetName val="COM"/>
      <sheetName val="SUM"/>
      <sheetName val="BAU.A1"/>
      <sheetName val="BAU.A1.F"/>
      <sheetName val="BAU.A2A"/>
      <sheetName val="BAU.A2B"/>
      <sheetName val="BAU.A3"/>
      <sheetName val="BAU.B"/>
      <sheetName val="BAU.B1"/>
      <sheetName val="BAU.B2"/>
      <sheetName val="BAU.B3"/>
      <sheetName val="BAU.C"/>
      <sheetName val="BAU.D"/>
      <sheetName val="BAU.E"/>
      <sheetName val="BAU.F"/>
      <sheetName val="H₂"/>
      <sheetName val="LC"/>
      <sheetName val="EI.EP"/>
      <sheetName val="CCS.A1"/>
      <sheetName val="CAP.A1"/>
      <sheetName val="CCS.A1R"/>
      <sheetName val="EE.A1"/>
      <sheetName val="EE.A1R"/>
      <sheetName val="EE"/>
      <sheetName val="CCS.A2B"/>
      <sheetName val="CAP.A2B"/>
      <sheetName val="CCS.A2BR"/>
      <sheetName val="CCS.B"/>
      <sheetName val="CAP.B"/>
      <sheetName val="CCS.BR"/>
      <sheetName val="CCU.C"/>
      <sheetName val="CAP.C"/>
      <sheetName val="CCU.CR"/>
      <sheetName val="CCS.C"/>
      <sheetName val="CCS.C.HP"/>
      <sheetName val="CAP.C.HP"/>
      <sheetName val="CCS.C.LP"/>
      <sheetName val="CAP.C.LP"/>
      <sheetName val="CCS.CR"/>
      <sheetName val="CCS.D"/>
      <sheetName val="CAP.D.HP"/>
      <sheetName val="CCS.D.HP"/>
      <sheetName val="CAP.D.LP"/>
      <sheetName val="CCS.D.LP"/>
      <sheetName val="CCS.DR"/>
      <sheetName val="BIO.C"/>
      <sheetName val="BIO.CR"/>
      <sheetName val="BH.A1"/>
      <sheetName val="BH.A1R"/>
      <sheetName val="GH.D"/>
      <sheetName val="GH.DR"/>
      <sheetName val="GH.A1"/>
      <sheetName val="GH.A1R"/>
      <sheetName val="NU.A1"/>
      <sheetName val="NU.A1R"/>
      <sheetName val="WT.A1"/>
      <sheetName val="WT.A1R"/>
      <sheetName val="PV.A1"/>
      <sheetName val="PV.A1R"/>
      <sheetName val="CIR.A1.1"/>
      <sheetName val="CIR.A1.2"/>
      <sheetName val="CIR.A1R"/>
      <sheetName val="AS"/>
      <sheetName val="EI.ALL"/>
      <sheetName val="DATA"/>
      <sheetName val="BP"/>
      <sheetName val="GA"/>
      <sheetName val="SYN"/>
      <sheetName val="PRO"/>
      <sheetName val="FD"/>
      <sheetName val="CY"/>
      <sheetName val="S2"/>
      <sheetName val="S3"/>
      <sheetName val="ME"/>
      <sheetName val="FP"/>
      <sheetName val="TS"/>
      <sheetName val="H2"/>
      <sheetName val="PO"/>
      <sheetName val="CF.NA"/>
      <sheetName val="CF.CH"/>
      <sheetName val="CF.WO"/>
      <sheetName val="CO2"/>
      <sheetName val="SC"/>
      <sheetName val="A.NA"/>
      <sheetName val="A.CH"/>
      <sheetName val="A.EU"/>
      <sheetName val="GLO"/>
      <sheetName val="CP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0.96928981693506489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0.95263799804393734</v>
          </cell>
          <cell r="AY14">
            <v>3</v>
          </cell>
          <cell r="AZ14">
            <v>0.95176459113361478</v>
          </cell>
        </row>
        <row r="15">
          <cell r="AU15">
            <v>2</v>
          </cell>
          <cell r="AV15">
            <v>0.9265880618903708</v>
          </cell>
          <cell r="AW15">
            <v>3</v>
          </cell>
          <cell r="AX15">
            <v>0.92597979872398495</v>
          </cell>
          <cell r="AY15">
            <v>4</v>
          </cell>
          <cell r="AZ15">
            <v>0.93952274921401191</v>
          </cell>
        </row>
        <row r="16">
          <cell r="AU16">
            <v>3</v>
          </cell>
          <cell r="AV16">
            <v>0.88616922144663357</v>
          </cell>
          <cell r="AW16">
            <v>4</v>
          </cell>
          <cell r="AX16">
            <v>0.90751915531716087</v>
          </cell>
          <cell r="AY16">
            <v>5</v>
          </cell>
          <cell r="AZ16">
            <v>0.93013577761165644</v>
          </cell>
        </row>
        <row r="17">
          <cell r="AU17">
            <v>4</v>
          </cell>
          <cell r="AV17">
            <v>0.85856543643775374</v>
          </cell>
          <cell r="AW17">
            <v>5</v>
          </cell>
          <cell r="AX17">
            <v>0.89345379876724218</v>
          </cell>
          <cell r="AY17">
            <v>6</v>
          </cell>
          <cell r="AZ17">
            <v>0.92253572630517844</v>
          </cell>
        </row>
        <row r="18">
          <cell r="AU18">
            <v>5</v>
          </cell>
          <cell r="AV18">
            <v>0.81451075403149598</v>
          </cell>
          <cell r="AW18">
            <v>6</v>
          </cell>
          <cell r="AX18">
            <v>0.86140082566097964</v>
          </cell>
          <cell r="AY18">
            <v>7</v>
          </cell>
          <cell r="AZ18">
            <v>0.89653999484841951</v>
          </cell>
        </row>
        <row r="19">
          <cell r="AU19">
            <v>6</v>
          </cell>
          <cell r="AV19">
            <v>0.78964569483562852</v>
          </cell>
          <cell r="AW19">
            <v>7</v>
          </cell>
          <cell r="AX19">
            <v>0.84312944513019161</v>
          </cell>
          <cell r="AY19">
            <v>8</v>
          </cell>
          <cell r="AZ19">
            <v>0.88164787556926605</v>
          </cell>
        </row>
        <row r="20">
          <cell r="AU20">
            <v>7</v>
          </cell>
          <cell r="AV20">
            <v>0.77239688666715434</v>
          </cell>
          <cell r="AW20">
            <v>8</v>
          </cell>
          <cell r="AX20">
            <v>0.83037524563966758</v>
          </cell>
          <cell r="AY20">
            <v>9</v>
          </cell>
          <cell r="AZ20">
            <v>0.87122004144563236</v>
          </cell>
        </row>
        <row r="21">
          <cell r="AU21">
            <v>8</v>
          </cell>
          <cell r="AV21">
            <v>0.75923803385352562</v>
          </cell>
          <cell r="AW21">
            <v>9</v>
          </cell>
          <cell r="AX21">
            <v>0.82060039828799203</v>
          </cell>
          <cell r="AY21">
            <v>10</v>
          </cell>
          <cell r="AZ21">
            <v>0.86320972508788918</v>
          </cell>
        </row>
        <row r="22">
          <cell r="AU22">
            <v>9</v>
          </cell>
          <cell r="AV22">
            <v>0.74862724975717365</v>
          </cell>
          <cell r="AW22">
            <v>10</v>
          </cell>
          <cell r="AX22">
            <v>0.81268951717764759</v>
          </cell>
          <cell r="AY22">
            <v>11</v>
          </cell>
          <cell r="AZ22">
            <v>0.85671505370008183</v>
          </cell>
        </row>
        <row r="23">
          <cell r="AU23">
            <v>10</v>
          </cell>
          <cell r="AV23">
            <v>0.73975354416475048</v>
          </cell>
          <cell r="AW23">
            <v>11</v>
          </cell>
          <cell r="AX23">
            <v>0.80605364680405533</v>
          </cell>
          <cell r="AY23">
            <v>12</v>
          </cell>
          <cell r="AZ23">
            <v>0.85125888329753219</v>
          </cell>
        </row>
        <row r="24">
          <cell r="AU24">
            <v>11</v>
          </cell>
          <cell r="AV24">
            <v>0.73213833235444803</v>
          </cell>
          <cell r="AW24">
            <v>12</v>
          </cell>
          <cell r="AX24">
            <v>0.80034412770038521</v>
          </cell>
          <cell r="AY24">
            <v>13</v>
          </cell>
          <cell r="AZ24">
            <v>0.84655829875200173</v>
          </cell>
        </row>
        <row r="25">
          <cell r="AU25">
            <v>12</v>
          </cell>
          <cell r="AV25">
            <v>0.72547588401600704</v>
          </cell>
          <cell r="AW25">
            <v>13</v>
          </cell>
          <cell r="AX25">
            <v>0.79533763206212804</v>
          </cell>
          <cell r="AY25">
            <v>14</v>
          </cell>
          <cell r="AZ25">
            <v>0.84243184117115588</v>
          </cell>
        </row>
        <row r="26">
          <cell r="AU26">
            <v>13</v>
          </cell>
          <cell r="AV26">
            <v>0.71955918862235435</v>
          </cell>
          <cell r="AW26">
            <v>14</v>
          </cell>
          <cell r="AX26">
            <v>0.7908825932679906</v>
          </cell>
          <cell r="AY26">
            <v>15</v>
          </cell>
          <cell r="AZ26">
            <v>0.83875621642717813</v>
          </cell>
        </row>
        <row r="27">
          <cell r="AU27">
            <v>14</v>
          </cell>
          <cell r="AV27">
            <v>0.71424168153109557</v>
          </cell>
          <cell r="AW27">
            <v>15</v>
          </cell>
          <cell r="AX27">
            <v>0.7868714813317651</v>
          </cell>
          <cell r="AY27">
            <v>16</v>
          </cell>
          <cell r="AZ27">
            <v>0.83544386306000495</v>
          </cell>
        </row>
        <row r="28">
          <cell r="AU28">
            <v>15</v>
          </cell>
          <cell r="AV28">
            <v>0.70941585924944861</v>
          </cell>
          <cell r="AW28">
            <v>16</v>
          </cell>
          <cell r="AX28">
            <v>0.78322527941712272</v>
          </cell>
          <cell r="AY28">
            <v>17</v>
          </cell>
          <cell r="AZ28">
            <v>0.83243037877266823</v>
          </cell>
        </row>
        <row r="29">
          <cell r="AU29">
            <v>16</v>
          </cell>
          <cell r="AV29">
            <v>0.70500057092888047</v>
          </cell>
          <cell r="AW29">
            <v>17</v>
          </cell>
          <cell r="AX29">
            <v>0.77988424109220278</v>
          </cell>
          <cell r="AY29">
            <v>18</v>
          </cell>
          <cell r="AZ29">
            <v>0.82966702703615525</v>
          </cell>
        </row>
        <row r="30">
          <cell r="AU30">
            <v>17</v>
          </cell>
          <cell r="AV30">
            <v>0.70093308193866621</v>
          </cell>
          <cell r="AW30">
            <v>18</v>
          </cell>
          <cell r="AX30">
            <v>0.77680210841815189</v>
          </cell>
          <cell r="AY30">
            <v>19</v>
          </cell>
          <cell r="AZ30">
            <v>0.82711604551068563</v>
          </cell>
        </row>
        <row r="31">
          <cell r="AU31">
            <v>18</v>
          </cell>
          <cell r="AV31">
            <v>0.69716391117151566</v>
          </cell>
          <cell r="AW31">
            <v>19</v>
          </cell>
          <cell r="AX31">
            <v>0.7739423449403211</v>
          </cell>
          <cell r="AY31">
            <v>20</v>
          </cell>
          <cell r="AZ31">
            <v>0.82474758703450779</v>
          </cell>
        </row>
        <row r="32">
          <cell r="AU32">
            <v>19</v>
          </cell>
          <cell r="AV32">
            <v>0.6936533558661232</v>
          </cell>
          <cell r="AW32">
            <v>20</v>
          </cell>
          <cell r="AX32">
            <v>0.77127559637676146</v>
          </cell>
          <cell r="AY32">
            <v>21</v>
          </cell>
          <cell r="AZ32">
            <v>0.82253765609869056</v>
          </cell>
        </row>
        <row r="33">
          <cell r="AU33">
            <v>20</v>
          </cell>
          <cell r="AV33">
            <v>0.69036908331453317</v>
          </cell>
          <cell r="AW33">
            <v>21</v>
          </cell>
          <cell r="AX33">
            <v>0.76877792855892113</v>
          </cell>
          <cell r="AY33">
            <v>22</v>
          </cell>
          <cell r="AZ33">
            <v>0.82046667599808187</v>
          </cell>
        </row>
        <row r="34">
          <cell r="AU34">
            <v>21</v>
          </cell>
          <cell r="AV34">
            <v>0.68728441957328024</v>
          </cell>
          <cell r="AW34">
            <v>22</v>
          </cell>
          <cell r="AX34">
            <v>0.76642957380855414</v>
          </cell>
          <cell r="AY34">
            <v>23</v>
          </cell>
          <cell r="AZ34">
            <v>0.818518468800984</v>
          </cell>
        </row>
        <row r="35">
          <cell r="AU35">
            <v>22</v>
          </cell>
          <cell r="AV35">
            <v>0.68437710663029294</v>
          </cell>
          <cell r="AW35">
            <v>23</v>
          </cell>
          <cell r="AX35">
            <v>0.76421401944273937</v>
          </cell>
          <cell r="AY35">
            <v>24</v>
          </cell>
          <cell r="AZ35">
            <v>0.81667951327163202</v>
          </cell>
        </row>
        <row r="36">
          <cell r="AU36">
            <v>23</v>
          </cell>
          <cell r="AV36">
            <v>0.68162838231608958</v>
          </cell>
          <cell r="AW36">
            <v>24</v>
          </cell>
          <cell r="AX36">
            <v>0.76211733225307243</v>
          </cell>
          <cell r="AY36">
            <v>25</v>
          </cell>
          <cell r="AZ36">
            <v>0.81493839461078654</v>
          </cell>
        </row>
        <row r="37">
          <cell r="AU37">
            <v>24</v>
          </cell>
          <cell r="AV37">
            <v>0.67902228747734017</v>
          </cell>
          <cell r="AW37">
            <v>25</v>
          </cell>
          <cell r="AX37">
            <v>0.76012764932233212</v>
          </cell>
          <cell r="AY37">
            <v>26</v>
          </cell>
          <cell r="AZ37">
            <v>0.81328538947944362</v>
          </cell>
        </row>
        <row r="38">
          <cell r="AU38">
            <v>25</v>
          </cell>
          <cell r="AV38">
            <v>0.67654513631092905</v>
          </cell>
          <cell r="AW38">
            <v>26</v>
          </cell>
          <cell r="AX38">
            <v>0.75823478837986491</v>
          </cell>
          <cell r="AY38">
            <v>27</v>
          </cell>
          <cell r="AZ38">
            <v>0.81171214829223626</v>
          </cell>
        </row>
        <row r="39">
          <cell r="AU39">
            <v>26</v>
          </cell>
          <cell r="AV39">
            <v>0.67418510588552771</v>
          </cell>
          <cell r="AW39">
            <v>27</v>
          </cell>
          <cell r="AX39">
            <v>0.7564299455611817</v>
          </cell>
          <cell r="AY39">
            <v>28</v>
          </cell>
          <cell r="AZ39">
            <v>0.81021144866582695</v>
          </cell>
        </row>
        <row r="40">
          <cell r="AU40">
            <v>27</v>
          </cell>
          <cell r="AV40">
            <v>0.67193191409724917</v>
          </cell>
          <cell r="AW40">
            <v>28</v>
          </cell>
          <cell r="AX40">
            <v>0.75470545807713274</v>
          </cell>
          <cell r="AY40">
            <v>29</v>
          </cell>
          <cell r="AZ40">
            <v>0.80877700173318234</v>
          </cell>
        </row>
        <row r="41">
          <cell r="AU41">
            <v>28</v>
          </cell>
          <cell r="AV41">
            <v>0.66977656417342668</v>
          </cell>
          <cell r="AW41">
            <v>29</v>
          </cell>
          <cell r="AX41">
            <v>0.753054615770132</v>
          </cell>
          <cell r="AY41">
            <v>30</v>
          </cell>
          <cell r="AZ41">
            <v>0.80740329829103363</v>
          </cell>
        </row>
        <row r="42">
          <cell r="AU42">
            <v>29</v>
          </cell>
          <cell r="AV42">
            <v>0.66771113990137587</v>
          </cell>
          <cell r="AW42">
            <v>30</v>
          </cell>
          <cell r="AX42">
            <v>0.75147150996378831</v>
          </cell>
          <cell r="AY42">
            <v>31</v>
          </cell>
          <cell r="AZ42">
            <v>0.80608548534633229</v>
          </cell>
        </row>
        <row r="43">
          <cell r="AU43">
            <v>30</v>
          </cell>
          <cell r="AV43">
            <v>0.66572863997673115</v>
          </cell>
          <cell r="AW43">
            <v>31</v>
          </cell>
          <cell r="AX43">
            <v>0.74995091109585765</v>
          </cell>
          <cell r="AY43">
            <v>32</v>
          </cell>
          <cell r="AZ43">
            <v>0.80481926613397026</v>
          </cell>
        </row>
        <row r="44">
          <cell r="AU44">
            <v>31</v>
          </cell>
          <cell r="AV44">
            <v>0.66382284284681636</v>
          </cell>
          <cell r="AW44">
            <v>32</v>
          </cell>
          <cell r="AX44">
            <v>0.74848816880544866</v>
          </cell>
          <cell r="AY44">
            <v>33</v>
          </cell>
          <cell r="AZ44">
            <v>0.80360081845154996</v>
          </cell>
        </row>
        <row r="45">
          <cell r="AU45">
            <v>32</v>
          </cell>
          <cell r="AV45">
            <v>0.66198819556194777</v>
          </cell>
          <cell r="AW45">
            <v>33</v>
          </cell>
          <cell r="AX45">
            <v>0.74707912971047963</v>
          </cell>
          <cell r="AY45">
            <v>34</v>
          </cell>
          <cell r="AZ45">
            <v>0.80242672743011578</v>
          </cell>
        </row>
        <row r="46">
          <cell r="AU46">
            <v>33</v>
          </cell>
          <cell r="AV46">
            <v>0.66021972170074739</v>
          </cell>
          <cell r="AW46">
            <v>34</v>
          </cell>
          <cell r="AX46">
            <v>0.7457200692494631</v>
          </cell>
          <cell r="AY46">
            <v>35</v>
          </cell>
          <cell r="AZ46">
            <v>0.80129392978588543</v>
          </cell>
        </row>
        <row r="47">
          <cell r="AU47">
            <v>34</v>
          </cell>
          <cell r="AV47">
            <v>0.6585129445780914</v>
          </cell>
          <cell r="AW47">
            <v>35</v>
          </cell>
          <cell r="AX47">
            <v>0.74440763479947447</v>
          </cell>
          <cell r="AY47">
            <v>36</v>
          </cell>
          <cell r="AZ47">
            <v>0.8001996672799977</v>
          </cell>
        </row>
        <row r="48">
          <cell r="AU48">
            <v>35</v>
          </cell>
          <cell r="AV48">
            <v>0.65686382279440358</v>
          </cell>
          <cell r="AW48">
            <v>36</v>
          </cell>
          <cell r="AX48">
            <v>0.74313879790589243</v>
          </cell>
          <cell r="AY48">
            <v>37</v>
          </cell>
          <cell r="AZ48">
            <v>0.79914144762121353</v>
          </cell>
        </row>
        <row r="49">
          <cell r="AU49">
            <v>36</v>
          </cell>
          <cell r="AV49">
            <v>0.65526869582418568</v>
          </cell>
          <cell r="AW49">
            <v>37</v>
          </cell>
          <cell r="AX49">
            <v>0.74191081392879399</v>
          </cell>
          <cell r="AY49">
            <v>38</v>
          </cell>
          <cell r="AZ49">
            <v>0.79811701142877378</v>
          </cell>
        </row>
        <row r="50">
          <cell r="AU50">
            <v>37</v>
          </cell>
          <cell r="AV50">
            <v>0.65372423782700961</v>
          </cell>
          <cell r="AW50">
            <v>38</v>
          </cell>
          <cell r="AX50">
            <v>0.74072118776744578</v>
          </cell>
          <cell r="AY50">
            <v>39</v>
          </cell>
          <cell r="AZ50">
            <v>0.79712430416315261</v>
          </cell>
        </row>
        <row r="51">
          <cell r="AU51">
            <v>38</v>
          </cell>
          <cell r="AV51">
            <v>0.65222741823611685</v>
          </cell>
          <cell r="AW51">
            <v>39</v>
          </cell>
          <cell r="AX51">
            <v>0.73956764459772639</v>
          </cell>
          <cell r="AY51">
            <v>40</v>
          </cell>
          <cell r="AZ51">
            <v>0.79616145215527911</v>
          </cell>
        </row>
        <row r="52">
          <cell r="AU52">
            <v>39</v>
          </cell>
          <cell r="AV52">
            <v>0.65077546796720764</v>
          </cell>
          <cell r="AW52">
            <v>40</v>
          </cell>
          <cell r="AX52">
            <v>0.73844810476873624</v>
          </cell>
          <cell r="AY52">
            <v>41</v>
          </cell>
          <cell r="AZ52">
            <v>0.79522674203717258</v>
          </cell>
        </row>
        <row r="53">
          <cell r="AU53">
            <v>40</v>
          </cell>
          <cell r="AV53">
            <v>0.64936585031395555</v>
          </cell>
          <cell r="AW53">
            <v>41</v>
          </cell>
          <cell r="AX53">
            <v>0.73736066216966289</v>
          </cell>
          <cell r="AY53">
            <v>42</v>
          </cell>
          <cell r="AZ53">
            <v>0.79431860301134483</v>
          </cell>
        </row>
        <row r="54">
          <cell r="AU54">
            <v>41</v>
          </cell>
          <cell r="AV54">
            <v>0.64799623577257937</v>
          </cell>
          <cell r="AW54">
            <v>42</v>
          </cell>
          <cell r="AX54">
            <v>0.73630356550742437</v>
          </cell>
          <cell r="AY54">
            <v>43</v>
          </cell>
          <cell r="AZ54">
            <v>0.79343559150192255</v>
          </cell>
        </row>
        <row r="55">
          <cell r="AU55">
            <v>42</v>
          </cell>
          <cell r="AV55">
            <v>0.6466644801767919</v>
          </cell>
          <cell r="AW55">
            <v>43</v>
          </cell>
          <cell r="AX55">
            <v>0.73527520203799446</v>
          </cell>
          <cell r="AY55">
            <v>44</v>
          </cell>
          <cell r="AZ55">
            <v>0.79257637781399293</v>
          </cell>
        </row>
        <row r="56">
          <cell r="AU56">
            <v>43</v>
          </cell>
          <cell r="AV56">
            <v>0.64536860563506049</v>
          </cell>
          <cell r="AW56">
            <v>44</v>
          </cell>
          <cell r="AX56">
            <v>0.73427408337586009</v>
          </cell>
          <cell r="AY56">
            <v>45</v>
          </cell>
          <cell r="AZ56">
            <v>0.79173973449421875</v>
          </cell>
        </row>
        <row r="57">
          <cell r="AU57">
            <v>44</v>
          </cell>
          <cell r="AV57">
            <v>0.64410678385070508</v>
          </cell>
          <cell r="AW57">
            <v>45</v>
          </cell>
          <cell r="AX57">
            <v>0.73329883307139365</v>
          </cell>
          <cell r="AY57">
            <v>46</v>
          </cell>
          <cell r="AZ57">
            <v>0.79092452613911268</v>
          </cell>
        </row>
        <row r="58">
          <cell r="AU58">
            <v>45</v>
          </cell>
          <cell r="AV58">
            <v>0.64287732147675269</v>
          </cell>
          <cell r="AW58">
            <v>46</v>
          </cell>
          <cell r="AX58">
            <v>0.73234817569858868</v>
          </cell>
          <cell r="AY58">
            <v>47</v>
          </cell>
          <cell r="AZ58">
            <v>0.79012970044036679</v>
          </cell>
        </row>
        <row r="59">
          <cell r="AU59">
            <v>46</v>
          </cell>
          <cell r="AV59">
            <v>0.64167864721529788</v>
          </cell>
          <cell r="AW59">
            <v>47</v>
          </cell>
          <cell r="AX59">
            <v>0.73142092723830965</v>
          </cell>
          <cell r="AY59">
            <v>48</v>
          </cell>
          <cell r="AZ59">
            <v>0.78935428029150811</v>
          </cell>
        </row>
        <row r="60">
          <cell r="AU60">
            <v>47</v>
          </cell>
          <cell r="AV60">
            <v>0.64050930041825027</v>
          </cell>
          <cell r="AW60">
            <v>48</v>
          </cell>
          <cell r="AX60">
            <v>0.73051598657700434</v>
          </cell>
          <cell r="AY60">
            <v>49</v>
          </cell>
          <cell r="AZ60">
            <v>0.7885973568085789</v>
          </cell>
        </row>
        <row r="61">
          <cell r="AU61">
            <v>48</v>
          </cell>
          <cell r="AV61">
            <v>0.63936792098492845</v>
          </cell>
          <cell r="AW61">
            <v>49</v>
          </cell>
          <cell r="AX61">
            <v>0.72963232796933453</v>
          </cell>
          <cell r="AY61">
            <v>50</v>
          </cell>
          <cell r="AZ61">
            <v>0.78785808314083727</v>
          </cell>
        </row>
        <row r="62">
          <cell r="AU62">
            <v>49</v>
          </cell>
          <cell r="AV62">
            <v>0.6382532403837089</v>
          </cell>
          <cell r="AW62">
            <v>50</v>
          </cell>
          <cell r="AX62">
            <v>0.72876899433664943</v>
          </cell>
          <cell r="AY62">
            <v>51</v>
          </cell>
          <cell r="AZ62">
            <v>0.78713566896665477</v>
          </cell>
        </row>
        <row r="63">
          <cell r="AU63">
            <v>50</v>
          </cell>
          <cell r="AV63">
            <v>0.63716407365118366</v>
          </cell>
          <cell r="AW63">
            <v>51</v>
          </cell>
          <cell r="AX63">
            <v>0.72792509129262895</v>
          </cell>
          <cell r="AY63">
            <v>52</v>
          </cell>
          <cell r="AZ63">
            <v>0.78642937558564729</v>
          </cell>
        </row>
        <row r="64">
          <cell r="AU64">
            <v>51</v>
          </cell>
          <cell r="AV64">
            <v>0.63609931224406346</v>
          </cell>
          <cell r="AW64">
            <v>52</v>
          </cell>
          <cell r="AX64">
            <v>0.72709978180354873</v>
          </cell>
          <cell r="AY64">
            <v>53</v>
          </cell>
          <cell r="AZ64">
            <v>0.78573851153126029</v>
          </cell>
        </row>
        <row r="65">
          <cell r="AU65">
            <v>52</v>
          </cell>
          <cell r="AV65">
            <v>0.63505791763723884</v>
          </cell>
          <cell r="AW65">
            <v>53</v>
          </cell>
          <cell r="AX65">
            <v>0.72629228140405644</v>
          </cell>
          <cell r="AY65">
            <v>54</v>
          </cell>
          <cell r="AZ65">
            <v>0.78506242863902254</v>
          </cell>
        </row>
      </sheetData>
      <sheetData sheetId="28"/>
      <sheetData sheetId="29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0.96593632892484549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0.93627224743449222</v>
          </cell>
          <cell r="AY14">
            <v>3</v>
          </cell>
          <cell r="AZ14">
            <v>0.94655082264015911</v>
          </cell>
        </row>
        <row r="15">
          <cell r="AU15">
            <v>2</v>
          </cell>
          <cell r="AV15">
            <v>0.87660572131603509</v>
          </cell>
          <cell r="AW15">
            <v>3</v>
          </cell>
          <cell r="AX15">
            <v>0.90089355669729787</v>
          </cell>
          <cell r="AY15">
            <v>4</v>
          </cell>
          <cell r="AZ15">
            <v>0.93303299153680741</v>
          </cell>
        </row>
        <row r="16">
          <cell r="AU16">
            <v>3</v>
          </cell>
          <cell r="AV16">
            <v>0.81160920049870744</v>
          </cell>
          <cell r="AW16">
            <v>4</v>
          </cell>
          <cell r="AX16">
            <v>0.87660572131603509</v>
          </cell>
          <cell r="AY16">
            <v>5</v>
          </cell>
          <cell r="AZ16">
            <v>0.92268083459058836</v>
          </cell>
        </row>
        <row r="17">
          <cell r="AU17">
            <v>4</v>
          </cell>
          <cell r="AV17">
            <v>0.76843759064400619</v>
          </cell>
          <cell r="AW17">
            <v>5</v>
          </cell>
          <cell r="AX17">
            <v>0.858218455569289</v>
          </cell>
          <cell r="AY17">
            <v>6</v>
          </cell>
          <cell r="AZ17">
            <v>0.91430782676182798</v>
          </cell>
        </row>
        <row r="18">
          <cell r="AU18">
            <v>5</v>
          </cell>
          <cell r="AV18">
            <v>0.43740136803706231</v>
          </cell>
          <cell r="AW18">
            <v>6</v>
          </cell>
          <cell r="AX18">
            <v>0.65928833315891111</v>
          </cell>
          <cell r="AY18">
            <v>7</v>
          </cell>
          <cell r="AZ18">
            <v>0.77884505806969317</v>
          </cell>
        </row>
        <row r="19">
          <cell r="AU19"/>
          <cell r="AW19"/>
          <cell r="AY19"/>
        </row>
        <row r="20">
          <cell r="AU20"/>
          <cell r="AW20"/>
          <cell r="AY20"/>
        </row>
        <row r="21">
          <cell r="AU21"/>
          <cell r="AW21"/>
          <cell r="AY21"/>
        </row>
        <row r="22">
          <cell r="AU22"/>
          <cell r="AW22"/>
          <cell r="AY22"/>
        </row>
        <row r="23">
          <cell r="AU23"/>
          <cell r="AW23"/>
          <cell r="AY23"/>
        </row>
        <row r="24">
          <cell r="AU24"/>
          <cell r="AW24"/>
          <cell r="AY24"/>
        </row>
        <row r="25">
          <cell r="AU25"/>
          <cell r="AW25"/>
          <cell r="AY25"/>
        </row>
        <row r="26">
          <cell r="AU26"/>
          <cell r="AW26"/>
          <cell r="AY26"/>
        </row>
        <row r="27">
          <cell r="AU27"/>
          <cell r="AW27"/>
          <cell r="AY27"/>
        </row>
        <row r="28">
          <cell r="AU28"/>
          <cell r="AW28"/>
          <cell r="AY28"/>
        </row>
        <row r="29">
          <cell r="AU29"/>
          <cell r="AW29"/>
          <cell r="AY29"/>
        </row>
        <row r="30">
          <cell r="AU30"/>
          <cell r="AW30"/>
          <cell r="AY30"/>
        </row>
        <row r="31">
          <cell r="AU31"/>
          <cell r="AW31"/>
          <cell r="AY31"/>
        </row>
        <row r="32">
          <cell r="AU32"/>
          <cell r="AW32"/>
          <cell r="AY32"/>
        </row>
        <row r="33">
          <cell r="AU33"/>
          <cell r="AW33"/>
          <cell r="AY33"/>
        </row>
        <row r="34">
          <cell r="AU34"/>
          <cell r="AW34"/>
          <cell r="AY34"/>
        </row>
        <row r="35">
          <cell r="AU35"/>
          <cell r="AW35"/>
          <cell r="AY35"/>
        </row>
        <row r="36">
          <cell r="AU36"/>
          <cell r="AW36"/>
          <cell r="AY36"/>
        </row>
        <row r="37">
          <cell r="AU37"/>
          <cell r="AW37"/>
          <cell r="AY37"/>
        </row>
        <row r="38">
          <cell r="AU38"/>
          <cell r="AW38"/>
          <cell r="AY38"/>
        </row>
        <row r="39">
          <cell r="AU39"/>
          <cell r="AW39"/>
          <cell r="AY39"/>
        </row>
        <row r="40">
          <cell r="AU40"/>
          <cell r="AW40"/>
          <cell r="AY40"/>
        </row>
        <row r="41">
          <cell r="AU41"/>
          <cell r="AW41"/>
          <cell r="AY41"/>
        </row>
        <row r="42">
          <cell r="AU42"/>
          <cell r="AW42"/>
          <cell r="AY42"/>
        </row>
        <row r="43">
          <cell r="AU43"/>
          <cell r="AW43"/>
          <cell r="AY43"/>
        </row>
        <row r="44">
          <cell r="AU44"/>
          <cell r="AW44"/>
          <cell r="AY44"/>
        </row>
        <row r="45">
          <cell r="AU45"/>
          <cell r="AW45"/>
          <cell r="AY45"/>
        </row>
        <row r="46">
          <cell r="AU46"/>
          <cell r="AW46"/>
          <cell r="AY46"/>
        </row>
        <row r="47">
          <cell r="AU47"/>
          <cell r="AW47"/>
          <cell r="AY47"/>
        </row>
        <row r="48">
          <cell r="AU48"/>
          <cell r="AW48"/>
          <cell r="AY48"/>
        </row>
        <row r="49">
          <cell r="AU49"/>
          <cell r="AW49"/>
          <cell r="AY49"/>
        </row>
        <row r="50">
          <cell r="AU50"/>
          <cell r="AW50"/>
          <cell r="AY50"/>
        </row>
        <row r="51">
          <cell r="AU51"/>
          <cell r="AW51"/>
          <cell r="AY51"/>
        </row>
        <row r="52">
          <cell r="AU52"/>
          <cell r="AW52"/>
          <cell r="AY52"/>
        </row>
        <row r="53">
          <cell r="AU53"/>
          <cell r="AW53"/>
          <cell r="AY53"/>
        </row>
        <row r="54">
          <cell r="AU54"/>
          <cell r="AW54"/>
          <cell r="AY54"/>
        </row>
        <row r="55">
          <cell r="AU55"/>
          <cell r="AW55"/>
          <cell r="AY55"/>
        </row>
        <row r="56">
          <cell r="AU56"/>
          <cell r="AW56"/>
          <cell r="AY56"/>
        </row>
        <row r="57">
          <cell r="AU57"/>
          <cell r="AW57"/>
          <cell r="AY57"/>
        </row>
        <row r="58">
          <cell r="AU58"/>
          <cell r="AW58"/>
          <cell r="AY58"/>
        </row>
        <row r="59">
          <cell r="AU59"/>
          <cell r="AW59"/>
          <cell r="AY59"/>
        </row>
        <row r="60">
          <cell r="AU60"/>
          <cell r="AW60"/>
          <cell r="AY60"/>
        </row>
        <row r="61">
          <cell r="AU61"/>
          <cell r="AW61"/>
          <cell r="AY61"/>
        </row>
        <row r="62">
          <cell r="AU62"/>
          <cell r="AW62"/>
          <cell r="AY62"/>
        </row>
        <row r="63">
          <cell r="AU63"/>
          <cell r="AW63"/>
          <cell r="AY63"/>
        </row>
        <row r="64">
          <cell r="AU64"/>
          <cell r="AW64"/>
          <cell r="AY64"/>
        </row>
        <row r="65">
          <cell r="AU65"/>
          <cell r="AW65"/>
          <cell r="AY65"/>
        </row>
      </sheetData>
      <sheetData sheetId="30"/>
      <sheetData sheetId="31"/>
      <sheetData sheetId="32"/>
      <sheetData sheetId="33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0.96928981693506489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0.95263799804393734</v>
          </cell>
          <cell r="AY14">
            <v>3</v>
          </cell>
          <cell r="AZ14">
            <v>0.95176459113361478</v>
          </cell>
        </row>
        <row r="15">
          <cell r="AU15">
            <v>2</v>
          </cell>
          <cell r="AV15">
            <v>0.9265880618903708</v>
          </cell>
          <cell r="AW15">
            <v>3</v>
          </cell>
          <cell r="AX15">
            <v>0.92597979872398495</v>
          </cell>
          <cell r="AY15">
            <v>4</v>
          </cell>
          <cell r="AZ15">
            <v>0.93952274921401191</v>
          </cell>
        </row>
        <row r="16">
          <cell r="AU16">
            <v>3</v>
          </cell>
          <cell r="AV16">
            <v>0.88616922144663357</v>
          </cell>
          <cell r="AW16">
            <v>4</v>
          </cell>
          <cell r="AX16">
            <v>0.90751915531716087</v>
          </cell>
          <cell r="AY16">
            <v>5</v>
          </cell>
          <cell r="AZ16">
            <v>0.93013577761165644</v>
          </cell>
        </row>
        <row r="17">
          <cell r="AU17">
            <v>4</v>
          </cell>
          <cell r="AV17">
            <v>0.85856543643775374</v>
          </cell>
          <cell r="AW17">
            <v>5</v>
          </cell>
          <cell r="AX17">
            <v>0.89345379876724218</v>
          </cell>
          <cell r="AY17">
            <v>6</v>
          </cell>
          <cell r="AZ17">
            <v>0.92253572630517844</v>
          </cell>
        </row>
        <row r="18">
          <cell r="AU18">
            <v>5</v>
          </cell>
          <cell r="AV18">
            <v>0.82115987953950509</v>
          </cell>
          <cell r="AW18">
            <v>6</v>
          </cell>
          <cell r="AX18">
            <v>0.86610874617952771</v>
          </cell>
          <cell r="AY18">
            <v>7</v>
          </cell>
          <cell r="AZ18">
            <v>0.90059919975251779</v>
          </cell>
        </row>
        <row r="19">
          <cell r="AU19">
            <v>6</v>
          </cell>
          <cell r="AV19">
            <v>0.79993105161956701</v>
          </cell>
          <cell r="AW19">
            <v>7</v>
          </cell>
          <cell r="AX19">
            <v>0.85046087674862914</v>
          </cell>
          <cell r="AY19">
            <v>8</v>
          </cell>
          <cell r="AZ19">
            <v>0.88799091257768625</v>
          </cell>
        </row>
        <row r="20">
          <cell r="AU20">
            <v>7</v>
          </cell>
          <cell r="AV20">
            <v>0.78515349832812453</v>
          </cell>
          <cell r="AW20">
            <v>8</v>
          </cell>
          <cell r="AX20">
            <v>0.83951144549283818</v>
          </cell>
          <cell r="AY20">
            <v>9</v>
          </cell>
          <cell r="AZ20">
            <v>0.87914388439705282</v>
          </cell>
        </row>
        <row r="21">
          <cell r="AU21">
            <v>8</v>
          </cell>
          <cell r="AV21">
            <v>0.77385107861227698</v>
          </cell>
          <cell r="AW21">
            <v>9</v>
          </cell>
          <cell r="AX21">
            <v>0.83110475276925766</v>
          </cell>
          <cell r="AY21">
            <v>10</v>
          </cell>
          <cell r="AZ21">
            <v>0.87233746412659763</v>
          </cell>
        </row>
        <row r="22">
          <cell r="AU22">
            <v>9</v>
          </cell>
          <cell r="AV22">
            <v>0.76471874653882888</v>
          </cell>
          <cell r="AW22">
            <v>10</v>
          </cell>
          <cell r="AX22">
            <v>0.82429146787441321</v>
          </cell>
          <cell r="AY22">
            <v>11</v>
          </cell>
          <cell r="AZ22">
            <v>0.86681217924861542</v>
          </cell>
        </row>
        <row r="23">
          <cell r="AU23">
            <v>10</v>
          </cell>
          <cell r="AV23">
            <v>0.75706859427589512</v>
          </cell>
          <cell r="AW23">
            <v>11</v>
          </cell>
          <cell r="AX23">
            <v>0.81856955635422024</v>
          </cell>
          <cell r="AY23">
            <v>12</v>
          </cell>
          <cell r="AZ23">
            <v>0.86216570136468118</v>
          </cell>
        </row>
        <row r="24">
          <cell r="AU24">
            <v>11</v>
          </cell>
          <cell r="AV24">
            <v>0.7504939558578464</v>
          </cell>
          <cell r="AW24">
            <v>12</v>
          </cell>
          <cell r="AX24">
            <v>0.81364144939211736</v>
          </cell>
          <cell r="AY24">
            <v>13</v>
          </cell>
          <cell r="AZ24">
            <v>0.85815922413657864</v>
          </cell>
        </row>
        <row r="25">
          <cell r="AU25">
            <v>12</v>
          </cell>
          <cell r="AV25">
            <v>0.74473465788438731</v>
          </cell>
          <cell r="AW25">
            <v>13</v>
          </cell>
          <cell r="AX25">
            <v>0.80931634607371461</v>
          </cell>
          <cell r="AY25">
            <v>14</v>
          </cell>
          <cell r="AZ25">
            <v>0.85463944300566108</v>
          </cell>
        </row>
        <row r="26">
          <cell r="AU26">
            <v>13</v>
          </cell>
          <cell r="AV26">
            <v>0.73961430944576778</v>
          </cell>
          <cell r="AW26">
            <v>14</v>
          </cell>
          <cell r="AX26">
            <v>0.80546463812315183</v>
          </cell>
          <cell r="AY26">
            <v>15</v>
          </cell>
          <cell r="AZ26">
            <v>0.8515021130851147</v>
          </cell>
        </row>
        <row r="27">
          <cell r="AU27">
            <v>14</v>
          </cell>
          <cell r="AV27">
            <v>0.73500788261916683</v>
          </cell>
          <cell r="AW27">
            <v>15</v>
          </cell>
          <cell r="AX27">
            <v>0.80199430081259826</v>
          </cell>
          <cell r="AY27">
            <v>16</v>
          </cell>
          <cell r="AZ27">
            <v>0.84867315083305994</v>
          </cell>
        </row>
        <row r="28">
          <cell r="AU28">
            <v>15</v>
          </cell>
          <cell r="AV28">
            <v>0.73082357733930681</v>
          </cell>
          <cell r="AW28">
            <v>16</v>
          </cell>
          <cell r="AX28">
            <v>0.79883766286205204</v>
          </cell>
          <cell r="AY28">
            <v>17</v>
          </cell>
          <cell r="AZ28">
            <v>0.84609803376556958</v>
          </cell>
        </row>
        <row r="29">
          <cell r="AU29">
            <v>16</v>
          </cell>
          <cell r="AV29">
            <v>0.72699203273924262</v>
          </cell>
          <cell r="AW29">
            <v>17</v>
          </cell>
          <cell r="AX29">
            <v>0.79594352339090479</v>
          </cell>
          <cell r="AY29">
            <v>18</v>
          </cell>
          <cell r="AZ29">
            <v>0.84373547905221868</v>
          </cell>
        </row>
        <row r="30">
          <cell r="AU30">
            <v>17</v>
          </cell>
          <cell r="AV30">
            <v>0.72345958328212456</v>
          </cell>
          <cell r="AW30">
            <v>18</v>
          </cell>
          <cell r="AX30">
            <v>0.79327221731328101</v>
          </cell>
          <cell r="AY30">
            <v>19</v>
          </cell>
          <cell r="AZ30">
            <v>0.84155348346711256</v>
          </cell>
        </row>
        <row r="31">
          <cell r="AU31">
            <v>18</v>
          </cell>
          <cell r="AV31">
            <v>0.72018386805045487</v>
          </cell>
          <cell r="AW31">
            <v>19</v>
          </cell>
          <cell r="AX31">
            <v>0.79079239842317084</v>
          </cell>
          <cell r="AY31">
            <v>20</v>
          </cell>
          <cell r="AZ31">
            <v>0.8395267400155082</v>
          </cell>
        </row>
        <row r="32">
          <cell r="AU32">
            <v>19</v>
          </cell>
          <cell r="AV32">
            <v>0.71713087287550747</v>
          </cell>
          <cell r="AW32">
            <v>20</v>
          </cell>
          <cell r="AX32">
            <v>0.78847886969521452</v>
          </cell>
          <cell r="AY32">
            <v>21</v>
          </cell>
          <cell r="AZ32">
            <v>0.83763489443310679</v>
          </cell>
        </row>
        <row r="33">
          <cell r="AU33">
            <v>20</v>
          </cell>
          <cell r="AV33">
            <v>0.71427287903642045</v>
          </cell>
          <cell r="AW33">
            <v>21</v>
          </cell>
          <cell r="AX33">
            <v>0.78631107693221192</v>
          </cell>
          <cell r="AY33">
            <v>22</v>
          </cell>
          <cell r="AZ33">
            <v>0.83586133402046281</v>
          </cell>
        </row>
        <row r="34">
          <cell r="AU34">
            <v>21</v>
          </cell>
          <cell r="AV34">
            <v>0.71158700465008862</v>
          </cell>
          <cell r="AW34">
            <v>22</v>
          </cell>
          <cell r="AX34">
            <v>0.78427203655450106</v>
          </cell>
          <cell r="AY34">
            <v>23</v>
          </cell>
          <cell r="AZ34">
            <v>0.83419232507442709</v>
          </cell>
        </row>
        <row r="35">
          <cell r="AU35">
            <v>22</v>
          </cell>
          <cell r="AV35">
            <v>0.70905414467261507</v>
          </cell>
          <cell r="AW35">
            <v>23</v>
          </cell>
          <cell r="AX35">
            <v>0.78234755566032821</v>
          </cell>
          <cell r="AY35">
            <v>24</v>
          </cell>
          <cell r="AZ35">
            <v>0.83261638512511027</v>
          </cell>
        </row>
        <row r="36">
          <cell r="AU36">
            <v>23</v>
          </cell>
          <cell r="AV36">
            <v>0.70665818569632877</v>
          </cell>
          <cell r="AW36">
            <v>24</v>
          </cell>
          <cell r="AX36">
            <v>0.78052565376039906</v>
          </cell>
          <cell r="AY36">
            <v>25</v>
          </cell>
          <cell r="AZ36">
            <v>0.83112381727498752</v>
          </cell>
        </row>
        <row r="37">
          <cell r="AU37">
            <v>24</v>
          </cell>
          <cell r="AV37">
            <v>0.7043854143588576</v>
          </cell>
          <cell r="AW37">
            <v>25</v>
          </cell>
          <cell r="AX37">
            <v>0.77879612673009313</v>
          </cell>
          <cell r="AY37">
            <v>26</v>
          </cell>
          <cell r="AZ37">
            <v>0.82970635890348243</v>
          </cell>
        </row>
        <row r="38">
          <cell r="AU38">
            <v>25</v>
          </cell>
          <cell r="AV38">
            <v>0.70222406483048783</v>
          </cell>
          <cell r="AW38">
            <v>26</v>
          </cell>
          <cell r="AX38">
            <v>0.77715021300609943</v>
          </cell>
          <cell r="AY38">
            <v>27</v>
          </cell>
          <cell r="AZ38">
            <v>0.8283569126284912</v>
          </cell>
        </row>
        <row r="39">
          <cell r="AU39">
            <v>26</v>
          </cell>
          <cell r="AV39">
            <v>0.7001639679502053</v>
          </cell>
          <cell r="AW39">
            <v>27</v>
          </cell>
          <cell r="AX39">
            <v>0.7755803345693546</v>
          </cell>
          <cell r="AY39">
            <v>28</v>
          </cell>
          <cell r="AZ39">
            <v>0.82706933745957267</v>
          </cell>
        </row>
        <row r="40">
          <cell r="AU40">
            <v>27</v>
          </cell>
          <cell r="AV40">
            <v>0.69819627581985311</v>
          </cell>
          <cell r="AW40">
            <v>28</v>
          </cell>
          <cell r="AX40">
            <v>0.77407989348631123</v>
          </cell>
          <cell r="AY40">
            <v>29</v>
          </cell>
          <cell r="AZ40">
            <v>0.82583828468492804</v>
          </cell>
        </row>
        <row r="41">
          <cell r="AU41">
            <v>28</v>
          </cell>
          <cell r="AV41">
            <v>0.69631324320858312</v>
          </cell>
          <cell r="AW41">
            <v>29</v>
          </cell>
          <cell r="AX41">
            <v>0.77264311030813204</v>
          </cell>
          <cell r="AY41">
            <v>30</v>
          </cell>
          <cell r="AZ41">
            <v>0.82465906747376616</v>
          </cell>
        </row>
        <row r="42">
          <cell r="AU42">
            <v>29</v>
          </cell>
          <cell r="AV42">
            <v>0.69450805227933488</v>
          </cell>
          <cell r="AW42">
            <v>30</v>
          </cell>
          <cell r="AX42">
            <v>0.77126489441119883</v>
          </cell>
          <cell r="AY42">
            <v>31</v>
          </cell>
          <cell r="AZ42">
            <v>0.82352755621577867</v>
          </cell>
        </row>
        <row r="43">
          <cell r="AU43">
            <v>30</v>
          </cell>
          <cell r="AV43">
            <v>0.6927746707400525</v>
          </cell>
          <cell r="AW43">
            <v>31</v>
          </cell>
          <cell r="AX43">
            <v>0.76994073899759918</v>
          </cell>
          <cell r="AY43">
            <v>32</v>
          </cell>
          <cell r="AZ43">
            <v>0.82244009373753957</v>
          </cell>
        </row>
        <row r="44">
          <cell r="AU44">
            <v>31</v>
          </cell>
          <cell r="AV44">
            <v>0.69110773606137521</v>
          </cell>
          <cell r="AW44">
            <v>32</v>
          </cell>
          <cell r="AX44">
            <v>0.76866663533874546</v>
          </cell>
          <cell r="AY44">
            <v>33</v>
          </cell>
          <cell r="AZ44">
            <v>0.82139342603476317</v>
          </cell>
        </row>
        <row r="45">
          <cell r="AU45">
            <v>32</v>
          </cell>
          <cell r="AV45">
            <v>0.68950246022390471</v>
          </cell>
          <cell r="AW45">
            <v>33</v>
          </cell>
          <cell r="AX45">
            <v>0.76743900218361727</v>
          </cell>
          <cell r="AY45">
            <v>34</v>
          </cell>
          <cell r="AZ45">
            <v>0.82038464523576649</v>
          </cell>
        </row>
        <row r="46">
          <cell r="AU46">
            <v>33</v>
          </cell>
          <cell r="AV46">
            <v>0.68795455078218615</v>
          </cell>
          <cell r="AW46">
            <v>34</v>
          </cell>
          <cell r="AX46">
            <v>0.76625462722659343</v>
          </cell>
          <cell r="AY46">
            <v>35</v>
          </cell>
          <cell r="AZ46">
            <v>0.81941114229470025</v>
          </cell>
        </row>
        <row r="47">
          <cell r="AU47">
            <v>34</v>
          </cell>
          <cell r="AV47">
            <v>0.686460145006899</v>
          </cell>
          <cell r="AW47">
            <v>35</v>
          </cell>
          <cell r="AX47">
            <v>0.76511061824663185</v>
          </cell>
          <cell r="AY47">
            <v>36</v>
          </cell>
          <cell r="AZ47">
            <v>0.81847056748998848</v>
          </cell>
        </row>
        <row r="48">
          <cell r="AU48">
            <v>35</v>
          </cell>
          <cell r="AV48">
            <v>0.6850157545919654</v>
          </cell>
          <cell r="AW48">
            <v>36</v>
          </cell>
          <cell r="AX48">
            <v>0.7640043620633663</v>
          </cell>
          <cell r="AY48">
            <v>37</v>
          </cell>
          <cell r="AZ48">
            <v>0.81756079723315078</v>
          </cell>
        </row>
        <row r="49">
          <cell r="AU49">
            <v>36</v>
          </cell>
          <cell r="AV49">
            <v>0.68361821895877295</v>
          </cell>
          <cell r="AW49">
            <v>37</v>
          </cell>
          <cell r="AX49">
            <v>0.76293348985741083</v>
          </cell>
          <cell r="AY49">
            <v>38</v>
          </cell>
          <cell r="AZ49">
            <v>0.81667990601668472</v>
          </cell>
        </row>
        <row r="50">
          <cell r="AU50">
            <v>37</v>
          </cell>
          <cell r="AV50">
            <v>0.68226466560404131</v>
          </cell>
          <cell r="AW50">
            <v>38</v>
          </cell>
          <cell r="AX50">
            <v>0.7618958477074671</v>
          </cell>
          <cell r="AY50">
            <v>39</v>
          </cell>
          <cell r="AZ50">
            <v>0.8158261425755915</v>
          </cell>
        </row>
        <row r="51">
          <cell r="AU51">
            <v>38</v>
          </cell>
          <cell r="AV51">
            <v>0.68095247625547417</v>
          </cell>
          <cell r="AW51">
            <v>39</v>
          </cell>
          <cell r="AX51">
            <v>0.76088947143096952</v>
          </cell>
          <cell r="AY51">
            <v>40</v>
          </cell>
          <cell r="AZ51">
            <v>0.81499790952579088</v>
          </cell>
        </row>
        <row r="52">
          <cell r="AU52">
            <v>39</v>
          </cell>
          <cell r="AV52">
            <v>0.67967925784488892</v>
          </cell>
          <cell r="AW52">
            <v>40</v>
          </cell>
          <cell r="AX52">
            <v>0.75991256499611337</v>
          </cell>
          <cell r="AY52">
            <v>41</v>
          </cell>
          <cell r="AZ52">
            <v>0.81419374588861737</v>
          </cell>
        </row>
        <row r="53">
          <cell r="AU53">
            <v>40</v>
          </cell>
          <cell r="AV53">
            <v>0.67844281749988988</v>
          </cell>
          <cell r="AW53">
            <v>41</v>
          </cell>
          <cell r="AX53">
            <v>0.75896348191432916</v>
          </cell>
          <cell r="AY53">
            <v>42</v>
          </cell>
          <cell r="AZ53">
            <v>0.81341231202443431</v>
          </cell>
        </row>
        <row r="54">
          <cell r="AU54">
            <v>41</v>
          </cell>
          <cell r="AV54">
            <v>0.67724114090541798</v>
          </cell>
          <cell r="AW54">
            <v>42</v>
          </cell>
          <cell r="AX54">
            <v>0.75804070913319566</v>
          </cell>
          <cell r="AY54">
            <v>43</v>
          </cell>
          <cell r="AZ54">
            <v>0.81265237658784395</v>
          </cell>
        </row>
        <row r="55">
          <cell r="AU55">
            <v>42</v>
          </cell>
          <cell r="AV55">
            <v>0.67607237350535299</v>
          </cell>
          <cell r="AW55">
            <v>43</v>
          </cell>
          <cell r="AX55">
            <v>0.75714285303756013</v>
          </cell>
          <cell r="AY55">
            <v>44</v>
          </cell>
          <cell r="AZ55">
            <v>0.8119128051877601</v>
          </cell>
        </row>
        <row r="56">
          <cell r="AU56">
            <v>43</v>
          </cell>
          <cell r="AV56">
            <v>0.67493480410894502</v>
          </cell>
          <cell r="AW56">
            <v>44</v>
          </cell>
          <cell r="AX56">
            <v>0.75626862723652966</v>
          </cell>
          <cell r="AY56">
            <v>45</v>
          </cell>
          <cell r="AZ56">
            <v>0.81119255049199701</v>
          </cell>
        </row>
        <row r="57">
          <cell r="AU57">
            <v>44</v>
          </cell>
          <cell r="AV57">
            <v>0.67382685054265379</v>
          </cell>
          <cell r="AW57">
            <v>45</v>
          </cell>
          <cell r="AX57">
            <v>0.75541684187003355</v>
          </cell>
          <cell r="AY57">
            <v>46</v>
          </cell>
          <cell r="AZ57">
            <v>0.8104906435612379</v>
          </cell>
        </row>
        <row r="58">
          <cell r="AU58">
            <v>45</v>
          </cell>
          <cell r="AV58">
            <v>0.67274704704905441</v>
          </cell>
          <cell r="AW58">
            <v>46</v>
          </cell>
          <cell r="AX58">
            <v>0.75458639421381946</v>
          </cell>
          <cell r="AY58">
            <v>47</v>
          </cell>
          <cell r="AZ58">
            <v>0.80980618623369571</v>
          </cell>
        </row>
        <row r="59">
          <cell r="AU59">
            <v>46</v>
          </cell>
          <cell r="AV59">
            <v>0.67169403318398357</v>
          </cell>
          <cell r="AW59">
            <v>47</v>
          </cell>
          <cell r="AX59">
            <v>0.75377626039838064</v>
          </cell>
          <cell r="AY59">
            <v>48</v>
          </cell>
          <cell r="AZ59">
            <v>0.80913834441135057</v>
          </cell>
        </row>
      </sheetData>
      <sheetData sheetId="34"/>
      <sheetData sheetId="35"/>
      <sheetData sheetId="36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0.96928981693506489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0.95263799804393734</v>
          </cell>
          <cell r="AY14">
            <v>3</v>
          </cell>
          <cell r="AZ14">
            <v>0.95176459113361478</v>
          </cell>
        </row>
        <row r="15">
          <cell r="AU15">
            <v>2</v>
          </cell>
          <cell r="AV15">
            <v>0.9265880618903708</v>
          </cell>
          <cell r="AW15">
            <v>3</v>
          </cell>
          <cell r="AX15">
            <v>0.92597979872398495</v>
          </cell>
          <cell r="AY15">
            <v>4</v>
          </cell>
          <cell r="AZ15">
            <v>0.93952274921401191</v>
          </cell>
        </row>
        <row r="16">
          <cell r="AU16">
            <v>3</v>
          </cell>
          <cell r="AV16">
            <v>0.88616922144663357</v>
          </cell>
          <cell r="AW16">
            <v>4</v>
          </cell>
          <cell r="AX16">
            <v>0.90751915531716087</v>
          </cell>
          <cell r="AY16">
            <v>5</v>
          </cell>
          <cell r="AZ16">
            <v>0.93013577761165644</v>
          </cell>
        </row>
        <row r="17">
          <cell r="AU17">
            <v>4</v>
          </cell>
          <cell r="AV17">
            <v>0.85856543643775374</v>
          </cell>
          <cell r="AW17">
            <v>5</v>
          </cell>
          <cell r="AX17">
            <v>0.89345379876724218</v>
          </cell>
          <cell r="AY17">
            <v>6</v>
          </cell>
          <cell r="AZ17">
            <v>0.92253572630517844</v>
          </cell>
        </row>
        <row r="18">
          <cell r="AU18">
            <v>5</v>
          </cell>
          <cell r="AV18">
            <v>0.81120343448169108</v>
          </cell>
          <cell r="AW18">
            <v>6</v>
          </cell>
          <cell r="AX18">
            <v>0.85939012769208767</v>
          </cell>
          <cell r="AY18">
            <v>7</v>
          </cell>
          <cell r="AZ18">
            <v>0.89519067371746397</v>
          </cell>
        </row>
        <row r="19">
          <cell r="AU19">
            <v>6</v>
          </cell>
          <cell r="AV19">
            <v>0.78454523516173869</v>
          </cell>
          <cell r="AW19">
            <v>7</v>
          </cell>
          <cell r="AX19">
            <v>0.84000462140740129</v>
          </cell>
          <cell r="AY19">
            <v>8</v>
          </cell>
          <cell r="AZ19">
            <v>0.87954280428656539</v>
          </cell>
        </row>
        <row r="20">
          <cell r="AU20">
            <v>7</v>
          </cell>
          <cell r="AV20">
            <v>0.76608459175491461</v>
          </cell>
          <cell r="AW20">
            <v>8</v>
          </cell>
          <cell r="AX20">
            <v>0.82648679030404959</v>
          </cell>
          <cell r="AY20">
            <v>9</v>
          </cell>
          <cell r="AZ20">
            <v>0.86859337303077444</v>
          </cell>
        </row>
        <row r="21">
          <cell r="AU21">
            <v>8</v>
          </cell>
          <cell r="AV21">
            <v>0.75201923520499592</v>
          </cell>
          <cell r="AW21">
            <v>9</v>
          </cell>
          <cell r="AX21">
            <v>0.81613463335783054</v>
          </cell>
          <cell r="AY21">
            <v>10</v>
          </cell>
          <cell r="AZ21">
            <v>0.86018668030719392</v>
          </cell>
        </row>
        <row r="22">
          <cell r="AU22">
            <v>9</v>
          </cell>
          <cell r="AV22">
            <v>0.74068897812329881</v>
          </cell>
          <cell r="AW22">
            <v>10</v>
          </cell>
          <cell r="AX22">
            <v>0.80776162552907016</v>
          </cell>
          <cell r="AY22">
            <v>11</v>
          </cell>
          <cell r="AZ22">
            <v>0.85337339541234947</v>
          </cell>
        </row>
        <row r="23">
          <cell r="AU23">
            <v>10</v>
          </cell>
          <cell r="AV23">
            <v>0.73122155327966176</v>
          </cell>
          <cell r="AW23">
            <v>11</v>
          </cell>
          <cell r="AX23">
            <v>0.80074165495900473</v>
          </cell>
          <cell r="AY23">
            <v>12</v>
          </cell>
          <cell r="AZ23">
            <v>0.8476514838921565</v>
          </cell>
        </row>
        <row r="24">
          <cell r="AU24">
            <v>11</v>
          </cell>
          <cell r="AV24">
            <v>0.72310266774561893</v>
          </cell>
          <cell r="AW24">
            <v>12</v>
          </cell>
          <cell r="AX24">
            <v>0.79470426137807237</v>
          </cell>
          <cell r="AY24">
            <v>13</v>
          </cell>
          <cell r="AZ24">
            <v>0.84272337693005361</v>
          </cell>
        </row>
        <row r="25">
          <cell r="AU25">
            <v>12</v>
          </cell>
          <cell r="AV25">
            <v>0.71600402408266539</v>
          </cell>
          <cell r="AW25">
            <v>13</v>
          </cell>
          <cell r="AX25">
            <v>0.78941225860800446</v>
          </cell>
          <cell r="AY25">
            <v>14</v>
          </cell>
          <cell r="AZ25">
            <v>0.83839827361165087</v>
          </cell>
        </row>
        <row r="26">
          <cell r="AU26">
            <v>13</v>
          </cell>
          <cell r="AV26">
            <v>0.70970347464013017</v>
          </cell>
          <cell r="AW26">
            <v>14</v>
          </cell>
          <cell r="AX26">
            <v>0.78470473690098763</v>
          </cell>
          <cell r="AY26">
            <v>15</v>
          </cell>
          <cell r="AZ26">
            <v>0.83454656566108809</v>
          </cell>
        </row>
        <row r="27">
          <cell r="AU27">
            <v>14</v>
          </cell>
          <cell r="AV27">
            <v>0.70404382704241575</v>
          </cell>
          <cell r="AW27">
            <v>15</v>
          </cell>
          <cell r="AX27">
            <v>0.78046757667419897</v>
          </cell>
          <cell r="AY27">
            <v>16</v>
          </cell>
          <cell r="AZ27">
            <v>0.83107622835053452</v>
          </cell>
        </row>
        <row r="28">
          <cell r="AU28">
            <v>15</v>
          </cell>
          <cell r="AV28">
            <v>0.69890984121649913</v>
          </cell>
          <cell r="AW28">
            <v>16</v>
          </cell>
          <cell r="AX28">
            <v>0.77661694445681595</v>
          </cell>
          <cell r="AY28">
            <v>17</v>
          </cell>
          <cell r="AZ28">
            <v>0.8279195903999883</v>
          </cell>
        </row>
        <row r="29">
          <cell r="AU29">
            <v>16</v>
          </cell>
          <cell r="AV29">
            <v>0.69421456638023049</v>
          </cell>
          <cell r="AW29">
            <v>17</v>
          </cell>
          <cell r="AX29">
            <v>0.77308946940657108</v>
          </cell>
          <cell r="AY29">
            <v>18</v>
          </cell>
          <cell r="AZ29">
            <v>0.82502545092884105</v>
          </cell>
        </row>
        <row r="30">
          <cell r="AU30">
            <v>17</v>
          </cell>
          <cell r="AV30">
            <v>0.68989081256682527</v>
          </cell>
          <cell r="AW30">
            <v>18</v>
          </cell>
          <cell r="AX30">
            <v>0.7698360998552064</v>
          </cell>
          <cell r="AY30">
            <v>19</v>
          </cell>
          <cell r="AZ30">
            <v>0.82235414485121727</v>
          </cell>
        </row>
        <row r="31">
          <cell r="AU31">
            <v>18</v>
          </cell>
          <cell r="AV31">
            <v>0.68588560518942443</v>
          </cell>
          <cell r="AW31">
            <v>19</v>
          </cell>
          <cell r="AX31">
            <v>0.76681810178327225</v>
          </cell>
          <cell r="AY31">
            <v>20</v>
          </cell>
          <cell r="AZ31">
            <v>0.8198743259611071</v>
          </cell>
        </row>
        <row r="32">
          <cell r="AU32">
            <v>19</v>
          </cell>
          <cell r="AV32">
            <v>0.68215645370532685</v>
          </cell>
          <cell r="AW32">
            <v>20</v>
          </cell>
          <cell r="AX32">
            <v>0.7640043620633663</v>
          </cell>
          <cell r="AY32">
            <v>21</v>
          </cell>
          <cell r="AZ32">
            <v>0.81756079723315078</v>
          </cell>
        </row>
        <row r="33">
          <cell r="AU33">
            <v>20</v>
          </cell>
          <cell r="AV33">
            <v>0.67866876675238708</v>
          </cell>
          <cell r="AW33">
            <v>21</v>
          </cell>
          <cell r="AX33">
            <v>0.76136951755855375</v>
          </cell>
          <cell r="AY33">
            <v>22</v>
          </cell>
          <cell r="AZ33">
            <v>0.81539300447014817</v>
          </cell>
        </row>
        <row r="34">
          <cell r="AU34">
            <v>21</v>
          </cell>
          <cell r="AV34">
            <v>0.67539401601742355</v>
          </cell>
          <cell r="AW34">
            <v>22</v>
          </cell>
          <cell r="AX34">
            <v>0.75889262433498661</v>
          </cell>
          <cell r="AY34">
            <v>23</v>
          </cell>
          <cell r="AZ34">
            <v>0.81335396409243732</v>
          </cell>
        </row>
        <row r="35">
          <cell r="AU35">
            <v>22</v>
          </cell>
          <cell r="AV35">
            <v>0.67230840315993268</v>
          </cell>
          <cell r="AW35">
            <v>23</v>
          </cell>
          <cell r="AX35">
            <v>0.75655619024648446</v>
          </cell>
          <cell r="AY35">
            <v>24</v>
          </cell>
          <cell r="AZ35">
            <v>0.81142948319826447</v>
          </cell>
        </row>
        <row r="36">
          <cell r="AU36">
            <v>23</v>
          </cell>
          <cell r="AV36">
            <v>0.66939187320990989</v>
          </cell>
          <cell r="AW36">
            <v>24</v>
          </cell>
          <cell r="AX36">
            <v>0.75434545809897702</v>
          </cell>
          <cell r="AY36">
            <v>25</v>
          </cell>
          <cell r="AZ36">
            <v>0.80960758129833532</v>
          </cell>
        </row>
        <row r="37">
          <cell r="AU37">
            <v>24</v>
          </cell>
          <cell r="AV37">
            <v>0.66662737186627807</v>
          </cell>
          <cell r="AW37">
            <v>25</v>
          </cell>
          <cell r="AX37">
            <v>0.75224786541698141</v>
          </cell>
          <cell r="AY37">
            <v>26</v>
          </cell>
          <cell r="AZ37">
            <v>0.80787805426802939</v>
          </cell>
        </row>
        <row r="38">
          <cell r="AU38">
            <v>25</v>
          </cell>
          <cell r="AV38">
            <v>0.66400027785278892</v>
          </cell>
          <cell r="AW38">
            <v>26</v>
          </cell>
          <cell r="AX38">
            <v>0.7502526311044464</v>
          </cell>
          <cell r="AY38">
            <v>27</v>
          </cell>
          <cell r="AZ38">
            <v>0.80623214054403569</v>
          </cell>
        </row>
        <row r="39">
          <cell r="AU39">
            <v>26</v>
          </cell>
          <cell r="AV39">
            <v>0.66149796311871656</v>
          </cell>
          <cell r="AW39">
            <v>27</v>
          </cell>
          <cell r="AX39">
            <v>0.74835043487358033</v>
          </cell>
          <cell r="AY39">
            <v>28</v>
          </cell>
          <cell r="AZ39">
            <v>0.80466226210729086</v>
          </cell>
        </row>
        <row r="40">
          <cell r="AU40">
            <v>27</v>
          </cell>
          <cell r="AV40">
            <v>0.65910944787360204</v>
          </cell>
          <cell r="AW40">
            <v>28</v>
          </cell>
          <cell r="AX40">
            <v>0.74653316555634763</v>
          </cell>
          <cell r="AY40">
            <v>29</v>
          </cell>
          <cell r="AZ40">
            <v>0.80316182102424749</v>
          </cell>
        </row>
        <row r="41">
          <cell r="AU41">
            <v>28</v>
          </cell>
          <cell r="AV41">
            <v>0.65682512696936934</v>
          </cell>
          <cell r="AW41">
            <v>29</v>
          </cell>
          <cell r="AX41">
            <v>0.74479372128802679</v>
          </cell>
          <cell r="AY41">
            <v>30</v>
          </cell>
          <cell r="AZ41">
            <v>0.8017250378460683</v>
          </cell>
        </row>
        <row r="42">
          <cell r="AU42">
            <v>29</v>
          </cell>
          <cell r="AV42">
            <v>0.65463655065331272</v>
          </cell>
          <cell r="AW42">
            <v>30</v>
          </cell>
          <cell r="AX42">
            <v>0.74312584925593994</v>
          </cell>
          <cell r="AY42">
            <v>31</v>
          </cell>
          <cell r="AZ42">
            <v>0.80034682194913509</v>
          </cell>
        </row>
        <row r="43">
          <cell r="AU43">
            <v>30</v>
          </cell>
          <cell r="AV43">
            <v>0.6525362472433669</v>
          </cell>
          <cell r="AW43">
            <v>31</v>
          </cell>
          <cell r="AX43">
            <v>0.74152401598092565</v>
          </cell>
          <cell r="AY43">
            <v>32</v>
          </cell>
          <cell r="AZ43">
            <v>0.79902266653553544</v>
          </cell>
        </row>
        <row r="44">
          <cell r="AU44">
            <v>31</v>
          </cell>
          <cell r="AV44">
            <v>0.65051757847647573</v>
          </cell>
          <cell r="AW44">
            <v>32</v>
          </cell>
          <cell r="AX44">
            <v>0.73998330141485902</v>
          </cell>
          <cell r="AY44">
            <v>33</v>
          </cell>
          <cell r="AZ44">
            <v>0.79774856287668172</v>
          </cell>
        </row>
        <row r="45">
          <cell r="AU45">
            <v>32</v>
          </cell>
          <cell r="AV45">
            <v>0.64857462057453152</v>
          </cell>
          <cell r="AW45">
            <v>33</v>
          </cell>
          <cell r="AX45">
            <v>0.73849931179906536</v>
          </cell>
          <cell r="AY45">
            <v>34</v>
          </cell>
          <cell r="AZ45">
            <v>0.79652092972155353</v>
          </cell>
        </row>
        <row r="46">
          <cell r="AU46">
            <v>33</v>
          </cell>
          <cell r="AV46">
            <v>0.64670206573871769</v>
          </cell>
          <cell r="AW46">
            <v>34</v>
          </cell>
          <cell r="AX46">
            <v>0.7370681074365526</v>
          </cell>
          <cell r="AY46">
            <v>35</v>
          </cell>
          <cell r="AZ46">
            <v>0.79533655476452969</v>
          </cell>
        </row>
        <row r="47">
          <cell r="AU47">
            <v>34</v>
          </cell>
          <cell r="AV47">
            <v>0.64489514000866288</v>
          </cell>
          <cell r="AW47">
            <v>35</v>
          </cell>
          <cell r="AX47">
            <v>0.73568614242019548</v>
          </cell>
          <cell r="AY47">
            <v>36</v>
          </cell>
          <cell r="AZ47">
            <v>0.7941925457845681</v>
          </cell>
        </row>
        <row r="48">
          <cell r="AU48">
            <v>35</v>
          </cell>
          <cell r="AV48">
            <v>0.64314953433450439</v>
          </cell>
          <cell r="AW48">
            <v>36</v>
          </cell>
          <cell r="AX48">
            <v>0.73435021402095679</v>
          </cell>
          <cell r="AY48">
            <v>37</v>
          </cell>
          <cell r="AZ48">
            <v>0.79308628960130256</v>
          </cell>
        </row>
        <row r="49">
          <cell r="AU49">
            <v>36</v>
          </cell>
          <cell r="AV49">
            <v>0.64146134639533736</v>
          </cell>
          <cell r="AW49">
            <v>37</v>
          </cell>
          <cell r="AX49">
            <v>0.73305741993822771</v>
          </cell>
          <cell r="AY49">
            <v>38</v>
          </cell>
          <cell r="AZ49">
            <v>0.79201541739534709</v>
          </cell>
        </row>
        <row r="50">
          <cell r="AU50">
            <v>37</v>
          </cell>
          <cell r="AV50">
            <v>0.63982703121785189</v>
          </cell>
          <cell r="AW50">
            <v>38</v>
          </cell>
          <cell r="AX50">
            <v>0.73180512199269021</v>
          </cell>
          <cell r="AY50">
            <v>39</v>
          </cell>
          <cell r="AZ50">
            <v>0.79097777524540336</v>
          </cell>
        </row>
        <row r="51">
          <cell r="AU51">
            <v>38</v>
          </cell>
          <cell r="AV51">
            <v>0.63824335904762675</v>
          </cell>
          <cell r="AW51">
            <v>39</v>
          </cell>
          <cell r="AX51">
            <v>0.73059091513216323</v>
          </cell>
          <cell r="AY51">
            <v>40</v>
          </cell>
          <cell r="AZ51">
            <v>0.78997139896890578</v>
          </cell>
        </row>
        <row r="52">
          <cell r="AU52">
            <v>39</v>
          </cell>
          <cell r="AV52">
            <v>0.63670737923360343</v>
          </cell>
          <cell r="AW52">
            <v>40</v>
          </cell>
          <cell r="AX52">
            <v>0.72941260084517912</v>
          </cell>
          <cell r="AY52">
            <v>41</v>
          </cell>
          <cell r="AZ52">
            <v>0.78899449253404963</v>
          </cell>
        </row>
      </sheetData>
      <sheetData sheetId="37"/>
      <sheetData sheetId="38"/>
      <sheetData sheetId="39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BA12">
            <v>1</v>
          </cell>
          <cell r="BB12">
            <v>1</v>
          </cell>
          <cell r="BC12">
            <v>1</v>
          </cell>
          <cell r="BD12">
            <v>1</v>
          </cell>
          <cell r="BE12">
            <v>1</v>
          </cell>
          <cell r="BF12">
            <v>1</v>
          </cell>
          <cell r="BO12">
            <v>1</v>
          </cell>
          <cell r="BP12">
            <v>1</v>
          </cell>
          <cell r="BQ12">
            <v>1</v>
          </cell>
          <cell r="BR12">
            <v>1</v>
          </cell>
          <cell r="BS12">
            <v>1</v>
          </cell>
          <cell r="BT12">
            <v>1</v>
          </cell>
          <cell r="CC12">
            <v>1</v>
          </cell>
          <cell r="CD12">
            <v>1</v>
          </cell>
          <cell r="CE12">
            <v>1</v>
          </cell>
          <cell r="CF12">
            <v>1</v>
          </cell>
          <cell r="CG12">
            <v>1</v>
          </cell>
          <cell r="CH12">
            <v>1</v>
          </cell>
        </row>
        <row r="13">
          <cell r="BA13">
            <v>1</v>
          </cell>
          <cell r="BB13">
            <v>1</v>
          </cell>
          <cell r="BC13">
            <v>1</v>
          </cell>
          <cell r="BD13">
            <v>1</v>
          </cell>
          <cell r="BE13">
            <v>2</v>
          </cell>
          <cell r="BF13">
            <v>0.87660572131603509</v>
          </cell>
          <cell r="BO13">
            <v>1</v>
          </cell>
          <cell r="BP13">
            <v>1</v>
          </cell>
          <cell r="BQ13">
            <v>1</v>
          </cell>
          <cell r="BR13">
            <v>1</v>
          </cell>
          <cell r="BS13">
            <v>2</v>
          </cell>
          <cell r="BT13">
            <v>0.96928981693506489</v>
          </cell>
          <cell r="CC13">
            <v>1</v>
          </cell>
          <cell r="CD13">
            <v>1</v>
          </cell>
          <cell r="CE13">
            <v>1</v>
          </cell>
          <cell r="CF13">
            <v>1</v>
          </cell>
          <cell r="CG13">
            <v>2</v>
          </cell>
          <cell r="CH13">
            <v>0.93627224743449222</v>
          </cell>
        </row>
        <row r="14">
          <cell r="BA14">
            <v>1</v>
          </cell>
          <cell r="BB14">
            <v>1</v>
          </cell>
          <cell r="BC14">
            <v>2</v>
          </cell>
          <cell r="BD14">
            <v>0.84089641525371461</v>
          </cell>
          <cell r="BE14">
            <v>3</v>
          </cell>
          <cell r="BF14">
            <v>0.81160920049870744</v>
          </cell>
          <cell r="BO14">
            <v>1</v>
          </cell>
          <cell r="BP14">
            <v>1</v>
          </cell>
          <cell r="BQ14">
            <v>2</v>
          </cell>
          <cell r="BR14">
            <v>0.95263799804393734</v>
          </cell>
          <cell r="BS14">
            <v>3</v>
          </cell>
          <cell r="BT14">
            <v>0.95176459113361478</v>
          </cell>
          <cell r="CC14">
            <v>1</v>
          </cell>
          <cell r="CD14">
            <v>1</v>
          </cell>
          <cell r="CE14">
            <v>2</v>
          </cell>
          <cell r="CF14">
            <v>0.89813237288393433</v>
          </cell>
          <cell r="CG14">
            <v>3</v>
          </cell>
          <cell r="CH14">
            <v>0.90089355669729787</v>
          </cell>
        </row>
        <row r="15">
          <cell r="BA15">
            <v>2</v>
          </cell>
          <cell r="BB15">
            <v>0.82359101726757311</v>
          </cell>
          <cell r="BC15">
            <v>3</v>
          </cell>
          <cell r="BD15">
            <v>0.75983568565159243</v>
          </cell>
          <cell r="BE15">
            <v>4</v>
          </cell>
          <cell r="BF15">
            <v>0.76843759064400619</v>
          </cell>
          <cell r="BO15">
            <v>2</v>
          </cell>
          <cell r="BP15">
            <v>0.9265880618903708</v>
          </cell>
          <cell r="BQ15">
            <v>3</v>
          </cell>
          <cell r="BR15">
            <v>0.92597979872398495</v>
          </cell>
          <cell r="BS15">
            <v>4</v>
          </cell>
          <cell r="BT15">
            <v>0.93952274921401191</v>
          </cell>
          <cell r="CC15">
            <v>2</v>
          </cell>
          <cell r="CD15">
            <v>0.84674531236252726</v>
          </cell>
          <cell r="CE15">
            <v>3</v>
          </cell>
          <cell r="CF15">
            <v>0.84342448672534898</v>
          </cell>
          <cell r="CG15">
            <v>4</v>
          </cell>
          <cell r="CH15">
            <v>0.87660572131603509</v>
          </cell>
        </row>
        <row r="16">
          <cell r="BA16">
            <v>3</v>
          </cell>
          <cell r="BB16">
            <v>0.73520093158250088</v>
          </cell>
          <cell r="BC16">
            <v>4</v>
          </cell>
          <cell r="BD16">
            <v>0.70710678118654757</v>
          </cell>
          <cell r="BE16">
            <v>5</v>
          </cell>
          <cell r="BF16">
            <v>0.73653891747973599</v>
          </cell>
          <cell r="BO16">
            <v>3</v>
          </cell>
          <cell r="BP16">
            <v>0.88616922144663357</v>
          </cell>
          <cell r="BQ16">
            <v>4</v>
          </cell>
          <cell r="BR16">
            <v>0.90751915531716087</v>
          </cell>
          <cell r="BS16">
            <v>5</v>
          </cell>
          <cell r="BT16">
            <v>0.93013577761165644</v>
          </cell>
          <cell r="CC16">
            <v>3</v>
          </cell>
          <cell r="CD16">
            <v>0.7682293563943734</v>
          </cell>
          <cell r="CE16">
            <v>4</v>
          </cell>
          <cell r="CF16">
            <v>0.80664175922212633</v>
          </cell>
          <cell r="CG16">
            <v>5</v>
          </cell>
          <cell r="CH16">
            <v>0.858218455569289</v>
          </cell>
        </row>
        <row r="17">
          <cell r="BA17">
            <v>4</v>
          </cell>
          <cell r="BB17">
            <v>0.678302163723836</v>
          </cell>
          <cell r="BC17">
            <v>5</v>
          </cell>
          <cell r="BD17">
            <v>0.66874030497642201</v>
          </cell>
          <cell r="BE17">
            <v>6</v>
          </cell>
          <cell r="BF17">
            <v>0.7114612686299</v>
          </cell>
          <cell r="BO17">
            <v>4</v>
          </cell>
          <cell r="BP17">
            <v>0.85856543643775374</v>
          </cell>
          <cell r="BQ17">
            <v>5</v>
          </cell>
          <cell r="BR17">
            <v>0.89345379876724218</v>
          </cell>
          <cell r="BS17">
            <v>6</v>
          </cell>
          <cell r="BT17">
            <v>0.92253572630517844</v>
          </cell>
          <cell r="CC17">
            <v>4</v>
          </cell>
          <cell r="CD17">
            <v>0.71697762400791376</v>
          </cell>
          <cell r="CE17">
            <v>5</v>
          </cell>
          <cell r="CF17">
            <v>0.77921920769324515</v>
          </cell>
          <cell r="CG17">
            <v>6</v>
          </cell>
          <cell r="CH17">
            <v>0.84348163502823226</v>
          </cell>
        </row>
        <row r="18">
          <cell r="BA18">
            <v>5</v>
          </cell>
          <cell r="BB18">
            <v>0.6372185335276308</v>
          </cell>
          <cell r="BC18">
            <v>6</v>
          </cell>
          <cell r="BD18">
            <v>0.63894310424627243</v>
          </cell>
          <cell r="BE18">
            <v>7</v>
          </cell>
          <cell r="BF18">
            <v>0.69092574007426866</v>
          </cell>
          <cell r="BO18">
            <v>5</v>
          </cell>
          <cell r="BP18">
            <v>0.77239688666715434</v>
          </cell>
          <cell r="BQ18">
            <v>6</v>
          </cell>
          <cell r="BR18">
            <v>0.83297654798125409</v>
          </cell>
          <cell r="BS18">
            <v>7</v>
          </cell>
          <cell r="BT18">
            <v>0.87187784725569772</v>
          </cell>
          <cell r="CC18">
            <v>5</v>
          </cell>
          <cell r="CD18">
            <v>0.54056864127548687</v>
          </cell>
          <cell r="CE18">
            <v>6</v>
          </cell>
          <cell r="CF18">
            <v>0.64675789484531321</v>
          </cell>
          <cell r="CG18">
            <v>7</v>
          </cell>
          <cell r="CH18">
            <v>0.75100079034539313</v>
          </cell>
        </row>
        <row r="19">
          <cell r="BA19">
            <v>6</v>
          </cell>
          <cell r="BB19">
            <v>0.60550488313809936</v>
          </cell>
          <cell r="BC19">
            <v>7</v>
          </cell>
          <cell r="BD19">
            <v>0.61478815295126443</v>
          </cell>
          <cell r="BE19">
            <v>8</v>
          </cell>
          <cell r="BF19">
            <v>0.67361678843284511</v>
          </cell>
          <cell r="BO19">
            <v>6</v>
          </cell>
          <cell r="BP19">
            <v>0.72547588401600704</v>
          </cell>
          <cell r="BQ19">
            <v>7</v>
          </cell>
          <cell r="BR19">
            <v>0.79930963570297908</v>
          </cell>
          <cell r="BS19">
            <v>8</v>
          </cell>
          <cell r="BT19">
            <v>0.84344300568442387</v>
          </cell>
          <cell r="CC19">
            <v>6</v>
          </cell>
          <cell r="CD19">
            <v>0.45217855559041464</v>
          </cell>
          <cell r="CE19">
            <v>7</v>
          </cell>
          <cell r="CF19">
            <v>0.57756334943797838</v>
          </cell>
          <cell r="CG19">
            <v>8</v>
          </cell>
          <cell r="CH19">
            <v>0.70092022267314391</v>
          </cell>
        </row>
        <row r="20">
          <cell r="BA20">
            <v>7</v>
          </cell>
          <cell r="BB20">
            <v>0.57992595827600368</v>
          </cell>
          <cell r="BC20">
            <v>8</v>
          </cell>
          <cell r="BD20">
            <v>0.59460355750136051</v>
          </cell>
          <cell r="BE20">
            <v>9</v>
          </cell>
          <cell r="BF20">
            <v>0.65870949433415094</v>
          </cell>
          <cell r="BO20">
            <v>7</v>
          </cell>
          <cell r="BP20">
            <v>0.6936533558661232</v>
          </cell>
          <cell r="BQ20">
            <v>8</v>
          </cell>
          <cell r="BR20">
            <v>0.77615679505789714</v>
          </cell>
          <cell r="BS20">
            <v>9</v>
          </cell>
          <cell r="BT20">
            <v>0.82378618891600863</v>
          </cell>
          <cell r="CC20">
            <v>7</v>
          </cell>
          <cell r="CD20">
            <v>0.39527978773174977</v>
          </cell>
          <cell r="CE20">
            <v>8</v>
          </cell>
          <cell r="CF20">
            <v>0.53184258139877882</v>
          </cell>
          <cell r="CG20">
            <v>9</v>
          </cell>
          <cell r="CH20">
            <v>0.66707265229580537</v>
          </cell>
        </row>
        <row r="21">
          <cell r="BA21">
            <v>8</v>
          </cell>
          <cell r="BB21">
            <v>0.55864356903611001</v>
          </cell>
          <cell r="BC21">
            <v>9</v>
          </cell>
          <cell r="BD21">
            <v>0.57735026918962573</v>
          </cell>
          <cell r="BE21">
            <v>10</v>
          </cell>
          <cell r="BF21">
            <v>0.64565422903465541</v>
          </cell>
          <cell r="BO21">
            <v>8</v>
          </cell>
          <cell r="BP21">
            <v>0.66977656417342668</v>
          </cell>
          <cell r="BQ21">
            <v>9</v>
          </cell>
          <cell r="BR21">
            <v>0.75860636356048328</v>
          </cell>
          <cell r="BS21">
            <v>10</v>
          </cell>
          <cell r="BT21">
            <v>0.80882858435592708</v>
          </cell>
          <cell r="CC21">
            <v>8</v>
          </cell>
          <cell r="CD21">
            <v>0.35419615753554456</v>
          </cell>
          <cell r="CE21">
            <v>9</v>
          </cell>
          <cell r="CF21">
            <v>0.4981898365766656</v>
          </cell>
          <cell r="CG21">
            <v>10</v>
          </cell>
          <cell r="CH21">
            <v>0.64174132555984786</v>
          </cell>
        </row>
        <row r="22">
          <cell r="BA22">
            <v>9</v>
          </cell>
          <cell r="BB22">
            <v>0.54052040979977711</v>
          </cell>
          <cell r="BC22">
            <v>10</v>
          </cell>
          <cell r="BD22">
            <v>0.56234132519034907</v>
          </cell>
          <cell r="BE22">
            <v>11</v>
          </cell>
          <cell r="BF22">
            <v>0.63406734877710347</v>
          </cell>
          <cell r="BO22">
            <v>9</v>
          </cell>
          <cell r="BP22">
            <v>0.65077546796720764</v>
          </cell>
          <cell r="BQ22">
            <v>10</v>
          </cell>
          <cell r="BR22">
            <v>0.74452596507666524</v>
          </cell>
          <cell r="BS22">
            <v>11</v>
          </cell>
          <cell r="BT22">
            <v>0.79679179610984363</v>
          </cell>
          <cell r="CC22">
            <v>9</v>
          </cell>
          <cell r="CD22">
            <v>0.32248250714601312</v>
          </cell>
          <cell r="CE22">
            <v>10</v>
          </cell>
          <cell r="CF22">
            <v>0.47181363631801543</v>
          </cell>
          <cell r="CG22">
            <v>11</v>
          </cell>
          <cell r="CH22">
            <v>0.62162357782408195</v>
          </cell>
        </row>
        <row r="23">
          <cell r="BA23">
            <v>10</v>
          </cell>
          <cell r="BB23">
            <v>0.52480746024977254</v>
          </cell>
          <cell r="BC23">
            <v>11</v>
          </cell>
          <cell r="BD23">
            <v>0.54910048677611245</v>
          </cell>
          <cell r="BE23">
            <v>12</v>
          </cell>
          <cell r="BF23">
            <v>0.62367101857573493</v>
          </cell>
          <cell r="BO23">
            <v>10</v>
          </cell>
          <cell r="BP23">
            <v>0.63505791763723884</v>
          </cell>
          <cell r="BQ23">
            <v>11</v>
          </cell>
          <cell r="BR23">
            <v>0.73280009119754963</v>
          </cell>
          <cell r="BS23">
            <v>12</v>
          </cell>
          <cell r="BT23">
            <v>0.7867424621699447</v>
          </cell>
          <cell r="CC23">
            <v>10</v>
          </cell>
          <cell r="CD23">
            <v>0.29690358228391744</v>
          </cell>
          <cell r="CE23">
            <v>11</v>
          </cell>
          <cell r="CF23">
            <v>0.45026924029418558</v>
          </cell>
          <cell r="CG23">
            <v>12</v>
          </cell>
          <cell r="CH23">
            <v>0.60501033328983012</v>
          </cell>
        </row>
        <row r="24">
          <cell r="BA24"/>
          <cell r="BB24"/>
          <cell r="BC24"/>
          <cell r="BD24"/>
          <cell r="BE24"/>
          <cell r="BF24"/>
          <cell r="BO24"/>
          <cell r="BP24"/>
          <cell r="BQ24"/>
          <cell r="BR24"/>
          <cell r="BS24"/>
          <cell r="BT24"/>
          <cell r="CC24"/>
          <cell r="CD24"/>
          <cell r="CE24"/>
          <cell r="CF24"/>
          <cell r="CG24"/>
          <cell r="CH24"/>
        </row>
        <row r="25">
          <cell r="BA25"/>
          <cell r="BB25"/>
          <cell r="BC25"/>
          <cell r="BD25"/>
          <cell r="BE25"/>
          <cell r="BF25"/>
          <cell r="BO25"/>
          <cell r="BP25"/>
          <cell r="BQ25"/>
          <cell r="BR25"/>
          <cell r="BS25"/>
          <cell r="BT25"/>
          <cell r="CC25"/>
          <cell r="CD25"/>
          <cell r="CE25"/>
          <cell r="CF25"/>
          <cell r="CG25"/>
          <cell r="CH25"/>
        </row>
        <row r="26">
          <cell r="BA26"/>
          <cell r="BB26"/>
          <cell r="BC26"/>
          <cell r="BD26"/>
          <cell r="BE26"/>
          <cell r="BF26"/>
          <cell r="BO26"/>
          <cell r="BP26"/>
          <cell r="BQ26"/>
          <cell r="BR26"/>
          <cell r="BS26"/>
          <cell r="BT26"/>
          <cell r="CC26"/>
          <cell r="CD26"/>
          <cell r="CE26"/>
          <cell r="CF26"/>
          <cell r="CG26"/>
          <cell r="CH26"/>
        </row>
        <row r="27">
          <cell r="BA27"/>
          <cell r="BB27"/>
          <cell r="BC27"/>
          <cell r="BD27"/>
          <cell r="BE27"/>
          <cell r="BF27"/>
          <cell r="BO27"/>
          <cell r="BP27"/>
          <cell r="BQ27"/>
          <cell r="BR27"/>
          <cell r="BS27"/>
          <cell r="BT27"/>
          <cell r="CC27"/>
          <cell r="CD27"/>
          <cell r="CE27"/>
          <cell r="CF27"/>
          <cell r="CG27"/>
          <cell r="CH27"/>
        </row>
        <row r="28">
          <cell r="BA28"/>
          <cell r="BB28"/>
          <cell r="BC28"/>
          <cell r="BD28"/>
          <cell r="BE28"/>
          <cell r="BF28"/>
          <cell r="BO28"/>
          <cell r="BP28"/>
          <cell r="BQ28"/>
          <cell r="BR28"/>
          <cell r="BS28"/>
          <cell r="BT28"/>
          <cell r="CC28"/>
          <cell r="CD28"/>
          <cell r="CE28"/>
          <cell r="CF28"/>
          <cell r="CG28"/>
          <cell r="CH28"/>
        </row>
        <row r="29">
          <cell r="BA29"/>
          <cell r="BB29"/>
          <cell r="BC29"/>
          <cell r="BD29"/>
          <cell r="BE29"/>
          <cell r="BF29"/>
          <cell r="BO29"/>
          <cell r="BP29"/>
          <cell r="BQ29"/>
          <cell r="BR29"/>
          <cell r="BS29"/>
          <cell r="BT29"/>
          <cell r="CC29"/>
          <cell r="CD29"/>
          <cell r="CE29"/>
          <cell r="CF29"/>
          <cell r="CG29"/>
          <cell r="CH29"/>
        </row>
        <row r="30">
          <cell r="BA30"/>
          <cell r="BB30"/>
          <cell r="BC30"/>
          <cell r="BD30"/>
          <cell r="BE30"/>
          <cell r="BF30"/>
          <cell r="BO30"/>
          <cell r="BP30"/>
          <cell r="BQ30"/>
          <cell r="BR30"/>
          <cell r="BS30"/>
          <cell r="BT30"/>
          <cell r="CC30"/>
          <cell r="CD30"/>
          <cell r="CE30"/>
          <cell r="CF30"/>
          <cell r="CG30"/>
          <cell r="CH30"/>
        </row>
        <row r="31">
          <cell r="BA31"/>
          <cell r="BB31"/>
          <cell r="BC31"/>
          <cell r="BD31"/>
          <cell r="BE31"/>
          <cell r="BF31"/>
          <cell r="BO31"/>
          <cell r="BP31"/>
          <cell r="BQ31"/>
          <cell r="BR31"/>
          <cell r="BS31"/>
          <cell r="BT31"/>
          <cell r="CC31"/>
          <cell r="CD31"/>
          <cell r="CE31"/>
          <cell r="CF31"/>
          <cell r="CG31"/>
          <cell r="CH31"/>
        </row>
        <row r="32">
          <cell r="BA32"/>
          <cell r="BB32"/>
          <cell r="BC32"/>
          <cell r="BD32"/>
          <cell r="BE32"/>
          <cell r="BF32"/>
          <cell r="BO32"/>
          <cell r="BP32"/>
          <cell r="BQ32"/>
          <cell r="BR32"/>
          <cell r="BS32"/>
          <cell r="BT32"/>
          <cell r="CC32"/>
          <cell r="CD32"/>
          <cell r="CE32"/>
          <cell r="CF32"/>
          <cell r="CG32"/>
          <cell r="CH32"/>
        </row>
        <row r="33">
          <cell r="BA33"/>
          <cell r="BB33"/>
          <cell r="BC33"/>
          <cell r="BD33"/>
          <cell r="BE33"/>
          <cell r="BF33"/>
          <cell r="BO33"/>
          <cell r="BP33"/>
          <cell r="BQ33"/>
          <cell r="BR33"/>
          <cell r="BS33"/>
          <cell r="BT33"/>
          <cell r="CC33"/>
          <cell r="CD33"/>
          <cell r="CE33"/>
          <cell r="CF33"/>
          <cell r="CG33"/>
          <cell r="CH33"/>
        </row>
        <row r="34">
          <cell r="BA34"/>
          <cell r="BB34"/>
          <cell r="BC34"/>
          <cell r="BD34"/>
          <cell r="BE34"/>
          <cell r="BF34"/>
          <cell r="BO34"/>
          <cell r="BP34"/>
          <cell r="BQ34"/>
          <cell r="BR34"/>
          <cell r="BS34"/>
          <cell r="BT34"/>
          <cell r="CC34"/>
          <cell r="CD34"/>
          <cell r="CE34"/>
          <cell r="CF34"/>
          <cell r="CG34"/>
          <cell r="CH34"/>
        </row>
        <row r="35">
          <cell r="BA35"/>
          <cell r="BB35"/>
          <cell r="BC35"/>
          <cell r="BD35"/>
          <cell r="BE35"/>
          <cell r="BF35"/>
          <cell r="BO35"/>
          <cell r="BP35"/>
          <cell r="BQ35"/>
          <cell r="BR35"/>
          <cell r="BS35"/>
          <cell r="BT35"/>
          <cell r="CC35"/>
          <cell r="CD35"/>
          <cell r="CE35"/>
          <cell r="CF35"/>
          <cell r="CG35"/>
          <cell r="CH35"/>
        </row>
        <row r="36">
          <cell r="BA36"/>
          <cell r="BB36"/>
          <cell r="BC36"/>
          <cell r="BD36"/>
          <cell r="BE36"/>
          <cell r="BF36"/>
          <cell r="BO36"/>
          <cell r="BP36"/>
          <cell r="BQ36"/>
          <cell r="BR36"/>
          <cell r="BS36"/>
          <cell r="BT36"/>
          <cell r="CC36"/>
          <cell r="CD36"/>
          <cell r="CE36"/>
          <cell r="CF36"/>
          <cell r="CG36"/>
          <cell r="CH36"/>
        </row>
        <row r="37">
          <cell r="BA37"/>
          <cell r="BB37"/>
          <cell r="BC37"/>
          <cell r="BD37"/>
          <cell r="BE37"/>
          <cell r="BF37"/>
          <cell r="BO37"/>
          <cell r="BP37"/>
          <cell r="BQ37"/>
          <cell r="BR37"/>
          <cell r="BS37"/>
          <cell r="BT37"/>
          <cell r="CC37"/>
          <cell r="CD37"/>
          <cell r="CE37"/>
          <cell r="CF37"/>
          <cell r="CG37"/>
          <cell r="CH37"/>
        </row>
        <row r="38">
          <cell r="BA38"/>
          <cell r="BB38"/>
          <cell r="BC38"/>
          <cell r="BD38"/>
          <cell r="BE38"/>
          <cell r="BF38"/>
          <cell r="BO38"/>
          <cell r="BP38"/>
          <cell r="BQ38"/>
          <cell r="BR38"/>
          <cell r="BS38"/>
          <cell r="BT38"/>
          <cell r="CC38"/>
          <cell r="CD38"/>
          <cell r="CE38"/>
          <cell r="CF38"/>
          <cell r="CG38"/>
          <cell r="CH38"/>
        </row>
        <row r="39">
          <cell r="BA39"/>
          <cell r="BB39"/>
          <cell r="BC39"/>
          <cell r="BD39"/>
          <cell r="BE39"/>
          <cell r="BF39"/>
          <cell r="BO39"/>
          <cell r="BP39"/>
          <cell r="BQ39"/>
          <cell r="BR39"/>
          <cell r="BS39"/>
          <cell r="BT39"/>
          <cell r="CC39"/>
          <cell r="CD39"/>
          <cell r="CE39"/>
          <cell r="CF39"/>
          <cell r="CG39"/>
          <cell r="CH39"/>
        </row>
        <row r="40">
          <cell r="BA40"/>
          <cell r="BB40"/>
          <cell r="BC40"/>
          <cell r="BD40"/>
          <cell r="BE40"/>
          <cell r="BF40"/>
          <cell r="BO40"/>
          <cell r="BP40"/>
          <cell r="BQ40"/>
          <cell r="BR40"/>
          <cell r="BS40"/>
          <cell r="BT40"/>
          <cell r="CC40"/>
          <cell r="CD40"/>
          <cell r="CE40"/>
          <cell r="CF40"/>
          <cell r="CG40"/>
          <cell r="CH40"/>
        </row>
        <row r="41">
          <cell r="BA41"/>
          <cell r="BB41"/>
          <cell r="BC41"/>
          <cell r="BD41"/>
          <cell r="BE41"/>
          <cell r="BF41"/>
          <cell r="BO41"/>
          <cell r="BP41"/>
          <cell r="BQ41"/>
          <cell r="BR41"/>
          <cell r="BS41"/>
          <cell r="BT41"/>
          <cell r="CC41"/>
          <cell r="CD41"/>
          <cell r="CE41"/>
          <cell r="CF41"/>
          <cell r="CG41"/>
          <cell r="CH41"/>
        </row>
        <row r="42">
          <cell r="BA42"/>
          <cell r="BB42"/>
          <cell r="BC42"/>
          <cell r="BD42"/>
          <cell r="BE42"/>
          <cell r="BF42"/>
          <cell r="BO42"/>
          <cell r="BP42"/>
          <cell r="BQ42"/>
          <cell r="BR42"/>
          <cell r="BS42"/>
          <cell r="BT42"/>
          <cell r="CC42"/>
          <cell r="CD42"/>
          <cell r="CE42"/>
          <cell r="CF42"/>
          <cell r="CG42"/>
          <cell r="CH42"/>
        </row>
        <row r="43">
          <cell r="BA43"/>
          <cell r="BB43"/>
          <cell r="BC43"/>
          <cell r="BD43"/>
          <cell r="BE43"/>
          <cell r="BF43"/>
          <cell r="BO43"/>
          <cell r="BP43"/>
          <cell r="BQ43"/>
          <cell r="BR43"/>
          <cell r="BS43"/>
          <cell r="BT43"/>
          <cell r="CC43"/>
          <cell r="CD43"/>
          <cell r="CE43"/>
          <cell r="CF43"/>
          <cell r="CG43"/>
          <cell r="CH43"/>
        </row>
        <row r="44">
          <cell r="BA44"/>
          <cell r="BB44"/>
          <cell r="BC44"/>
          <cell r="BD44"/>
          <cell r="BE44"/>
          <cell r="BF44"/>
          <cell r="BO44"/>
          <cell r="BP44"/>
          <cell r="BQ44"/>
          <cell r="BR44"/>
          <cell r="BS44"/>
          <cell r="BT44"/>
          <cell r="CC44"/>
          <cell r="CD44"/>
          <cell r="CE44"/>
          <cell r="CF44"/>
          <cell r="CG44"/>
          <cell r="CH44"/>
        </row>
        <row r="45">
          <cell r="BA45"/>
          <cell r="BB45"/>
          <cell r="BC45"/>
          <cell r="BD45"/>
          <cell r="BE45"/>
          <cell r="BF45"/>
          <cell r="BO45"/>
          <cell r="BP45"/>
          <cell r="BQ45"/>
          <cell r="BR45"/>
          <cell r="BS45"/>
          <cell r="BT45"/>
          <cell r="CC45"/>
          <cell r="CD45"/>
          <cell r="CE45"/>
          <cell r="CF45"/>
          <cell r="CG45"/>
          <cell r="CH45"/>
        </row>
        <row r="46">
          <cell r="BA46"/>
          <cell r="BB46"/>
          <cell r="BC46"/>
          <cell r="BD46"/>
          <cell r="BE46"/>
          <cell r="BF46"/>
          <cell r="BO46"/>
          <cell r="BP46"/>
          <cell r="BQ46"/>
          <cell r="BR46"/>
          <cell r="BS46"/>
          <cell r="BT46"/>
          <cell r="CC46"/>
          <cell r="CD46"/>
          <cell r="CE46"/>
          <cell r="CF46"/>
          <cell r="CG46"/>
          <cell r="CH46"/>
        </row>
        <row r="47">
          <cell r="BA47"/>
          <cell r="BB47"/>
          <cell r="BC47"/>
          <cell r="BD47"/>
          <cell r="BE47"/>
          <cell r="BF47"/>
          <cell r="BO47"/>
          <cell r="BP47"/>
          <cell r="BQ47"/>
          <cell r="BR47"/>
          <cell r="BS47"/>
          <cell r="BT47"/>
          <cell r="CC47"/>
          <cell r="CD47"/>
          <cell r="CE47"/>
          <cell r="CF47"/>
          <cell r="CG47"/>
          <cell r="CH47"/>
        </row>
        <row r="48">
          <cell r="BA48"/>
          <cell r="BB48"/>
          <cell r="BC48"/>
          <cell r="BD48"/>
          <cell r="BE48"/>
          <cell r="BF48"/>
          <cell r="BO48"/>
          <cell r="BP48"/>
          <cell r="BQ48"/>
          <cell r="BR48"/>
          <cell r="BS48"/>
          <cell r="BT48"/>
          <cell r="CC48"/>
          <cell r="CD48"/>
          <cell r="CE48"/>
          <cell r="CF48"/>
          <cell r="CG48"/>
          <cell r="CH48"/>
        </row>
        <row r="49">
          <cell r="BA49"/>
          <cell r="BB49"/>
          <cell r="BC49"/>
          <cell r="BD49"/>
          <cell r="BE49"/>
          <cell r="BF49"/>
          <cell r="BO49"/>
          <cell r="BP49"/>
          <cell r="BQ49"/>
          <cell r="BR49"/>
          <cell r="BS49"/>
          <cell r="BT49"/>
          <cell r="CC49"/>
          <cell r="CD49"/>
          <cell r="CE49"/>
          <cell r="CF49"/>
          <cell r="CG49"/>
          <cell r="CH49"/>
        </row>
        <row r="50">
          <cell r="BA50"/>
          <cell r="BB50"/>
          <cell r="BC50"/>
          <cell r="BD50"/>
          <cell r="BE50"/>
          <cell r="BF50"/>
          <cell r="BO50"/>
          <cell r="BP50"/>
          <cell r="BQ50"/>
          <cell r="BR50"/>
          <cell r="BS50"/>
          <cell r="BT50"/>
          <cell r="CC50"/>
          <cell r="CD50"/>
          <cell r="CE50"/>
          <cell r="CF50"/>
          <cell r="CG50"/>
          <cell r="CH50"/>
        </row>
        <row r="51">
          <cell r="BA51"/>
          <cell r="BB51"/>
          <cell r="BC51"/>
          <cell r="BD51"/>
          <cell r="BE51"/>
          <cell r="BF51"/>
          <cell r="BO51"/>
          <cell r="BP51"/>
          <cell r="BQ51"/>
          <cell r="BR51"/>
          <cell r="BS51"/>
          <cell r="BT51"/>
          <cell r="CC51"/>
          <cell r="CD51"/>
          <cell r="CE51"/>
          <cell r="CF51"/>
          <cell r="CG51"/>
          <cell r="CH51"/>
        </row>
        <row r="52">
          <cell r="BA52"/>
          <cell r="BB52"/>
          <cell r="BC52"/>
          <cell r="BD52"/>
          <cell r="BE52"/>
          <cell r="BF52"/>
          <cell r="BO52"/>
          <cell r="BP52"/>
          <cell r="BQ52"/>
          <cell r="BR52"/>
          <cell r="BS52"/>
          <cell r="BT52"/>
          <cell r="CC52"/>
          <cell r="CD52"/>
          <cell r="CE52"/>
          <cell r="CF52"/>
          <cell r="CG52"/>
          <cell r="CH52"/>
        </row>
        <row r="53">
          <cell r="BA53"/>
          <cell r="BB53"/>
          <cell r="BC53"/>
          <cell r="BD53"/>
          <cell r="BE53"/>
          <cell r="BF53"/>
          <cell r="BO53"/>
          <cell r="BP53"/>
          <cell r="BQ53"/>
          <cell r="BR53"/>
          <cell r="BS53"/>
          <cell r="BT53"/>
          <cell r="CC53"/>
          <cell r="CD53"/>
          <cell r="CE53"/>
          <cell r="CF53"/>
          <cell r="CG53"/>
          <cell r="CH53"/>
        </row>
        <row r="54">
          <cell r="BA54"/>
          <cell r="BB54"/>
          <cell r="BC54"/>
          <cell r="BD54"/>
          <cell r="BE54"/>
          <cell r="BF54"/>
          <cell r="BO54"/>
          <cell r="BP54"/>
          <cell r="BQ54"/>
          <cell r="BR54"/>
          <cell r="BS54"/>
          <cell r="BT54"/>
          <cell r="CC54"/>
          <cell r="CD54"/>
          <cell r="CE54"/>
          <cell r="CF54"/>
          <cell r="CG54"/>
          <cell r="CH54"/>
        </row>
        <row r="55">
          <cell r="BA55"/>
          <cell r="BB55"/>
          <cell r="BC55"/>
          <cell r="BD55"/>
          <cell r="BE55"/>
          <cell r="BF55"/>
          <cell r="BO55"/>
          <cell r="BP55"/>
          <cell r="BQ55"/>
          <cell r="BR55"/>
          <cell r="BS55"/>
          <cell r="BT55"/>
          <cell r="CC55"/>
          <cell r="CD55"/>
          <cell r="CE55"/>
          <cell r="CF55"/>
          <cell r="CG55"/>
          <cell r="CH55"/>
        </row>
        <row r="56">
          <cell r="BA56"/>
          <cell r="BB56"/>
          <cell r="BC56"/>
          <cell r="BD56"/>
          <cell r="BE56"/>
          <cell r="BF56"/>
          <cell r="BO56"/>
          <cell r="BP56"/>
          <cell r="BQ56"/>
          <cell r="BR56"/>
          <cell r="BS56"/>
          <cell r="BT56"/>
          <cell r="CC56"/>
          <cell r="CD56"/>
          <cell r="CE56"/>
          <cell r="CF56"/>
          <cell r="CG56"/>
          <cell r="CH56"/>
        </row>
        <row r="57">
          <cell r="BA57"/>
          <cell r="BB57"/>
          <cell r="BC57"/>
          <cell r="BD57"/>
          <cell r="BE57"/>
          <cell r="BF57"/>
          <cell r="BO57"/>
          <cell r="BP57"/>
          <cell r="BQ57"/>
          <cell r="BR57"/>
          <cell r="BS57"/>
          <cell r="BT57"/>
          <cell r="CC57"/>
          <cell r="CD57"/>
          <cell r="CE57"/>
          <cell r="CF57"/>
          <cell r="CG57"/>
          <cell r="CH57"/>
        </row>
        <row r="58">
          <cell r="BA58"/>
          <cell r="BB58"/>
          <cell r="BC58"/>
          <cell r="BD58"/>
          <cell r="BE58"/>
          <cell r="BF58"/>
          <cell r="BO58"/>
          <cell r="BP58"/>
          <cell r="BQ58"/>
          <cell r="BR58"/>
          <cell r="BS58"/>
          <cell r="BT58"/>
          <cell r="CC58"/>
          <cell r="CD58"/>
          <cell r="CE58"/>
          <cell r="CF58"/>
          <cell r="CG58"/>
          <cell r="CH58"/>
        </row>
        <row r="59">
          <cell r="BA59"/>
          <cell r="BB59"/>
          <cell r="BC59"/>
          <cell r="BD59"/>
          <cell r="BE59"/>
          <cell r="BF59"/>
          <cell r="BO59"/>
          <cell r="BP59"/>
          <cell r="BQ59"/>
          <cell r="BR59"/>
          <cell r="BS59"/>
          <cell r="BT59"/>
          <cell r="CC59"/>
          <cell r="CD59"/>
          <cell r="CE59"/>
          <cell r="CF59"/>
          <cell r="CG59"/>
          <cell r="CH59"/>
        </row>
        <row r="60">
          <cell r="BA60"/>
          <cell r="BB60"/>
          <cell r="BC60"/>
          <cell r="BD60"/>
          <cell r="BE60"/>
          <cell r="BF60"/>
          <cell r="BO60"/>
          <cell r="BP60"/>
          <cell r="BQ60"/>
          <cell r="BR60"/>
          <cell r="BS60"/>
          <cell r="BT60"/>
          <cell r="CC60"/>
          <cell r="CD60"/>
          <cell r="CE60"/>
          <cell r="CF60"/>
          <cell r="CG60"/>
          <cell r="CH60"/>
        </row>
        <row r="61">
          <cell r="BA61"/>
          <cell r="BB61"/>
          <cell r="BC61"/>
          <cell r="BD61"/>
          <cell r="BE61"/>
          <cell r="BF61"/>
          <cell r="BO61"/>
          <cell r="BP61"/>
          <cell r="BQ61"/>
          <cell r="BR61"/>
          <cell r="BS61"/>
          <cell r="BT61"/>
          <cell r="CC61"/>
          <cell r="CD61"/>
          <cell r="CE61"/>
          <cell r="CF61"/>
          <cell r="CG61"/>
          <cell r="CH61"/>
        </row>
        <row r="62">
          <cell r="BA62"/>
          <cell r="BB62"/>
          <cell r="BC62"/>
          <cell r="BD62"/>
          <cell r="BE62"/>
          <cell r="BF62"/>
          <cell r="BO62"/>
          <cell r="BP62"/>
          <cell r="BQ62"/>
          <cell r="BR62"/>
          <cell r="BS62"/>
          <cell r="BT62"/>
          <cell r="CC62"/>
          <cell r="CD62"/>
          <cell r="CE62"/>
          <cell r="CF62"/>
          <cell r="CG62"/>
          <cell r="CH62"/>
        </row>
        <row r="63">
          <cell r="BA63"/>
          <cell r="BB63"/>
          <cell r="BC63"/>
          <cell r="BD63"/>
          <cell r="BE63"/>
          <cell r="BF63"/>
          <cell r="BO63"/>
          <cell r="BP63"/>
          <cell r="BQ63"/>
          <cell r="BR63"/>
          <cell r="BS63"/>
          <cell r="BT63"/>
          <cell r="CC63"/>
          <cell r="CD63"/>
          <cell r="CE63"/>
          <cell r="CF63"/>
          <cell r="CG63"/>
          <cell r="CH63"/>
        </row>
        <row r="64">
          <cell r="BA64"/>
          <cell r="BB64"/>
          <cell r="BC64"/>
          <cell r="BD64"/>
          <cell r="BE64"/>
          <cell r="BF64"/>
          <cell r="BO64"/>
          <cell r="BP64"/>
          <cell r="BQ64"/>
          <cell r="BR64"/>
          <cell r="BS64"/>
          <cell r="BT64"/>
          <cell r="CC64"/>
          <cell r="CD64"/>
          <cell r="CE64"/>
          <cell r="CF64"/>
          <cell r="CG64"/>
          <cell r="CH64"/>
        </row>
        <row r="65">
          <cell r="BA65"/>
          <cell r="BB65"/>
          <cell r="BC65"/>
          <cell r="BD65"/>
          <cell r="BE65"/>
          <cell r="BF65"/>
          <cell r="BO65"/>
          <cell r="BP65"/>
          <cell r="BQ65"/>
          <cell r="BR65"/>
          <cell r="BS65"/>
          <cell r="BT65"/>
          <cell r="CC65"/>
          <cell r="CD65"/>
          <cell r="CE65"/>
          <cell r="CF65"/>
          <cell r="CG65"/>
          <cell r="CH65"/>
        </row>
        <row r="66">
          <cell r="BA66"/>
          <cell r="BB66"/>
          <cell r="BC66"/>
          <cell r="BD66"/>
          <cell r="BE66"/>
          <cell r="BF66"/>
          <cell r="BO66"/>
          <cell r="BP66"/>
          <cell r="BQ66"/>
          <cell r="BR66"/>
          <cell r="BS66"/>
          <cell r="BT66"/>
          <cell r="CC66"/>
          <cell r="CD66"/>
          <cell r="CE66"/>
          <cell r="CF66"/>
          <cell r="CG66"/>
          <cell r="CH66"/>
        </row>
        <row r="67">
          <cell r="BA67"/>
          <cell r="BB67"/>
          <cell r="BC67"/>
          <cell r="BD67"/>
          <cell r="BE67"/>
          <cell r="BF67"/>
          <cell r="BO67"/>
          <cell r="BP67"/>
          <cell r="BQ67"/>
          <cell r="BR67"/>
          <cell r="BS67"/>
          <cell r="BT67"/>
          <cell r="CC67"/>
          <cell r="CD67"/>
          <cell r="CE67"/>
          <cell r="CF67"/>
          <cell r="CG67"/>
          <cell r="CH67"/>
        </row>
        <row r="68">
          <cell r="BA68"/>
          <cell r="BB68"/>
          <cell r="BC68"/>
          <cell r="BD68"/>
          <cell r="BE68"/>
          <cell r="BF68"/>
          <cell r="BO68"/>
          <cell r="BP68"/>
          <cell r="BQ68"/>
          <cell r="BR68"/>
          <cell r="BS68"/>
          <cell r="BT68"/>
          <cell r="CC68"/>
          <cell r="CD68"/>
          <cell r="CE68"/>
          <cell r="CF68"/>
          <cell r="CG68"/>
          <cell r="CH68"/>
        </row>
        <row r="69">
          <cell r="BA69"/>
          <cell r="BB69"/>
          <cell r="BC69"/>
          <cell r="BD69"/>
          <cell r="BE69"/>
          <cell r="BF69"/>
          <cell r="BO69"/>
          <cell r="BP69"/>
          <cell r="BQ69"/>
          <cell r="BR69"/>
          <cell r="BS69"/>
          <cell r="BT69"/>
          <cell r="CC69"/>
          <cell r="CD69"/>
          <cell r="CE69"/>
          <cell r="CF69"/>
          <cell r="CG69"/>
          <cell r="CH69"/>
        </row>
        <row r="70">
          <cell r="BA70"/>
          <cell r="BB70"/>
          <cell r="BC70"/>
          <cell r="BD70"/>
          <cell r="BE70"/>
          <cell r="BF70"/>
          <cell r="BO70"/>
          <cell r="BP70"/>
          <cell r="BQ70"/>
          <cell r="BR70"/>
          <cell r="BS70"/>
          <cell r="BT70"/>
          <cell r="CC70"/>
          <cell r="CD70"/>
          <cell r="CE70"/>
          <cell r="CF70"/>
          <cell r="CG70"/>
          <cell r="CH70"/>
        </row>
        <row r="71">
          <cell r="BA71"/>
          <cell r="BB71"/>
          <cell r="BC71"/>
          <cell r="BD71"/>
          <cell r="BE71"/>
          <cell r="BF71"/>
          <cell r="BO71"/>
          <cell r="BP71"/>
          <cell r="BQ71"/>
          <cell r="BR71"/>
          <cell r="BS71"/>
          <cell r="BT71"/>
          <cell r="CC71"/>
          <cell r="CD71"/>
          <cell r="CE71"/>
          <cell r="CF71"/>
          <cell r="CG71"/>
          <cell r="CH71"/>
        </row>
        <row r="72">
          <cell r="BA72"/>
          <cell r="BB72"/>
          <cell r="BC72"/>
          <cell r="BD72"/>
          <cell r="BE72"/>
          <cell r="BF72"/>
          <cell r="BO72"/>
          <cell r="BP72"/>
          <cell r="BQ72"/>
          <cell r="BR72"/>
          <cell r="BS72"/>
          <cell r="BT72"/>
          <cell r="CC72"/>
          <cell r="CD72"/>
          <cell r="CE72"/>
          <cell r="CF72"/>
          <cell r="CG72"/>
          <cell r="CH72"/>
        </row>
        <row r="73">
          <cell r="BA73"/>
          <cell r="BB73"/>
          <cell r="BC73"/>
          <cell r="BD73"/>
          <cell r="BE73"/>
          <cell r="BF73"/>
          <cell r="BO73"/>
          <cell r="BP73"/>
          <cell r="BQ73"/>
          <cell r="BR73"/>
          <cell r="BS73"/>
          <cell r="BT73"/>
          <cell r="CC73"/>
          <cell r="CD73"/>
          <cell r="CE73"/>
          <cell r="CF73"/>
          <cell r="CG73"/>
          <cell r="CH73"/>
        </row>
        <row r="74">
          <cell r="BA74"/>
          <cell r="BB74"/>
          <cell r="BC74"/>
          <cell r="BD74"/>
          <cell r="BE74"/>
          <cell r="BF74"/>
          <cell r="BO74"/>
          <cell r="BP74"/>
          <cell r="BQ74"/>
          <cell r="BR74"/>
          <cell r="BS74"/>
          <cell r="BT74"/>
          <cell r="CC74"/>
          <cell r="CD74"/>
          <cell r="CE74"/>
          <cell r="CF74"/>
          <cell r="CG74"/>
          <cell r="CH74"/>
        </row>
        <row r="75">
          <cell r="BA75"/>
          <cell r="BB75"/>
          <cell r="BC75"/>
          <cell r="BD75"/>
          <cell r="BE75"/>
          <cell r="BF75"/>
          <cell r="BO75"/>
          <cell r="BP75"/>
          <cell r="BQ75"/>
          <cell r="BR75"/>
          <cell r="BS75"/>
          <cell r="BT75"/>
          <cell r="CC75"/>
          <cell r="CD75"/>
          <cell r="CE75"/>
          <cell r="CF75"/>
          <cell r="CG75"/>
          <cell r="CH75"/>
        </row>
        <row r="76">
          <cell r="BA76"/>
          <cell r="BB76"/>
          <cell r="BC76"/>
          <cell r="BD76"/>
          <cell r="BE76"/>
          <cell r="BF76"/>
          <cell r="BO76"/>
          <cell r="BP76"/>
          <cell r="BQ76"/>
          <cell r="BR76"/>
          <cell r="BS76"/>
          <cell r="BT76"/>
          <cell r="CC76"/>
          <cell r="CD76"/>
          <cell r="CE76"/>
          <cell r="CF76"/>
          <cell r="CG76"/>
          <cell r="CH76"/>
        </row>
        <row r="77">
          <cell r="BA77"/>
          <cell r="BB77"/>
          <cell r="BC77"/>
          <cell r="BD77"/>
          <cell r="BE77"/>
          <cell r="BF77"/>
          <cell r="BO77"/>
          <cell r="BP77"/>
          <cell r="BQ77"/>
          <cell r="BR77"/>
          <cell r="BS77"/>
          <cell r="BT77"/>
          <cell r="CC77"/>
          <cell r="CD77"/>
          <cell r="CE77"/>
          <cell r="CF77"/>
          <cell r="CG77"/>
          <cell r="CH77"/>
        </row>
        <row r="78">
          <cell r="BA78"/>
          <cell r="BB78"/>
          <cell r="BC78"/>
          <cell r="BD78"/>
          <cell r="BE78"/>
          <cell r="BF78"/>
          <cell r="BO78"/>
          <cell r="BP78"/>
          <cell r="BQ78"/>
          <cell r="BR78"/>
          <cell r="BS78"/>
          <cell r="BT78"/>
          <cell r="CC78"/>
          <cell r="CD78"/>
          <cell r="CE78"/>
          <cell r="CF78"/>
          <cell r="CG78"/>
          <cell r="CH78"/>
        </row>
        <row r="79">
          <cell r="BA79"/>
          <cell r="BB79"/>
          <cell r="BC79"/>
          <cell r="BD79"/>
          <cell r="BE79"/>
          <cell r="BF79"/>
          <cell r="BO79"/>
          <cell r="BP79"/>
          <cell r="BQ79"/>
          <cell r="BR79"/>
          <cell r="BS79"/>
          <cell r="BT79"/>
          <cell r="CC79"/>
          <cell r="CD79"/>
          <cell r="CE79"/>
          <cell r="CF79"/>
          <cell r="CG79"/>
          <cell r="CH79"/>
        </row>
        <row r="80">
          <cell r="BA80"/>
          <cell r="BB80"/>
          <cell r="BC80"/>
          <cell r="BD80"/>
          <cell r="BE80"/>
          <cell r="BF80"/>
          <cell r="BO80"/>
          <cell r="BP80"/>
          <cell r="BQ80"/>
          <cell r="BR80"/>
          <cell r="BS80"/>
          <cell r="BT80"/>
          <cell r="CC80"/>
          <cell r="CD80"/>
          <cell r="CE80"/>
          <cell r="CF80"/>
          <cell r="CG80"/>
          <cell r="CH80"/>
        </row>
        <row r="81">
          <cell r="BA81"/>
          <cell r="BB81"/>
          <cell r="BC81"/>
          <cell r="BD81"/>
          <cell r="BE81"/>
          <cell r="BF81"/>
          <cell r="BO81"/>
          <cell r="BP81"/>
          <cell r="BQ81"/>
          <cell r="BR81"/>
          <cell r="BS81"/>
          <cell r="BT81"/>
          <cell r="CC81"/>
          <cell r="CD81"/>
          <cell r="CE81"/>
          <cell r="CF81"/>
          <cell r="CG81"/>
          <cell r="CH81"/>
        </row>
        <row r="82">
          <cell r="BA82"/>
          <cell r="BB82"/>
          <cell r="BC82"/>
          <cell r="BD82"/>
          <cell r="BE82"/>
          <cell r="BF82"/>
          <cell r="BO82"/>
          <cell r="BP82"/>
          <cell r="BQ82"/>
          <cell r="BR82"/>
          <cell r="BS82"/>
          <cell r="BT82"/>
          <cell r="CC82"/>
          <cell r="CD82"/>
          <cell r="CE82"/>
          <cell r="CF82"/>
          <cell r="CG82"/>
          <cell r="CH82"/>
        </row>
        <row r="83">
          <cell r="BA83"/>
          <cell r="BB83"/>
          <cell r="BC83"/>
          <cell r="BD83"/>
          <cell r="BE83"/>
          <cell r="BF83"/>
          <cell r="BO83"/>
          <cell r="BP83"/>
          <cell r="BQ83"/>
          <cell r="BR83"/>
          <cell r="BS83"/>
          <cell r="BT83"/>
          <cell r="CC83"/>
          <cell r="CD83"/>
          <cell r="CE83"/>
          <cell r="CF83"/>
          <cell r="CG83"/>
          <cell r="CH83"/>
        </row>
        <row r="84">
          <cell r="BA84"/>
          <cell r="BB84"/>
          <cell r="BC84"/>
          <cell r="BD84"/>
          <cell r="BE84"/>
          <cell r="BF84"/>
          <cell r="BO84"/>
          <cell r="BP84"/>
          <cell r="BQ84"/>
          <cell r="BR84"/>
          <cell r="BS84"/>
          <cell r="BT84"/>
          <cell r="CC84"/>
          <cell r="CD84"/>
          <cell r="CE84"/>
          <cell r="CF84"/>
          <cell r="CG84"/>
          <cell r="CH84"/>
        </row>
        <row r="85">
          <cell r="BA85"/>
          <cell r="BB85"/>
          <cell r="BC85"/>
          <cell r="BD85"/>
          <cell r="BE85"/>
          <cell r="BF85"/>
          <cell r="BO85"/>
          <cell r="BP85"/>
          <cell r="BQ85"/>
          <cell r="BR85"/>
          <cell r="BS85"/>
          <cell r="BT85"/>
          <cell r="CC85"/>
          <cell r="CD85"/>
          <cell r="CE85"/>
          <cell r="CF85"/>
          <cell r="CG85"/>
          <cell r="CH85"/>
        </row>
        <row r="86">
          <cell r="BA86"/>
          <cell r="BB86"/>
          <cell r="BC86"/>
          <cell r="BD86"/>
          <cell r="BE86"/>
          <cell r="BF86"/>
          <cell r="BO86"/>
          <cell r="BP86"/>
          <cell r="BQ86"/>
          <cell r="BR86"/>
          <cell r="BS86"/>
          <cell r="BT86"/>
          <cell r="CC86"/>
          <cell r="CD86"/>
          <cell r="CE86"/>
          <cell r="CF86"/>
          <cell r="CG86"/>
          <cell r="CH86"/>
        </row>
        <row r="87">
          <cell r="BA87"/>
          <cell r="BB87"/>
          <cell r="BC87"/>
          <cell r="BD87"/>
          <cell r="BE87"/>
          <cell r="BF87"/>
          <cell r="BO87"/>
          <cell r="BP87"/>
          <cell r="BQ87"/>
          <cell r="BR87"/>
          <cell r="BS87"/>
          <cell r="BT87"/>
          <cell r="CC87"/>
          <cell r="CD87"/>
          <cell r="CE87"/>
          <cell r="CF87"/>
          <cell r="CG87"/>
          <cell r="CH87"/>
        </row>
        <row r="88">
          <cell r="BA88"/>
          <cell r="BB88"/>
          <cell r="BC88"/>
          <cell r="BD88"/>
          <cell r="BE88"/>
          <cell r="BF88"/>
          <cell r="BO88"/>
          <cell r="BP88"/>
          <cell r="BQ88"/>
          <cell r="BR88"/>
          <cell r="BS88"/>
          <cell r="BT88"/>
          <cell r="CC88"/>
          <cell r="CD88"/>
          <cell r="CE88"/>
          <cell r="CF88"/>
          <cell r="CG88"/>
          <cell r="CH88"/>
        </row>
        <row r="89">
          <cell r="BA89"/>
          <cell r="BB89"/>
          <cell r="BC89"/>
          <cell r="BD89"/>
          <cell r="BE89"/>
          <cell r="BF89"/>
          <cell r="BO89"/>
          <cell r="BP89"/>
          <cell r="BQ89"/>
          <cell r="BR89"/>
          <cell r="BS89"/>
          <cell r="BT89"/>
          <cell r="CC89"/>
          <cell r="CD89"/>
          <cell r="CE89"/>
          <cell r="CF89"/>
          <cell r="CG89"/>
          <cell r="CH89"/>
        </row>
        <row r="90">
          <cell r="BA90"/>
          <cell r="BB90"/>
          <cell r="BC90"/>
          <cell r="BD90"/>
          <cell r="BE90"/>
          <cell r="BF90"/>
          <cell r="BO90"/>
          <cell r="BP90"/>
          <cell r="BQ90"/>
          <cell r="BR90"/>
          <cell r="BS90"/>
          <cell r="BT90"/>
          <cell r="CC90"/>
          <cell r="CD90"/>
          <cell r="CE90"/>
          <cell r="CF90"/>
          <cell r="CG90"/>
          <cell r="CH90"/>
        </row>
        <row r="91">
          <cell r="BA91"/>
          <cell r="BB91"/>
          <cell r="BC91"/>
          <cell r="BD91"/>
          <cell r="BE91"/>
          <cell r="BF91"/>
          <cell r="BO91"/>
          <cell r="BP91"/>
          <cell r="BQ91"/>
          <cell r="BR91"/>
          <cell r="BS91"/>
          <cell r="BT91"/>
          <cell r="CC91"/>
          <cell r="CD91"/>
          <cell r="CE91"/>
          <cell r="CF91"/>
          <cell r="CG91"/>
          <cell r="CH91"/>
        </row>
        <row r="92">
          <cell r="BA92"/>
          <cell r="BB92"/>
          <cell r="BC92"/>
          <cell r="BD92"/>
          <cell r="BE92"/>
          <cell r="BF92"/>
          <cell r="BO92"/>
          <cell r="BP92"/>
          <cell r="BQ92"/>
          <cell r="BR92"/>
          <cell r="BS92"/>
          <cell r="BT92"/>
          <cell r="CC92"/>
          <cell r="CD92"/>
          <cell r="CE92"/>
          <cell r="CF92"/>
          <cell r="CG92"/>
          <cell r="CH92"/>
        </row>
        <row r="93">
          <cell r="BA93"/>
          <cell r="BB93"/>
          <cell r="BC93"/>
          <cell r="BD93"/>
          <cell r="BE93"/>
          <cell r="BF93"/>
          <cell r="BO93"/>
          <cell r="BP93"/>
          <cell r="BQ93"/>
          <cell r="BR93"/>
          <cell r="BS93"/>
          <cell r="BT93"/>
          <cell r="CC93"/>
          <cell r="CD93"/>
          <cell r="CE93"/>
          <cell r="CF93"/>
          <cell r="CG93"/>
          <cell r="CH93"/>
        </row>
        <row r="94">
          <cell r="BA94"/>
          <cell r="BB94"/>
          <cell r="BC94"/>
          <cell r="BD94"/>
          <cell r="BE94"/>
          <cell r="BF94"/>
          <cell r="BO94"/>
          <cell r="BP94"/>
          <cell r="BQ94"/>
          <cell r="BR94"/>
          <cell r="BS94"/>
          <cell r="BT94"/>
          <cell r="CC94"/>
          <cell r="CD94"/>
          <cell r="CE94"/>
          <cell r="CF94"/>
          <cell r="CG94"/>
          <cell r="CH94"/>
        </row>
        <row r="95">
          <cell r="BA95"/>
          <cell r="BB95"/>
          <cell r="BC95"/>
          <cell r="BD95"/>
          <cell r="BE95"/>
          <cell r="BF95"/>
          <cell r="BO95"/>
          <cell r="BP95"/>
          <cell r="BQ95"/>
          <cell r="BR95"/>
          <cell r="BS95"/>
          <cell r="BT95"/>
          <cell r="CC95"/>
          <cell r="CD95"/>
          <cell r="CE95"/>
          <cell r="CF95"/>
          <cell r="CG95"/>
          <cell r="CH95"/>
        </row>
        <row r="96">
          <cell r="BA96"/>
          <cell r="BB96"/>
          <cell r="BC96"/>
          <cell r="BD96"/>
          <cell r="BE96"/>
          <cell r="BF96"/>
          <cell r="BO96"/>
          <cell r="BP96"/>
          <cell r="BQ96"/>
          <cell r="BR96"/>
          <cell r="BS96"/>
          <cell r="BT96"/>
          <cell r="CC96"/>
          <cell r="CD96"/>
          <cell r="CE96"/>
          <cell r="CF96"/>
          <cell r="CG96"/>
          <cell r="CH96"/>
        </row>
        <row r="97">
          <cell r="BA97"/>
          <cell r="BB97"/>
          <cell r="BC97"/>
          <cell r="BD97"/>
          <cell r="BE97"/>
          <cell r="BF97"/>
          <cell r="BO97"/>
          <cell r="BP97"/>
          <cell r="BQ97"/>
          <cell r="BR97"/>
          <cell r="BS97"/>
          <cell r="BT97"/>
          <cell r="CC97"/>
          <cell r="CD97"/>
          <cell r="CE97"/>
          <cell r="CF97"/>
          <cell r="CG97"/>
          <cell r="CH97"/>
        </row>
        <row r="98">
          <cell r="BA98"/>
          <cell r="BB98"/>
          <cell r="BC98"/>
          <cell r="BD98"/>
          <cell r="BE98"/>
          <cell r="BF98"/>
          <cell r="BO98"/>
          <cell r="BP98"/>
          <cell r="BQ98"/>
          <cell r="BR98"/>
          <cell r="BS98"/>
          <cell r="BT98"/>
          <cell r="CC98"/>
          <cell r="CD98"/>
          <cell r="CE98"/>
          <cell r="CF98"/>
          <cell r="CG98"/>
          <cell r="CH98"/>
        </row>
        <row r="99">
          <cell r="BA99"/>
          <cell r="BB99"/>
          <cell r="BC99"/>
          <cell r="BD99"/>
          <cell r="BE99"/>
          <cell r="BF99"/>
          <cell r="BO99"/>
          <cell r="BP99"/>
          <cell r="BQ99"/>
          <cell r="BR99"/>
          <cell r="BS99"/>
          <cell r="BT99"/>
          <cell r="CC99"/>
          <cell r="CD99"/>
          <cell r="CE99"/>
          <cell r="CF99"/>
          <cell r="CG99"/>
          <cell r="CH99"/>
        </row>
        <row r="100">
          <cell r="BA100"/>
          <cell r="BB100"/>
          <cell r="BC100"/>
          <cell r="BD100"/>
          <cell r="BE100"/>
          <cell r="BF100"/>
          <cell r="BO100"/>
          <cell r="BP100"/>
          <cell r="BQ100"/>
          <cell r="BR100"/>
          <cell r="BS100"/>
          <cell r="BT100"/>
          <cell r="CC100"/>
          <cell r="CD100"/>
          <cell r="CE100"/>
          <cell r="CF100"/>
          <cell r="CG100"/>
          <cell r="CH100"/>
        </row>
        <row r="101">
          <cell r="BA101"/>
          <cell r="BB101"/>
          <cell r="BC101"/>
          <cell r="BD101"/>
          <cell r="BE101"/>
          <cell r="BF101"/>
          <cell r="BO101"/>
          <cell r="BP101"/>
          <cell r="BQ101"/>
          <cell r="BR101"/>
          <cell r="BS101"/>
          <cell r="BT101"/>
          <cell r="CC101"/>
          <cell r="CD101"/>
          <cell r="CE101"/>
          <cell r="CF101"/>
          <cell r="CG101"/>
          <cell r="CH101"/>
        </row>
        <row r="102">
          <cell r="BA102"/>
          <cell r="BB102"/>
          <cell r="BC102"/>
          <cell r="BD102"/>
          <cell r="BE102"/>
          <cell r="BF102"/>
          <cell r="BO102"/>
          <cell r="BP102"/>
          <cell r="BQ102"/>
          <cell r="BR102"/>
          <cell r="BS102"/>
          <cell r="BT102"/>
          <cell r="CC102"/>
          <cell r="CD102"/>
          <cell r="CE102"/>
          <cell r="CF102"/>
          <cell r="CG102"/>
          <cell r="CH102"/>
        </row>
        <row r="103">
          <cell r="BA103"/>
          <cell r="BB103"/>
          <cell r="BC103"/>
          <cell r="BD103"/>
          <cell r="BE103"/>
          <cell r="BF103"/>
          <cell r="BO103"/>
          <cell r="BP103"/>
          <cell r="BQ103"/>
          <cell r="BR103"/>
          <cell r="BS103"/>
          <cell r="BT103"/>
          <cell r="CC103"/>
          <cell r="CD103"/>
          <cell r="CE103"/>
          <cell r="CF103"/>
          <cell r="CG103"/>
          <cell r="CH103"/>
        </row>
        <row r="104">
          <cell r="BA104"/>
          <cell r="BB104"/>
          <cell r="BC104"/>
          <cell r="BD104"/>
          <cell r="BE104"/>
          <cell r="BF104"/>
          <cell r="BO104"/>
          <cell r="BP104"/>
          <cell r="BQ104"/>
          <cell r="BR104"/>
          <cell r="BS104"/>
          <cell r="BT104"/>
          <cell r="CC104"/>
          <cell r="CD104"/>
          <cell r="CE104"/>
          <cell r="CF104"/>
          <cell r="CG104"/>
          <cell r="CH104"/>
        </row>
      </sheetData>
      <sheetData sheetId="40"/>
      <sheetData sheetId="41"/>
      <sheetData sheetId="42"/>
      <sheetData sheetId="43"/>
      <sheetData sheetId="44"/>
      <sheetData sheetId="45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0.96928981693506489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0.94934212095051929</v>
          </cell>
          <cell r="AY14">
            <v>3</v>
          </cell>
          <cell r="AZ14">
            <v>0.95176459113361478</v>
          </cell>
        </row>
        <row r="15">
          <cell r="AU15">
            <v>2</v>
          </cell>
          <cell r="AV15">
            <v>0.9265880618903708</v>
          </cell>
          <cell r="AW15">
            <v>3</v>
          </cell>
          <cell r="AX15">
            <v>0.92090727937924544</v>
          </cell>
          <cell r="AY15">
            <v>4</v>
          </cell>
          <cell r="AZ15">
            <v>0.93952274921401191</v>
          </cell>
        </row>
        <row r="16">
          <cell r="AU16">
            <v>3</v>
          </cell>
          <cell r="AV16">
            <v>0.88616922144663357</v>
          </cell>
          <cell r="AW16">
            <v>4</v>
          </cell>
          <cell r="AX16">
            <v>0.90125046261083019</v>
          </cell>
          <cell r="AY16">
            <v>5</v>
          </cell>
          <cell r="AZ16">
            <v>0.93013577761165644</v>
          </cell>
        </row>
        <row r="17">
          <cell r="AU17">
            <v>4</v>
          </cell>
          <cell r="AV17">
            <v>0.85856543643775374</v>
          </cell>
          <cell r="AW17">
            <v>5</v>
          </cell>
          <cell r="AX17">
            <v>0.88629285805074864</v>
          </cell>
          <cell r="AY17">
            <v>6</v>
          </cell>
          <cell r="AZ17">
            <v>0.92253572630517844</v>
          </cell>
        </row>
        <row r="18">
          <cell r="AU18">
            <v>5</v>
          </cell>
          <cell r="AV18">
            <v>0.79808818565176565</v>
          </cell>
          <cell r="AW18">
            <v>6</v>
          </cell>
          <cell r="AX18">
            <v>0.84555697737601299</v>
          </cell>
          <cell r="AY18">
            <v>7</v>
          </cell>
          <cell r="AZ18">
            <v>0.88847205523002393</v>
          </cell>
        </row>
        <row r="19">
          <cell r="AU19">
            <v>6</v>
          </cell>
          <cell r="AV19">
            <v>0.76442127337349064</v>
          </cell>
          <cell r="AW19">
            <v>7</v>
          </cell>
          <cell r="AX19">
            <v>0.82250167035191302</v>
          </cell>
          <cell r="AY19">
            <v>8</v>
          </cell>
          <cell r="AZ19">
            <v>0.86908654894533754</v>
          </cell>
        </row>
        <row r="20">
          <cell r="AU20">
            <v>7</v>
          </cell>
          <cell r="AV20">
            <v>0.7412684327284087</v>
          </cell>
          <cell r="AW20">
            <v>8</v>
          </cell>
          <cell r="AX20">
            <v>0.80648050867562382</v>
          </cell>
          <cell r="AY20">
            <v>9</v>
          </cell>
          <cell r="AZ20">
            <v>0.85556871784198585</v>
          </cell>
        </row>
        <row r="21">
          <cell r="AU21">
            <v>8</v>
          </cell>
          <cell r="AV21">
            <v>0.72371800123099483</v>
          </cell>
          <cell r="AW21">
            <v>9</v>
          </cell>
          <cell r="AX21">
            <v>0.79424257951922872</v>
          </cell>
          <cell r="AY21">
            <v>10</v>
          </cell>
          <cell r="AZ21">
            <v>0.8452165608957668</v>
          </cell>
        </row>
        <row r="22">
          <cell r="AU22">
            <v>9</v>
          </cell>
          <cell r="AV22">
            <v>0.7096376027471768</v>
          </cell>
          <cell r="AW22">
            <v>10</v>
          </cell>
          <cell r="AX22">
            <v>0.78436437988737706</v>
          </cell>
          <cell r="AY22">
            <v>11</v>
          </cell>
          <cell r="AZ22">
            <v>0.83684355306700642</v>
          </cell>
        </row>
        <row r="23">
          <cell r="AU23">
            <v>10</v>
          </cell>
          <cell r="AV23">
            <v>0.69791172886806119</v>
          </cell>
          <cell r="AW23">
            <v>11</v>
          </cell>
          <cell r="AX23">
            <v>0.77609637425088318</v>
          </cell>
          <cell r="AY23">
            <v>12</v>
          </cell>
          <cell r="AZ23">
            <v>0.82982358249694099</v>
          </cell>
        </row>
        <row r="24">
          <cell r="AU24">
            <v>11</v>
          </cell>
          <cell r="AV24">
            <v>0.68788498225219541</v>
          </cell>
          <cell r="AW24">
            <v>12</v>
          </cell>
          <cell r="AX24">
            <v>0.76899585434140361</v>
          </cell>
          <cell r="AY24">
            <v>13</v>
          </cell>
          <cell r="AZ24">
            <v>0.82378618891600863</v>
          </cell>
        </row>
        <row r="25">
          <cell r="AU25">
            <v>12</v>
          </cell>
          <cell r="AV25">
            <v>0.67914023374829802</v>
          </cell>
          <cell r="AW25">
            <v>13</v>
          </cell>
          <cell r="AX25">
            <v>0.76277979828110565</v>
          </cell>
          <cell r="AY25">
            <v>14</v>
          </cell>
          <cell r="AZ25">
            <v>0.81849418614594072</v>
          </cell>
        </row>
        <row r="26">
          <cell r="AU26">
            <v>13</v>
          </cell>
          <cell r="AV26">
            <v>0.67139595260185292</v>
          </cell>
          <cell r="AW26">
            <v>14</v>
          </cell>
          <cell r="AX26">
            <v>0.75725644800682923</v>
          </cell>
          <cell r="AY26">
            <v>15</v>
          </cell>
          <cell r="AZ26">
            <v>0.81378666443892389</v>
          </cell>
        </row>
        <row r="27">
          <cell r="AU27">
            <v>14</v>
          </cell>
          <cell r="AV27">
            <v>0.66445337953848838</v>
          </cell>
          <cell r="AW27">
            <v>15</v>
          </cell>
          <cell r="AX27">
            <v>0.75228996046445484</v>
          </cell>
          <cell r="AY27">
            <v>16</v>
          </cell>
          <cell r="AZ27">
            <v>0.80954950421213523</v>
          </cell>
        </row>
        <row r="28">
          <cell r="AU28">
            <v>15</v>
          </cell>
          <cell r="AV28">
            <v>0.65816709790830763</v>
          </cell>
          <cell r="AW28">
            <v>16</v>
          </cell>
          <cell r="AX28">
            <v>0.74778064553646184</v>
          </cell>
          <cell r="AY28">
            <v>17</v>
          </cell>
          <cell r="AZ28">
            <v>0.80569887199475221</v>
          </cell>
        </row>
        <row r="29">
          <cell r="AU29">
            <v>16</v>
          </cell>
          <cell r="AV29">
            <v>0.65242759060219235</v>
          </cell>
          <cell r="AW29">
            <v>17</v>
          </cell>
          <cell r="AX29">
            <v>0.74365321568114551</v>
          </cell>
          <cell r="AY29">
            <v>18</v>
          </cell>
          <cell r="AZ29">
            <v>0.80217139694450734</v>
          </cell>
        </row>
        <row r="30">
          <cell r="AU30">
            <v>17</v>
          </cell>
          <cell r="AV30">
            <v>0.64715037264446407</v>
          </cell>
          <cell r="AW30">
            <v>18</v>
          </cell>
          <cell r="AX30">
            <v>0.7398494443909942</v>
          </cell>
          <cell r="AY30">
            <v>19</v>
          </cell>
          <cell r="AZ30">
            <v>0.79891802739314266</v>
          </cell>
        </row>
        <row r="31">
          <cell r="AU31">
            <v>18</v>
          </cell>
          <cell r="AV31">
            <v>0.64226893709563437</v>
          </cell>
          <cell r="AW31">
            <v>19</v>
          </cell>
          <cell r="AX31">
            <v>0.73632338841592759</v>
          </cell>
          <cell r="AY31">
            <v>20</v>
          </cell>
          <cell r="AZ31">
            <v>0.79590002932120851</v>
          </cell>
        </row>
        <row r="32">
          <cell r="AU32">
            <v>19</v>
          </cell>
          <cell r="AV32">
            <v>0.63773001609825353</v>
          </cell>
          <cell r="AW32">
            <v>20</v>
          </cell>
          <cell r="AX32">
            <v>0.7330381704132759</v>
          </cell>
          <cell r="AY32">
            <v>21</v>
          </cell>
          <cell r="AZ32">
            <v>0.79308628960130256</v>
          </cell>
        </row>
        <row r="33">
          <cell r="AU33"/>
          <cell r="AV33"/>
          <cell r="AW33"/>
          <cell r="AX33"/>
          <cell r="AY33"/>
          <cell r="AZ33"/>
        </row>
        <row r="34">
          <cell r="AU34">
            <v>20</v>
          </cell>
          <cell r="AV34">
            <v>0.63349030279435736</v>
          </cell>
          <cell r="AW34">
            <v>21</v>
          </cell>
          <cell r="AX34">
            <v>0.7299637485128847</v>
          </cell>
          <cell r="AY34">
            <v>22</v>
          </cell>
          <cell r="AZ34">
            <v>0.79045144509649001</v>
          </cell>
        </row>
        <row r="35">
          <cell r="AU35">
            <v>21</v>
          </cell>
          <cell r="AV35">
            <v>0.62951412594268674</v>
          </cell>
          <cell r="AW35">
            <v>22</v>
          </cell>
          <cell r="AX35">
            <v>0.7270753308709178</v>
          </cell>
          <cell r="AY35">
            <v>23</v>
          </cell>
          <cell r="AZ35">
            <v>0.78797455187292287</v>
          </cell>
        </row>
        <row r="36">
          <cell r="AU36">
            <v>22</v>
          </cell>
          <cell r="AV36">
            <v>0.62577176378314459</v>
          </cell>
          <cell r="AW36">
            <v>23</v>
          </cell>
          <cell r="AX36">
            <v>0.7243522238640101</v>
          </cell>
          <cell r="AY36">
            <v>24</v>
          </cell>
          <cell r="AZ36">
            <v>0.78563811778442072</v>
          </cell>
        </row>
        <row r="37">
          <cell r="AU37">
            <v>23</v>
          </cell>
          <cell r="AV37">
            <v>0.62223819762929244</v>
          </cell>
          <cell r="AW37">
            <v>24</v>
          </cell>
          <cell r="AX37">
            <v>0.72177697913433903</v>
          </cell>
          <cell r="AY37">
            <v>25</v>
          </cell>
          <cell r="AZ37">
            <v>0.78342738563691328</v>
          </cell>
        </row>
        <row r="38">
          <cell r="AU38">
            <v>24</v>
          </cell>
          <cell r="AV38">
            <v>0.61889217464611768</v>
          </cell>
          <cell r="AW38">
            <v>25</v>
          </cell>
          <cell r="AX38">
            <v>0.71933475113387657</v>
          </cell>
          <cell r="AY38">
            <v>26</v>
          </cell>
          <cell r="AZ38">
            <v>0.78132979295491767</v>
          </cell>
        </row>
        <row r="39">
          <cell r="AU39">
            <v>25</v>
          </cell>
          <cell r="AV39">
            <v>0.61571549229818112</v>
          </cell>
          <cell r="AW39">
            <v>26</v>
          </cell>
          <cell r="AX39">
            <v>0.71701280583586313</v>
          </cell>
          <cell r="AY39">
            <v>27</v>
          </cell>
          <cell r="AZ39">
            <v>0.77933455864238266</v>
          </cell>
        </row>
        <row r="40">
          <cell r="AU40"/>
          <cell r="AV40"/>
          <cell r="AW40"/>
          <cell r="AX40"/>
          <cell r="AY40"/>
          <cell r="AZ40"/>
        </row>
        <row r="41">
          <cell r="AU41"/>
          <cell r="AV41"/>
          <cell r="AW41"/>
          <cell r="AX41"/>
          <cell r="AY41"/>
          <cell r="AZ41"/>
        </row>
        <row r="42">
          <cell r="AU42"/>
          <cell r="AV42"/>
          <cell r="AW42"/>
          <cell r="AX42"/>
          <cell r="AY42"/>
          <cell r="AZ42"/>
        </row>
        <row r="43">
          <cell r="AU43"/>
          <cell r="AV43"/>
          <cell r="AW43"/>
          <cell r="AX43"/>
          <cell r="AY43"/>
          <cell r="AZ43"/>
        </row>
        <row r="44">
          <cell r="AU44"/>
          <cell r="AV44"/>
          <cell r="AW44"/>
          <cell r="AX44"/>
          <cell r="AY44"/>
          <cell r="AZ44"/>
        </row>
        <row r="45">
          <cell r="AU45"/>
          <cell r="AV45"/>
          <cell r="AW45"/>
          <cell r="AX45"/>
          <cell r="AY45"/>
          <cell r="AZ45"/>
        </row>
        <row r="46">
          <cell r="AU46"/>
          <cell r="AV46"/>
          <cell r="AW46"/>
          <cell r="AX46"/>
          <cell r="AY46"/>
          <cell r="AZ46"/>
        </row>
        <row r="47">
          <cell r="AU47"/>
          <cell r="AV47"/>
          <cell r="AW47"/>
          <cell r="AX47"/>
          <cell r="AY47"/>
          <cell r="AZ47"/>
        </row>
        <row r="48">
          <cell r="AU48"/>
          <cell r="AV48"/>
          <cell r="AW48"/>
          <cell r="AX48"/>
          <cell r="AY48"/>
          <cell r="AZ48"/>
        </row>
        <row r="49">
          <cell r="AU49"/>
          <cell r="AV49"/>
          <cell r="AW49"/>
          <cell r="AX49"/>
          <cell r="AY49"/>
          <cell r="AZ49"/>
        </row>
        <row r="50">
          <cell r="AU50"/>
          <cell r="AV50"/>
          <cell r="AW50"/>
          <cell r="AX50"/>
          <cell r="AY50"/>
          <cell r="AZ50"/>
        </row>
        <row r="51">
          <cell r="AU51"/>
          <cell r="AV51"/>
          <cell r="AW51"/>
          <cell r="AX51"/>
          <cell r="AY51"/>
          <cell r="AZ51"/>
        </row>
        <row r="52">
          <cell r="AU52"/>
          <cell r="AV52"/>
          <cell r="AW52"/>
          <cell r="AX52"/>
          <cell r="AY52"/>
          <cell r="AZ52"/>
        </row>
        <row r="53">
          <cell r="AU53"/>
          <cell r="AV53"/>
          <cell r="AW53"/>
          <cell r="AX53"/>
          <cell r="AY53"/>
          <cell r="AZ53"/>
        </row>
        <row r="54">
          <cell r="AU54"/>
          <cell r="AV54"/>
          <cell r="AW54"/>
          <cell r="AX54"/>
          <cell r="AY54"/>
          <cell r="AZ54"/>
        </row>
        <row r="55">
          <cell r="AU55"/>
          <cell r="AV55"/>
          <cell r="AW55"/>
          <cell r="AX55"/>
          <cell r="AY55"/>
          <cell r="AZ55"/>
        </row>
        <row r="56">
          <cell r="AU56"/>
          <cell r="AV56"/>
          <cell r="AW56"/>
          <cell r="AX56"/>
          <cell r="AY56"/>
          <cell r="AZ56"/>
        </row>
        <row r="57">
          <cell r="AU57"/>
          <cell r="AV57"/>
          <cell r="AW57"/>
          <cell r="AX57"/>
          <cell r="AY57"/>
          <cell r="AZ57"/>
        </row>
        <row r="58">
          <cell r="AU58"/>
          <cell r="AV58"/>
          <cell r="AW58"/>
          <cell r="AX58"/>
          <cell r="AY58"/>
          <cell r="AZ58"/>
        </row>
        <row r="59">
          <cell r="AU59"/>
          <cell r="AV59"/>
          <cell r="AW59"/>
          <cell r="AX59"/>
          <cell r="AY59"/>
          <cell r="AZ59"/>
        </row>
        <row r="60">
          <cell r="AU60"/>
          <cell r="AV60"/>
          <cell r="AW60"/>
          <cell r="AX60"/>
          <cell r="AY60"/>
          <cell r="AZ60"/>
        </row>
        <row r="61">
          <cell r="AU61"/>
          <cell r="AV61"/>
          <cell r="AW61"/>
          <cell r="AX61"/>
          <cell r="AY61"/>
          <cell r="AZ61"/>
        </row>
        <row r="62">
          <cell r="AU62"/>
          <cell r="AV62"/>
          <cell r="AW62"/>
          <cell r="AX62"/>
          <cell r="AY62"/>
          <cell r="AZ62"/>
        </row>
        <row r="63">
          <cell r="AU63"/>
          <cell r="AV63"/>
          <cell r="AW63"/>
          <cell r="AX63"/>
          <cell r="AY63"/>
          <cell r="AZ63"/>
        </row>
        <row r="64">
          <cell r="AU64"/>
          <cell r="AV64"/>
          <cell r="AW64"/>
          <cell r="AX64"/>
          <cell r="AY64"/>
          <cell r="AZ64"/>
        </row>
        <row r="65">
          <cell r="AU65"/>
          <cell r="AV65"/>
          <cell r="AW65"/>
          <cell r="AX65"/>
          <cell r="AY65"/>
          <cell r="AZ65"/>
        </row>
        <row r="66">
          <cell r="AU66"/>
          <cell r="AV66"/>
          <cell r="AW66"/>
          <cell r="AX66"/>
          <cell r="AY66"/>
          <cell r="AZ66"/>
        </row>
        <row r="67">
          <cell r="AU67"/>
          <cell r="AV67"/>
          <cell r="AW67"/>
          <cell r="AX67"/>
          <cell r="AY67"/>
          <cell r="AZ67"/>
        </row>
        <row r="68">
          <cell r="AU68"/>
          <cell r="AV68"/>
          <cell r="AW68"/>
          <cell r="AX68"/>
          <cell r="AY68"/>
          <cell r="AZ68"/>
        </row>
        <row r="69">
          <cell r="AU69"/>
          <cell r="AV69"/>
          <cell r="AW69"/>
          <cell r="AX69"/>
          <cell r="AY69"/>
          <cell r="AZ69"/>
        </row>
        <row r="70">
          <cell r="AU70"/>
          <cell r="AV70"/>
          <cell r="AW70"/>
          <cell r="AX70"/>
          <cell r="AY70"/>
          <cell r="AZ70"/>
        </row>
        <row r="71">
          <cell r="AU71"/>
          <cell r="AV71"/>
          <cell r="AW71"/>
          <cell r="AX71"/>
          <cell r="AY71"/>
          <cell r="AZ71"/>
        </row>
        <row r="72">
          <cell r="AU72"/>
          <cell r="AV72"/>
          <cell r="AW72"/>
          <cell r="AX72"/>
          <cell r="AY72"/>
          <cell r="AZ72"/>
        </row>
        <row r="73">
          <cell r="AU73"/>
          <cell r="AV73"/>
          <cell r="AW73"/>
          <cell r="AX73"/>
          <cell r="AY73"/>
          <cell r="AZ73"/>
        </row>
        <row r="74">
          <cell r="AU74"/>
          <cell r="AV74"/>
          <cell r="AW74"/>
          <cell r="AX74"/>
          <cell r="AY74"/>
          <cell r="AZ74"/>
        </row>
        <row r="75">
          <cell r="AU75"/>
          <cell r="AV75"/>
          <cell r="AW75"/>
          <cell r="AX75"/>
          <cell r="AY75"/>
          <cell r="AZ75"/>
        </row>
        <row r="76">
          <cell r="AU76"/>
          <cell r="AV76"/>
          <cell r="AW76"/>
          <cell r="AX76"/>
          <cell r="AY76"/>
          <cell r="AZ76"/>
        </row>
        <row r="77">
          <cell r="AU77"/>
          <cell r="AV77"/>
          <cell r="AW77"/>
          <cell r="AX77"/>
          <cell r="AY77"/>
          <cell r="AZ77"/>
        </row>
        <row r="78">
          <cell r="AU78"/>
          <cell r="AV78"/>
          <cell r="AW78"/>
          <cell r="AX78"/>
          <cell r="AY78"/>
          <cell r="AZ78"/>
        </row>
        <row r="79">
          <cell r="AU79"/>
          <cell r="AV79"/>
          <cell r="AW79"/>
          <cell r="AX79"/>
          <cell r="AY79"/>
          <cell r="AZ79"/>
        </row>
        <row r="80">
          <cell r="AU80"/>
          <cell r="AV80"/>
          <cell r="AW80"/>
          <cell r="AX80"/>
          <cell r="AY80"/>
          <cell r="AZ80"/>
        </row>
        <row r="81">
          <cell r="AU81"/>
          <cell r="AV81"/>
          <cell r="AW81"/>
          <cell r="AX81"/>
          <cell r="AY81"/>
          <cell r="AZ81"/>
        </row>
        <row r="82">
          <cell r="AU82"/>
          <cell r="AV82"/>
          <cell r="AW82"/>
          <cell r="AX82"/>
          <cell r="AY82"/>
          <cell r="AZ82"/>
        </row>
        <row r="83">
          <cell r="AU83"/>
          <cell r="AV83"/>
          <cell r="AW83"/>
          <cell r="AX83"/>
          <cell r="AY83"/>
          <cell r="AZ83"/>
        </row>
        <row r="84">
          <cell r="AU84"/>
          <cell r="AV84"/>
          <cell r="AW84"/>
          <cell r="AX84"/>
          <cell r="AY84"/>
          <cell r="AZ84"/>
        </row>
        <row r="85">
          <cell r="AU85"/>
          <cell r="AV85"/>
          <cell r="AW85"/>
          <cell r="AX85"/>
          <cell r="AY85"/>
          <cell r="AZ85"/>
        </row>
        <row r="86">
          <cell r="AU86"/>
          <cell r="AV86"/>
          <cell r="AW86"/>
          <cell r="AX86"/>
          <cell r="AY86"/>
          <cell r="AZ86"/>
        </row>
        <row r="87">
          <cell r="AU87"/>
          <cell r="AV87"/>
          <cell r="AW87"/>
          <cell r="AX87"/>
          <cell r="AY87"/>
          <cell r="AZ87"/>
        </row>
        <row r="88">
          <cell r="AU88"/>
          <cell r="AV88"/>
          <cell r="AW88"/>
          <cell r="AX88"/>
          <cell r="AY88"/>
          <cell r="AZ88"/>
        </row>
        <row r="89">
          <cell r="AU89"/>
          <cell r="AV89"/>
          <cell r="AW89"/>
          <cell r="AX89"/>
          <cell r="AY89"/>
          <cell r="AZ89"/>
        </row>
        <row r="90">
          <cell r="AU90"/>
          <cell r="AV90"/>
          <cell r="AW90"/>
          <cell r="AX90"/>
          <cell r="AY90"/>
          <cell r="AZ90"/>
        </row>
        <row r="91">
          <cell r="AU91"/>
          <cell r="AV91"/>
          <cell r="AW91"/>
          <cell r="AX91"/>
          <cell r="AY91"/>
          <cell r="AZ91"/>
        </row>
        <row r="92">
          <cell r="AU92"/>
          <cell r="AV92"/>
          <cell r="AW92"/>
          <cell r="AX92"/>
          <cell r="AY92"/>
          <cell r="AZ92"/>
        </row>
        <row r="93">
          <cell r="AU93"/>
          <cell r="AV93"/>
          <cell r="AW93"/>
          <cell r="AX93"/>
          <cell r="AY93"/>
          <cell r="AZ93"/>
        </row>
        <row r="94">
          <cell r="AU94"/>
          <cell r="AV94"/>
          <cell r="AW94"/>
          <cell r="AX94"/>
          <cell r="AY94"/>
          <cell r="AZ94"/>
        </row>
        <row r="95">
          <cell r="AU95"/>
          <cell r="AV95"/>
          <cell r="AW95"/>
          <cell r="AX95"/>
          <cell r="AY95"/>
          <cell r="AZ95"/>
        </row>
        <row r="96">
          <cell r="AU96"/>
          <cell r="AV96"/>
          <cell r="AW96"/>
          <cell r="AX96"/>
          <cell r="AY96"/>
          <cell r="AZ96"/>
        </row>
        <row r="97">
          <cell r="AU97"/>
          <cell r="AV97"/>
          <cell r="AW97"/>
          <cell r="AX97"/>
          <cell r="AY97"/>
          <cell r="AZ97"/>
        </row>
        <row r="98">
          <cell r="AU98"/>
          <cell r="AV98"/>
          <cell r="AW98"/>
          <cell r="AX98"/>
          <cell r="AY98"/>
          <cell r="AZ98"/>
        </row>
        <row r="99">
          <cell r="AU99"/>
          <cell r="AV99"/>
          <cell r="AW99"/>
          <cell r="AX99"/>
          <cell r="AY99"/>
          <cell r="AZ99"/>
        </row>
        <row r="100">
          <cell r="AU100"/>
          <cell r="AV100"/>
          <cell r="AW100"/>
          <cell r="AX100"/>
          <cell r="AY100"/>
          <cell r="AZ100"/>
        </row>
        <row r="101">
          <cell r="AU101"/>
          <cell r="AV101"/>
          <cell r="AW101"/>
          <cell r="AX101"/>
          <cell r="AY101"/>
          <cell r="AZ101"/>
        </row>
        <row r="102">
          <cell r="AU102"/>
          <cell r="AV102"/>
          <cell r="AW102"/>
          <cell r="AX102"/>
          <cell r="AY102"/>
          <cell r="AZ102"/>
        </row>
        <row r="103">
          <cell r="AU103"/>
          <cell r="AV103"/>
          <cell r="AW103"/>
          <cell r="AX103"/>
          <cell r="AY103"/>
          <cell r="AZ103"/>
        </row>
        <row r="104">
          <cell r="AU104"/>
          <cell r="AV104"/>
          <cell r="AW104"/>
          <cell r="AX104"/>
          <cell r="AY104"/>
          <cell r="AZ104"/>
        </row>
      </sheetData>
      <sheetData sheetId="46"/>
      <sheetData sheetId="47"/>
      <sheetData sheetId="48"/>
      <sheetData sheetId="49"/>
      <sheetData sheetId="50"/>
      <sheetData sheetId="51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0.96928981693506489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0.95263799804393734</v>
          </cell>
          <cell r="AY14">
            <v>3</v>
          </cell>
          <cell r="AZ14">
            <v>0.95176459113361478</v>
          </cell>
        </row>
        <row r="15">
          <cell r="AU15">
            <v>2</v>
          </cell>
          <cell r="AV15">
            <v>0.9265880618903708</v>
          </cell>
          <cell r="AW15">
            <v>3</v>
          </cell>
          <cell r="AX15">
            <v>0.92597979872398495</v>
          </cell>
          <cell r="AY15">
            <v>4</v>
          </cell>
          <cell r="AZ15">
            <v>0.93952274921401191</v>
          </cell>
        </row>
        <row r="16">
          <cell r="AU16">
            <v>3</v>
          </cell>
          <cell r="AV16">
            <v>0.88616922144663357</v>
          </cell>
          <cell r="AW16">
            <v>4</v>
          </cell>
          <cell r="AX16">
            <v>0.90751915531716087</v>
          </cell>
          <cell r="AY16">
            <v>5</v>
          </cell>
          <cell r="AZ16">
            <v>0.93013577761165644</v>
          </cell>
        </row>
        <row r="17">
          <cell r="AU17">
            <v>4</v>
          </cell>
          <cell r="AV17">
            <v>0.85856543643775374</v>
          </cell>
          <cell r="AW17">
            <v>5</v>
          </cell>
          <cell r="AX17">
            <v>0.89345379876724218</v>
          </cell>
          <cell r="AY17">
            <v>6</v>
          </cell>
          <cell r="AZ17">
            <v>0.92253572630517844</v>
          </cell>
        </row>
        <row r="18">
          <cell r="AU18">
            <v>5</v>
          </cell>
          <cell r="AV18">
            <v>0.81451075403149598</v>
          </cell>
          <cell r="AW18">
            <v>6</v>
          </cell>
          <cell r="AX18">
            <v>0.86140082566097964</v>
          </cell>
          <cell r="AY18">
            <v>7</v>
          </cell>
          <cell r="AZ18">
            <v>0.8972153571967274</v>
          </cell>
        </row>
        <row r="19">
          <cell r="AU19">
            <v>6</v>
          </cell>
          <cell r="AV19">
            <v>0.78964569483562852</v>
          </cell>
          <cell r="AW19">
            <v>7</v>
          </cell>
          <cell r="AX19">
            <v>0.84312944513019161</v>
          </cell>
          <cell r="AY19">
            <v>8</v>
          </cell>
          <cell r="AZ19">
            <v>0.88270214697438154</v>
          </cell>
        </row>
        <row r="20">
          <cell r="AU20">
            <v>7</v>
          </cell>
          <cell r="AV20">
            <v>0.77239688666715434</v>
          </cell>
          <cell r="AW20">
            <v>8</v>
          </cell>
          <cell r="AX20">
            <v>0.83037524563966758</v>
          </cell>
          <cell r="AY20">
            <v>9</v>
          </cell>
          <cell r="AZ20">
            <v>0.87253610918006452</v>
          </cell>
        </row>
        <row r="21">
          <cell r="AU21">
            <v>8</v>
          </cell>
          <cell r="AV21">
            <v>0.75923803385352562</v>
          </cell>
          <cell r="AW21">
            <v>9</v>
          </cell>
          <cell r="AX21">
            <v>0.82060039828799203</v>
          </cell>
          <cell r="AY21">
            <v>10</v>
          </cell>
          <cell r="AZ21">
            <v>0.8647249004480434</v>
          </cell>
        </row>
        <row r="22">
          <cell r="AU22">
            <v>9</v>
          </cell>
          <cell r="AV22">
            <v>0.74862724975717365</v>
          </cell>
          <cell r="AW22">
            <v>10</v>
          </cell>
          <cell r="AX22">
            <v>0.81268951717764759</v>
          </cell>
          <cell r="AY22">
            <v>11</v>
          </cell>
          <cell r="AZ22">
            <v>0.85839037879749691</v>
          </cell>
        </row>
        <row r="23">
          <cell r="AU23">
            <v>10</v>
          </cell>
          <cell r="AV23">
            <v>0.73975354416475048</v>
          </cell>
          <cell r="AW23">
            <v>11</v>
          </cell>
          <cell r="AX23">
            <v>0.80605364680405533</v>
          </cell>
          <cell r="AY23">
            <v>12</v>
          </cell>
          <cell r="AZ23">
            <v>0.85306785459137058</v>
          </cell>
        </row>
        <row r="24">
          <cell r="AU24">
            <v>11</v>
          </cell>
          <cell r="AV24">
            <v>0.73213833235444803</v>
          </cell>
          <cell r="AW24">
            <v>12</v>
          </cell>
          <cell r="AX24">
            <v>0.80034412770038521</v>
          </cell>
          <cell r="AY24">
            <v>13</v>
          </cell>
          <cell r="AZ24">
            <v>0.84848174883250249</v>
          </cell>
        </row>
        <row r="25">
          <cell r="AU25">
            <v>12</v>
          </cell>
          <cell r="AV25">
            <v>0.72547588401600704</v>
          </cell>
          <cell r="AW25">
            <v>13</v>
          </cell>
          <cell r="AX25">
            <v>0.79533763206212804</v>
          </cell>
          <cell r="AY25">
            <v>14</v>
          </cell>
          <cell r="AZ25">
            <v>0.84445528168588746</v>
          </cell>
        </row>
        <row r="26">
          <cell r="AU26">
            <v>13</v>
          </cell>
          <cell r="AV26">
            <v>0.71955918862235435</v>
          </cell>
          <cell r="AW26">
            <v>14</v>
          </cell>
          <cell r="AX26">
            <v>0.7908825932679906</v>
          </cell>
          <cell r="AY26">
            <v>15</v>
          </cell>
          <cell r="AZ26">
            <v>0.84086832278875934</v>
          </cell>
        </row>
        <row r="27">
          <cell r="AU27">
            <v>14</v>
          </cell>
          <cell r="AV27">
            <v>0.71424168153109557</v>
          </cell>
          <cell r="AW27">
            <v>15</v>
          </cell>
          <cell r="AX27">
            <v>0.7868714813317651</v>
          </cell>
          <cell r="AY27">
            <v>16</v>
          </cell>
          <cell r="AZ27">
            <v>0.83763554783073979</v>
          </cell>
        </row>
        <row r="28">
          <cell r="AU28">
            <v>15</v>
          </cell>
          <cell r="AV28">
            <v>0.70941585924944861</v>
          </cell>
          <cell r="AW28">
            <v>16</v>
          </cell>
          <cell r="AX28">
            <v>0.78322527941712272</v>
          </cell>
          <cell r="AY28">
            <v>17</v>
          </cell>
          <cell r="AZ28">
            <v>0.83469419356453023</v>
          </cell>
        </row>
        <row r="29">
          <cell r="AU29">
            <v>16</v>
          </cell>
          <cell r="AV29">
            <v>0.70500057092888047</v>
          </cell>
          <cell r="AW29">
            <v>17</v>
          </cell>
          <cell r="AX29">
            <v>0.77988424109220278</v>
          </cell>
          <cell r="AY29">
            <v>18</v>
          </cell>
          <cell r="AZ29">
            <v>0.83199675942863105</v>
          </cell>
        </row>
        <row r="30">
          <cell r="AU30">
            <v>17</v>
          </cell>
          <cell r="AV30">
            <v>0.70093308193866621</v>
          </cell>
          <cell r="AW30">
            <v>18</v>
          </cell>
          <cell r="AX30">
            <v>0.77680210841815189</v>
          </cell>
          <cell r="AY30">
            <v>19</v>
          </cell>
          <cell r="AZ30">
            <v>0.8295064376358916</v>
          </cell>
        </row>
        <row r="31">
          <cell r="AU31">
            <v>18</v>
          </cell>
          <cell r="AV31">
            <v>0.69716391117151566</v>
          </cell>
          <cell r="AW31">
            <v>19</v>
          </cell>
          <cell r="AX31">
            <v>0.7739423449403211</v>
          </cell>
          <cell r="AY31">
            <v>20</v>
          </cell>
          <cell r="AZ31">
            <v>0.82719413323520552</v>
          </cell>
        </row>
        <row r="32">
          <cell r="AU32">
            <v>19</v>
          </cell>
          <cell r="AV32">
            <v>0.6936533558661232</v>
          </cell>
          <cell r="AW32">
            <v>20</v>
          </cell>
          <cell r="AX32">
            <v>0.77127559637676146</v>
          </cell>
          <cell r="AY32">
            <v>21</v>
          </cell>
          <cell r="AZ32">
            <v>0.82503645376760848</v>
          </cell>
        </row>
        <row r="33">
          <cell r="AU33">
            <v>20</v>
          </cell>
          <cell r="AV33">
            <v>0.69036908331453317</v>
          </cell>
          <cell r="AW33">
            <v>21</v>
          </cell>
          <cell r="AX33">
            <v>0.76877792855892113</v>
          </cell>
          <cell r="AY33">
            <v>22</v>
          </cell>
          <cell r="AZ33">
            <v>0.82301431324253371</v>
          </cell>
        </row>
        <row r="34">
          <cell r="AU34">
            <v>21</v>
          </cell>
          <cell r="AV34">
            <v>0.68728441957328024</v>
          </cell>
          <cell r="AW34">
            <v>22</v>
          </cell>
          <cell r="AX34">
            <v>0.76642957380855414</v>
          </cell>
          <cell r="AY34">
            <v>23</v>
          </cell>
          <cell r="AZ34">
            <v>0.82111193825534878</v>
          </cell>
        </row>
        <row r="35">
          <cell r="AU35">
            <v>22</v>
          </cell>
          <cell r="AV35">
            <v>0.68437710663029294</v>
          </cell>
          <cell r="AW35">
            <v>23</v>
          </cell>
          <cell r="AX35">
            <v>0.76421401944273937</v>
          </cell>
          <cell r="AY35">
            <v>24</v>
          </cell>
          <cell r="AZ35">
            <v>0.81931614488650106</v>
          </cell>
        </row>
        <row r="36">
          <cell r="AU36">
            <v>23</v>
          </cell>
          <cell r="AV36">
            <v>0.68162838231608958</v>
          </cell>
          <cell r="AW36">
            <v>24</v>
          </cell>
          <cell r="AX36">
            <v>0.76211733225307243</v>
          </cell>
          <cell r="AY36">
            <v>25</v>
          </cell>
          <cell r="AZ36">
            <v>0.81761580248147281</v>
          </cell>
        </row>
        <row r="37">
          <cell r="AU37">
            <v>24</v>
          </cell>
          <cell r="AV37">
            <v>0.67902228747734017</v>
          </cell>
          <cell r="AW37">
            <v>25</v>
          </cell>
          <cell r="AX37">
            <v>0.76012764932233212</v>
          </cell>
          <cell r="AY37">
            <v>26</v>
          </cell>
          <cell r="AZ37">
            <v>0.8160014292394272</v>
          </cell>
        </row>
        <row r="38">
          <cell r="AU38">
            <v>25</v>
          </cell>
          <cell r="AV38">
            <v>0.67654513631092905</v>
          </cell>
          <cell r="AW38">
            <v>26</v>
          </cell>
          <cell r="AX38">
            <v>0.75823478837986491</v>
          </cell>
          <cell r="AY38">
            <v>27</v>
          </cell>
          <cell r="AZ38">
            <v>0.81446488257863503</v>
          </cell>
        </row>
        <row r="39">
          <cell r="AU39">
            <v>26</v>
          </cell>
          <cell r="AV39">
            <v>0.67418510588552771</v>
          </cell>
          <cell r="AW39">
            <v>27</v>
          </cell>
          <cell r="AX39">
            <v>0.7564299455611817</v>
          </cell>
          <cell r="AY39">
            <v>28</v>
          </cell>
          <cell r="AZ39">
            <v>0.81299911883688425</v>
          </cell>
        </row>
        <row r="40">
          <cell r="AU40">
            <v>27</v>
          </cell>
          <cell r="AV40">
            <v>0.67193191409724917</v>
          </cell>
          <cell r="AW40">
            <v>28</v>
          </cell>
          <cell r="AX40">
            <v>0.75470545807713274</v>
          </cell>
          <cell r="AY40">
            <v>29</v>
          </cell>
          <cell r="AZ40">
            <v>0.81159800448812447</v>
          </cell>
        </row>
        <row r="41">
          <cell r="AU41">
            <v>28</v>
          </cell>
          <cell r="AV41">
            <v>0.66977656417342668</v>
          </cell>
          <cell r="AW41">
            <v>29</v>
          </cell>
          <cell r="AX41">
            <v>0.753054615770132</v>
          </cell>
          <cell r="AY41">
            <v>30</v>
          </cell>
          <cell r="AZ41">
            <v>0.81025616617719243</v>
          </cell>
        </row>
        <row r="42">
          <cell r="AU42">
            <v>29</v>
          </cell>
          <cell r="AV42">
            <v>0.66771113990137587</v>
          </cell>
          <cell r="AW42">
            <v>30</v>
          </cell>
          <cell r="AX42">
            <v>0.75147150996378831</v>
          </cell>
          <cell r="AY42">
            <v>31</v>
          </cell>
          <cell r="AZ42">
            <v>0.80896887038019205</v>
          </cell>
        </row>
        <row r="43">
          <cell r="AU43">
            <v>30</v>
          </cell>
          <cell r="AV43">
            <v>0.66572863997673115</v>
          </cell>
          <cell r="AW43">
            <v>31</v>
          </cell>
          <cell r="AX43">
            <v>0.74995091109585765</v>
          </cell>
          <cell r="AY43">
            <v>32</v>
          </cell>
          <cell r="AZ43">
            <v>0.80773192594001686</v>
          </cell>
        </row>
        <row r="44">
          <cell r="AU44">
            <v>31</v>
          </cell>
          <cell r="AV44">
            <v>0.66382284284681636</v>
          </cell>
          <cell r="AW44">
            <v>32</v>
          </cell>
          <cell r="AX44">
            <v>0.74848816880544866</v>
          </cell>
          <cell r="AY44">
            <v>33</v>
          </cell>
          <cell r="AZ44">
            <v>0.80654160445444356</v>
          </cell>
        </row>
        <row r="45">
          <cell r="AU45">
            <v>32</v>
          </cell>
          <cell r="AV45">
            <v>0.66198819556194777</v>
          </cell>
          <cell r="AW45">
            <v>33</v>
          </cell>
          <cell r="AX45">
            <v>0.74707912971047963</v>
          </cell>
          <cell r="AY45">
            <v>34</v>
          </cell>
          <cell r="AZ45">
            <v>0.80539457473468379</v>
          </cell>
        </row>
        <row r="46">
          <cell r="AU46">
            <v>33</v>
          </cell>
          <cell r="AV46">
            <v>0.66021972170074739</v>
          </cell>
          <cell r="AW46">
            <v>34</v>
          </cell>
          <cell r="AX46">
            <v>0.7457200692494631</v>
          </cell>
          <cell r="AY46">
            <v>35</v>
          </cell>
          <cell r="AZ46">
            <v>0.80428784845467383</v>
          </cell>
        </row>
        <row r="47">
          <cell r="AU47">
            <v>34</v>
          </cell>
          <cell r="AV47">
            <v>0.6585129445780914</v>
          </cell>
          <cell r="AW47">
            <v>35</v>
          </cell>
          <cell r="AX47">
            <v>0.74440763479947447</v>
          </cell>
          <cell r="AY47">
            <v>36</v>
          </cell>
          <cell r="AZ47">
            <v>0.80321873477591454</v>
          </cell>
        </row>
        <row r="48">
          <cell r="AU48">
            <v>35</v>
          </cell>
          <cell r="AV48">
            <v>0.65686382279440358</v>
          </cell>
          <cell r="AW48">
            <v>36</v>
          </cell>
          <cell r="AX48">
            <v>0.74313879790589243</v>
          </cell>
          <cell r="AY48">
            <v>37</v>
          </cell>
          <cell r="AZ48">
            <v>0.80218480222761412</v>
          </cell>
        </row>
        <row r="49">
          <cell r="AU49">
            <v>36</v>
          </cell>
          <cell r="AV49">
            <v>0.65526869582418568</v>
          </cell>
          <cell r="AW49">
            <v>37</v>
          </cell>
          <cell r="AX49">
            <v>0.74191081392879399</v>
          </cell>
          <cell r="AY49">
            <v>38</v>
          </cell>
          <cell r="AZ49">
            <v>0.80118384649440333</v>
          </cell>
        </row>
        <row r="50">
          <cell r="AU50">
            <v>37</v>
          </cell>
          <cell r="AV50">
            <v>0.65372423782700961</v>
          </cell>
          <cell r="AW50">
            <v>38</v>
          </cell>
          <cell r="AX50">
            <v>0.74072118776744578</v>
          </cell>
          <cell r="AY50">
            <v>39</v>
          </cell>
          <cell r="AZ50">
            <v>0.80021386304702324</v>
          </cell>
        </row>
        <row r="51">
          <cell r="AU51">
            <v>38</v>
          </cell>
          <cell r="AV51">
            <v>0.65222741823611685</v>
          </cell>
          <cell r="AW51">
            <v>39</v>
          </cell>
          <cell r="AX51">
            <v>0.73956764459772639</v>
          </cell>
          <cell r="AY51">
            <v>40</v>
          </cell>
          <cell r="AZ51">
            <v>0.79927302376854814</v>
          </cell>
        </row>
        <row r="52">
          <cell r="AU52">
            <v>39</v>
          </cell>
          <cell r="AV52">
            <v>0.65077546796720764</v>
          </cell>
          <cell r="AW52">
            <v>40</v>
          </cell>
          <cell r="AX52">
            <v>0.73844810476873624</v>
          </cell>
          <cell r="AY52">
            <v>41</v>
          </cell>
          <cell r="AZ52">
            <v>0.79835965689669652</v>
          </cell>
        </row>
        <row r="53">
          <cell r="AU53">
            <v>40</v>
          </cell>
          <cell r="AV53">
            <v>0.64936585031395555</v>
          </cell>
          <cell r="AW53">
            <v>41</v>
          </cell>
          <cell r="AX53">
            <v>0.73736066216966289</v>
          </cell>
          <cell r="AY53">
            <v>42</v>
          </cell>
          <cell r="AZ53">
            <v>0.79747222973378451</v>
          </cell>
        </row>
        <row r="54">
          <cell r="AU54">
            <v>41</v>
          </cell>
          <cell r="AV54">
            <v>0.64799623577257937</v>
          </cell>
          <cell r="AW54">
            <v>42</v>
          </cell>
          <cell r="AX54">
            <v>0.73630356550742437</v>
          </cell>
          <cell r="AY54">
            <v>43</v>
          </cell>
          <cell r="AZ54">
            <v>0.79660933367879072</v>
          </cell>
        </row>
        <row r="55">
          <cell r="AU55">
            <v>42</v>
          </cell>
          <cell r="AV55">
            <v>0.6466644801767919</v>
          </cell>
          <cell r="AW55">
            <v>43</v>
          </cell>
          <cell r="AX55">
            <v>0.73527520203799446</v>
          </cell>
          <cell r="AY55">
            <v>44</v>
          </cell>
          <cell r="AZ55">
            <v>0.79576967121743947</v>
          </cell>
        </row>
        <row r="56">
          <cell r="AU56">
            <v>43</v>
          </cell>
          <cell r="AV56">
            <v>0.64536860563506049</v>
          </cell>
          <cell r="AW56">
            <v>44</v>
          </cell>
          <cell r="AX56">
            <v>0.73427408337586009</v>
          </cell>
          <cell r="AY56">
            <v>45</v>
          </cell>
          <cell r="AZ56">
            <v>0.79495204457106849</v>
          </cell>
        </row>
        <row r="57">
          <cell r="AU57">
            <v>44</v>
          </cell>
          <cell r="AV57">
            <v>0.64410678385070508</v>
          </cell>
          <cell r="AW57">
            <v>45</v>
          </cell>
          <cell r="AX57">
            <v>0.73329883307139365</v>
          </cell>
          <cell r="AY57">
            <v>46</v>
          </cell>
          <cell r="AZ57">
            <v>0.79415534575704205</v>
          </cell>
        </row>
        <row r="58">
          <cell r="AU58">
            <v>45</v>
          </cell>
          <cell r="AV58">
            <v>0.64287732147675269</v>
          </cell>
          <cell r="AW58">
            <v>46</v>
          </cell>
          <cell r="AX58">
            <v>0.73234817569858868</v>
          </cell>
          <cell r="AY58">
            <v>47</v>
          </cell>
          <cell r="AZ58">
            <v>0.7933785478553903</v>
          </cell>
        </row>
        <row r="59">
          <cell r="AU59">
            <v>46</v>
          </cell>
          <cell r="AV59">
            <v>0.64167864721529788</v>
          </cell>
          <cell r="AW59">
            <v>47</v>
          </cell>
          <cell r="AX59">
            <v>0.73142092723830965</v>
          </cell>
          <cell r="AY59">
            <v>48</v>
          </cell>
          <cell r="AZ59">
            <v>0.79262069731035067</v>
          </cell>
        </row>
        <row r="60">
          <cell r="AU60">
            <v>47</v>
          </cell>
          <cell r="AV60">
            <v>0.64050930041825027</v>
          </cell>
          <cell r="AW60">
            <v>48</v>
          </cell>
          <cell r="AX60">
            <v>0.73051598657700434</v>
          </cell>
          <cell r="AY60">
            <v>49</v>
          </cell>
          <cell r="AZ60">
            <v>0.79188090712320169</v>
          </cell>
        </row>
        <row r="61">
          <cell r="AU61"/>
          <cell r="AV61"/>
          <cell r="AW61"/>
          <cell r="AX61"/>
          <cell r="AY61"/>
          <cell r="AZ61"/>
        </row>
        <row r="62">
          <cell r="AU62"/>
          <cell r="AV62"/>
          <cell r="AW62"/>
          <cell r="AX62"/>
          <cell r="AY62"/>
          <cell r="AZ62"/>
        </row>
        <row r="63">
          <cell r="AU63">
            <v>48</v>
          </cell>
          <cell r="AV63">
            <v>0.63936792098492845</v>
          </cell>
          <cell r="AW63">
            <v>49</v>
          </cell>
          <cell r="AX63">
            <v>0.72963232796933453</v>
          </cell>
          <cell r="AY63">
            <v>50</v>
          </cell>
          <cell r="AZ63">
            <v>0.7911583508154858</v>
          </cell>
        </row>
        <row r="64">
          <cell r="AU64">
            <v>49</v>
          </cell>
          <cell r="AV64">
            <v>0.6382532403837089</v>
          </cell>
          <cell r="AW64">
            <v>50</v>
          </cell>
          <cell r="AX64">
            <v>0.72876899433664943</v>
          </cell>
          <cell r="AY64">
            <v>51</v>
          </cell>
          <cell r="AZ64">
            <v>0.790452257060418</v>
          </cell>
        </row>
        <row r="65">
          <cell r="AU65">
            <v>50</v>
          </cell>
          <cell r="AV65">
            <v>0.63716407365118366</v>
          </cell>
          <cell r="AW65">
            <v>51</v>
          </cell>
          <cell r="AX65">
            <v>0.72792509129262895</v>
          </cell>
          <cell r="AY65">
            <v>52</v>
          </cell>
          <cell r="AZ65">
            <v>0.78976190489573994</v>
          </cell>
        </row>
        <row r="66">
          <cell r="AU66">
            <v>51</v>
          </cell>
          <cell r="AV66">
            <v>0.63609931224406346</v>
          </cell>
          <cell r="AW66">
            <v>52</v>
          </cell>
          <cell r="AX66">
            <v>0.72709978180354873</v>
          </cell>
          <cell r="AY66">
            <v>53</v>
          </cell>
          <cell r="AZ66">
            <v>0.78908661944413183</v>
          </cell>
        </row>
        <row r="67">
          <cell r="AU67">
            <v>52</v>
          </cell>
          <cell r="AV67">
            <v>0.63505791763723884</v>
          </cell>
          <cell r="AW67">
            <v>53</v>
          </cell>
          <cell r="AX67">
            <v>0.72629228140405644</v>
          </cell>
          <cell r="AY67">
            <v>54</v>
          </cell>
          <cell r="AZ67">
            <v>0.78842576807800868</v>
          </cell>
        </row>
        <row r="68">
          <cell r="AU68">
            <v>53</v>
          </cell>
          <cell r="AV68">
            <v>0.6340389155766093</v>
          </cell>
          <cell r="AW68">
            <v>54</v>
          </cell>
          <cell r="AX68">
            <v>0.72550185390061694</v>
          </cell>
          <cell r="AY68">
            <v>55</v>
          </cell>
          <cell r="AZ68">
            <v>0.78777875697451627</v>
          </cell>
        </row>
        <row r="69">
          <cell r="AU69">
            <v>54</v>
          </cell>
          <cell r="AV69">
            <v>0.6330413909080802</v>
          </cell>
          <cell r="AW69">
            <v>55</v>
          </cell>
          <cell r="AX69">
            <v>0.72472780750424126</v>
          </cell>
          <cell r="AY69">
            <v>56</v>
          </cell>
          <cell r="AZ69">
            <v>0.78714502801408059</v>
          </cell>
        </row>
        <row r="70">
          <cell r="AU70">
            <v>55</v>
          </cell>
          <cell r="AV70">
            <v>0.63206448291489781</v>
          </cell>
          <cell r="AW70">
            <v>56</v>
          </cell>
          <cell r="AX70">
            <v>0.72396949134210831</v>
          </cell>
          <cell r="AY70">
            <v>57</v>
          </cell>
          <cell r="AZ70">
            <v>0.78652405598224784</v>
          </cell>
        </row>
        <row r="71">
          <cell r="AU71">
            <v>56</v>
          </cell>
          <cell r="AV71">
            <v>0.6311073811046255</v>
          </cell>
          <cell r="AW71">
            <v>57</v>
          </cell>
          <cell r="AX71">
            <v>0.72322629230444768</v>
          </cell>
          <cell r="AY71">
            <v>58</v>
          </cell>
          <cell r="AZ71">
            <v>0.78591534603994351</v>
          </cell>
        </row>
        <row r="72">
          <cell r="AU72">
            <v>57</v>
          </cell>
          <cell r="AV72">
            <v>0.63016932139480375</v>
          </cell>
          <cell r="AW72">
            <v>58</v>
          </cell>
          <cell r="AX72">
            <v>0.72249763218879692</v>
          </cell>
          <cell r="AY72">
            <v>59</v>
          </cell>
          <cell r="AZ72">
            <v>0.78531843143186453</v>
          </cell>
        </row>
        <row r="73">
          <cell r="AU73">
            <v>58</v>
          </cell>
          <cell r="AV73">
            <v>0.6292495826529485</v>
          </cell>
          <cell r="AW73">
            <v>59</v>
          </cell>
          <cell r="AX73">
            <v>0.72178296510864837</v>
          </cell>
          <cell r="AY73">
            <v>60</v>
          </cell>
          <cell r="AZ73">
            <v>0.78473287140663039</v>
          </cell>
        </row>
        <row r="74">
          <cell r="AU74">
            <v>59</v>
          </cell>
          <cell r="AV74">
            <v>0.62834748355217807</v>
          </cell>
          <cell r="AW74">
            <v>60</v>
          </cell>
          <cell r="AX74">
            <v>0.7210817751376839</v>
          </cell>
          <cell r="AY74">
            <v>61</v>
          </cell>
          <cell r="AZ74">
            <v>0.78415824932566358</v>
          </cell>
        </row>
        <row r="75">
          <cell r="AU75">
            <v>60</v>
          </cell>
          <cell r="AV75">
            <v>0.62746237970860363</v>
          </cell>
          <cell r="AW75">
            <v>61</v>
          </cell>
          <cell r="AX75">
            <v>0.72039357416438954</v>
          </cell>
          <cell r="AY75">
            <v>62</v>
          </cell>
          <cell r="AZ75">
            <v>0.78359417094063666</v>
          </cell>
        </row>
        <row r="76">
          <cell r="AU76">
            <v>61</v>
          </cell>
          <cell r="AV76">
            <v>0.62659366107077208</v>
          </cell>
          <cell r="AW76">
            <v>62</v>
          </cell>
          <cell r="AX76">
            <v>0.71971789993493152</v>
          </cell>
          <cell r="AY76">
            <v>63</v>
          </cell>
          <cell r="AZ76">
            <v>0.78304026282178663</v>
          </cell>
        </row>
        <row r="77">
          <cell r="AU77">
            <v>62</v>
          </cell>
          <cell r="AV77">
            <v>0.62574074953504188</v>
          </cell>
          <cell r="AW77">
            <v>63</v>
          </cell>
          <cell r="AX77">
            <v>0.71905431426483557</v>
          </cell>
          <cell r="AY77">
            <v>64</v>
          </cell>
          <cell r="AZ77">
            <v>0.78249617092153601</v>
          </cell>
        </row>
        <row r="78">
          <cell r="AU78"/>
          <cell r="AV78"/>
          <cell r="AW78"/>
          <cell r="AX78"/>
          <cell r="AY78"/>
          <cell r="AZ78"/>
        </row>
        <row r="79">
          <cell r="AU79"/>
          <cell r="AV79"/>
          <cell r="AW79"/>
          <cell r="AX79"/>
          <cell r="AY79"/>
          <cell r="AZ79"/>
        </row>
        <row r="80">
          <cell r="AU80"/>
          <cell r="AV80"/>
          <cell r="AW80"/>
          <cell r="AX80"/>
          <cell r="AY80"/>
          <cell r="AZ80"/>
        </row>
        <row r="81">
          <cell r="AU81"/>
          <cell r="AV81"/>
          <cell r="AW81"/>
          <cell r="AX81"/>
          <cell r="AY81"/>
          <cell r="AZ81"/>
        </row>
        <row r="82">
          <cell r="AU82"/>
          <cell r="AV82"/>
          <cell r="AW82"/>
          <cell r="AX82"/>
          <cell r="AY82"/>
          <cell r="AZ82"/>
        </row>
        <row r="83">
          <cell r="AU83"/>
          <cell r="AV83"/>
          <cell r="AW83"/>
          <cell r="AX83"/>
          <cell r="AY83"/>
          <cell r="AZ83"/>
        </row>
        <row r="84">
          <cell r="AU84"/>
          <cell r="AV84"/>
          <cell r="AW84"/>
          <cell r="AX84"/>
          <cell r="AY84"/>
          <cell r="AZ84"/>
        </row>
        <row r="85">
          <cell r="AU85"/>
          <cell r="AV85"/>
          <cell r="AW85"/>
          <cell r="AX85"/>
          <cell r="AY85"/>
          <cell r="AZ85"/>
        </row>
        <row r="86">
          <cell r="AU86"/>
          <cell r="AV86"/>
          <cell r="AW86"/>
          <cell r="AX86"/>
          <cell r="AY86"/>
          <cell r="AZ86"/>
        </row>
        <row r="87">
          <cell r="AU87"/>
          <cell r="AV87"/>
          <cell r="AW87"/>
          <cell r="AX87"/>
          <cell r="AY87"/>
          <cell r="AZ87"/>
        </row>
        <row r="88">
          <cell r="AU88"/>
          <cell r="AV88"/>
          <cell r="AW88"/>
          <cell r="AX88"/>
          <cell r="AY88"/>
          <cell r="AZ88"/>
        </row>
        <row r="89">
          <cell r="AU89"/>
          <cell r="AV89"/>
          <cell r="AW89"/>
          <cell r="AX89"/>
          <cell r="AY89"/>
          <cell r="AZ89"/>
        </row>
        <row r="90">
          <cell r="AU90"/>
          <cell r="AV90"/>
          <cell r="AW90"/>
          <cell r="AX90"/>
          <cell r="AY90"/>
          <cell r="AZ90"/>
        </row>
        <row r="91">
          <cell r="AU91"/>
          <cell r="AV91"/>
          <cell r="AW91"/>
          <cell r="AX91"/>
          <cell r="AY91"/>
          <cell r="AZ91"/>
        </row>
        <row r="92">
          <cell r="AU92"/>
          <cell r="AV92"/>
          <cell r="AW92"/>
          <cell r="AX92"/>
          <cell r="AY92"/>
          <cell r="AZ92"/>
        </row>
        <row r="93">
          <cell r="AU93"/>
          <cell r="AV93"/>
          <cell r="AW93"/>
          <cell r="AX93"/>
          <cell r="AY93"/>
          <cell r="AZ93"/>
        </row>
        <row r="94">
          <cell r="AU94"/>
          <cell r="AV94"/>
          <cell r="AW94"/>
          <cell r="AX94"/>
          <cell r="AY94"/>
          <cell r="AZ94"/>
        </row>
        <row r="95">
          <cell r="AU95"/>
          <cell r="AV95"/>
          <cell r="AW95"/>
          <cell r="AX95"/>
          <cell r="AY95"/>
          <cell r="AZ95"/>
        </row>
        <row r="96">
          <cell r="AU96"/>
          <cell r="AV96"/>
          <cell r="AW96"/>
          <cell r="AX96"/>
          <cell r="AY96"/>
          <cell r="AZ96"/>
        </row>
        <row r="97">
          <cell r="AU97"/>
          <cell r="AV97"/>
          <cell r="AW97"/>
          <cell r="AX97"/>
          <cell r="AY97"/>
          <cell r="AZ97"/>
        </row>
        <row r="98">
          <cell r="AU98"/>
          <cell r="AV98"/>
          <cell r="AW98"/>
          <cell r="AX98"/>
          <cell r="AY98"/>
          <cell r="AZ98"/>
        </row>
        <row r="99">
          <cell r="AU99"/>
          <cell r="AV99"/>
          <cell r="AW99"/>
          <cell r="AX99"/>
          <cell r="AY99"/>
          <cell r="AZ99"/>
        </row>
        <row r="100">
          <cell r="AU100"/>
          <cell r="AV100"/>
          <cell r="AW100"/>
          <cell r="AX100"/>
          <cell r="AY100"/>
          <cell r="AZ100"/>
        </row>
        <row r="101">
          <cell r="AU101"/>
          <cell r="AV101"/>
          <cell r="AW101"/>
          <cell r="AX101"/>
          <cell r="AY101"/>
          <cell r="AZ101"/>
        </row>
        <row r="102">
          <cell r="AU102"/>
          <cell r="AV102"/>
          <cell r="AW102"/>
          <cell r="AX102"/>
          <cell r="AY102"/>
          <cell r="AZ102"/>
        </row>
        <row r="103">
          <cell r="AU103"/>
          <cell r="AV103"/>
          <cell r="AW103"/>
          <cell r="AX103"/>
          <cell r="AY103"/>
          <cell r="AZ103"/>
        </row>
        <row r="104">
          <cell r="AU104"/>
          <cell r="AV104"/>
          <cell r="AW104"/>
          <cell r="AX104"/>
          <cell r="AY104"/>
          <cell r="AZ104"/>
        </row>
      </sheetData>
      <sheetData sheetId="52"/>
      <sheetData sheetId="53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0.96259444310175135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0.93627224743449222</v>
          </cell>
          <cell r="AY14">
            <v>3</v>
          </cell>
          <cell r="AZ14">
            <v>0.94136561518181328</v>
          </cell>
        </row>
        <row r="15">
          <cell r="AU15">
            <v>2</v>
          </cell>
          <cell r="AV15">
            <v>0.87660572131603509</v>
          </cell>
          <cell r="AW15">
            <v>3</v>
          </cell>
          <cell r="AX15">
            <v>0.90089355669729787</v>
          </cell>
          <cell r="AY15">
            <v>4</v>
          </cell>
          <cell r="AZ15">
            <v>0.9265880618903708</v>
          </cell>
        </row>
        <row r="16">
          <cell r="AU16">
            <v>3</v>
          </cell>
          <cell r="AV16">
            <v>0.81160920049870744</v>
          </cell>
          <cell r="AW16">
            <v>4</v>
          </cell>
          <cell r="AX16">
            <v>0.87660572131603509</v>
          </cell>
          <cell r="AY16">
            <v>5</v>
          </cell>
          <cell r="AZ16">
            <v>0.91528564217452324</v>
          </cell>
        </row>
        <row r="17">
          <cell r="AU17">
            <v>4</v>
          </cell>
          <cell r="AV17">
            <v>0.76843759064400619</v>
          </cell>
          <cell r="AW17">
            <v>5</v>
          </cell>
          <cell r="AX17">
            <v>0.858218455569289</v>
          </cell>
          <cell r="AY17">
            <v>6</v>
          </cell>
          <cell r="AZ17">
            <v>0.90615331010107514</v>
          </cell>
        </row>
        <row r="18">
          <cell r="AU18">
            <v>5</v>
          </cell>
          <cell r="AV18">
            <v>0.67595674596116706</v>
          </cell>
          <cell r="AW18">
            <v>6</v>
          </cell>
          <cell r="AX18">
            <v>0.80756057651980828</v>
          </cell>
          <cell r="AY18">
            <v>7</v>
          </cell>
          <cell r="AZ18">
            <v>0.87544312703614002</v>
          </cell>
        </row>
        <row r="19">
          <cell r="AU19">
            <v>6</v>
          </cell>
          <cell r="AV19">
            <v>0.62587617828891784</v>
          </cell>
          <cell r="AW19">
            <v>7</v>
          </cell>
          <cell r="AX19">
            <v>0.77912573494853443</v>
          </cell>
          <cell r="AY19">
            <v>8</v>
          </cell>
          <cell r="AZ19">
            <v>0.85791790123468992</v>
          </cell>
        </row>
        <row r="20">
          <cell r="AU20">
            <v>7</v>
          </cell>
          <cell r="AV20">
            <v>0.5920286079115793</v>
          </cell>
          <cell r="AW20">
            <v>8</v>
          </cell>
          <cell r="AX20">
            <v>0.75946891818011919</v>
          </cell>
          <cell r="AY20">
            <v>9</v>
          </cell>
          <cell r="AZ20">
            <v>0.84567605931508705</v>
          </cell>
        </row>
        <row r="21">
          <cell r="AU21">
            <v>8</v>
          </cell>
          <cell r="AV21">
            <v>0.56669728117562179</v>
          </cell>
          <cell r="AW21">
            <v>9</v>
          </cell>
          <cell r="AX21">
            <v>0.74451131362003764</v>
          </cell>
          <cell r="AY21">
            <v>10</v>
          </cell>
          <cell r="AZ21">
            <v>0.83628908771273158</v>
          </cell>
        </row>
        <row r="22">
          <cell r="AU22">
            <v>9</v>
          </cell>
          <cell r="AV22">
            <v>0.54657953343985588</v>
          </cell>
          <cell r="AW22">
            <v>10</v>
          </cell>
          <cell r="AX22">
            <v>0.73247452537395419</v>
          </cell>
          <cell r="AY22">
            <v>11</v>
          </cell>
          <cell r="AZ22">
            <v>0.82868903640625358</v>
          </cell>
        </row>
        <row r="23">
          <cell r="AU23">
            <v>10</v>
          </cell>
          <cell r="AV23">
            <v>0.52996628890560404</v>
          </cell>
          <cell r="AW23">
            <v>11</v>
          </cell>
          <cell r="AX23">
            <v>0.72242519143405526</v>
          </cell>
          <cell r="AY23">
            <v>12</v>
          </cell>
          <cell r="AZ23">
            <v>0.82231175296470305</v>
          </cell>
        </row>
        <row r="24">
          <cell r="AU24">
            <v>11</v>
          </cell>
          <cell r="AV24">
            <v>0.51586221496147544</v>
          </cell>
          <cell r="AW24">
            <v>12</v>
          </cell>
          <cell r="AX24">
            <v>0.71381348125189115</v>
          </cell>
          <cell r="AY24">
            <v>13</v>
          </cell>
          <cell r="AZ24">
            <v>0.81682314369305353</v>
          </cell>
        </row>
        <row r="25">
          <cell r="AU25">
            <v>12</v>
          </cell>
          <cell r="AV25">
            <v>0.50363852222650707</v>
          </cell>
          <cell r="AW25">
            <v>13</v>
          </cell>
          <cell r="AX25">
            <v>0.70628867278297247</v>
          </cell>
          <cell r="AY25">
            <v>14</v>
          </cell>
          <cell r="AZ25">
            <v>0.81200914703681204</v>
          </cell>
        </row>
        <row r="26">
          <cell r="AU26">
            <v>13</v>
          </cell>
          <cell r="AV26">
            <v>0.49287355071899619</v>
          </cell>
          <cell r="AW26">
            <v>14</v>
          </cell>
          <cell r="AX26">
            <v>0.69961359721448402</v>
          </cell>
          <cell r="AY26">
            <v>15</v>
          </cell>
          <cell r="AZ26">
            <v>0.80772444770703211</v>
          </cell>
        </row>
        <row r="27">
          <cell r="AU27">
            <v>14</v>
          </cell>
          <cell r="AV27">
            <v>0.4832712996234555</v>
          </cell>
          <cell r="AW27">
            <v>15</v>
          </cell>
          <cell r="AX27">
            <v>0.6936205285828636</v>
          </cell>
          <cell r="AY27">
            <v>16</v>
          </cell>
          <cell r="AZ27">
            <v>0.80386592731258266</v>
          </cell>
        </row>
        <row r="28">
          <cell r="AU28">
            <v>15</v>
          </cell>
          <cell r="AV28">
            <v>0.4746163092869502</v>
          </cell>
          <cell r="AW28">
            <v>16</v>
          </cell>
          <cell r="AX28">
            <v>0.68818656713151505</v>
          </cell>
          <cell r="AY28">
            <v>17</v>
          </cell>
          <cell r="AZ28">
            <v>0.80035779536747875</v>
          </cell>
        </row>
        <row r="29">
          <cell r="AU29">
            <v>16</v>
          </cell>
          <cell r="AV29">
            <v>0.46674705901762448</v>
          </cell>
          <cell r="AW29">
            <v>17</v>
          </cell>
          <cell r="AX29">
            <v>0.68321902551070457</v>
          </cell>
          <cell r="AY29">
            <v>18</v>
          </cell>
          <cell r="AZ29">
            <v>0.79714273437301264</v>
          </cell>
        </row>
        <row r="30">
          <cell r="AU30">
            <v>17</v>
          </cell>
          <cell r="AV30">
            <v>0.45953947164014852</v>
          </cell>
          <cell r="AW30">
            <v>18</v>
          </cell>
          <cell r="AX30">
            <v>0.67864631113487139</v>
          </cell>
          <cell r="AY30">
            <v>19</v>
          </cell>
          <cell r="AZ30">
            <v>0.79417635946787535</v>
          </cell>
        </row>
        <row r="31">
          <cell r="AU31">
            <v>18</v>
          </cell>
          <cell r="AV31">
            <v>0.4528962522672989</v>
          </cell>
          <cell r="AW31">
            <v>19</v>
          </cell>
          <cell r="AX31">
            <v>0.67441200021005965</v>
          </cell>
          <cell r="AY31">
            <v>20</v>
          </cell>
          <cell r="AZ31">
            <v>0.79142360817838031</v>
          </cell>
        </row>
        <row r="32">
          <cell r="AU32">
            <v>19</v>
          </cell>
          <cell r="AV32">
            <v>0.44673975436784219</v>
          </cell>
          <cell r="AW32">
            <v>20</v>
          </cell>
          <cell r="AX32">
            <v>0.67047085192552447</v>
          </cell>
          <cell r="AY32">
            <v>21</v>
          </cell>
          <cell r="AZ32">
            <v>0.7888563063917301</v>
          </cell>
        </row>
        <row r="33">
          <cell r="AU33"/>
          <cell r="AV33"/>
          <cell r="AW33"/>
          <cell r="AX33"/>
          <cell r="AY33"/>
          <cell r="AZ33"/>
        </row>
        <row r="34">
          <cell r="AU34">
            <v>20</v>
          </cell>
          <cell r="AV34">
            <v>0.44100706303715886</v>
          </cell>
          <cell r="AW34">
            <v>21</v>
          </cell>
          <cell r="AX34">
            <v>0.66678604831607202</v>
          </cell>
          <cell r="AY34">
            <v>22</v>
          </cell>
          <cell r="AZ34">
            <v>0.78645147910780633</v>
          </cell>
        </row>
        <row r="35">
          <cell r="AU35">
            <v>21</v>
          </cell>
          <cell r="AV35">
            <v>0.43564651906214713</v>
          </cell>
          <cell r="AW35">
            <v>22</v>
          </cell>
          <cell r="AX35">
            <v>0.66332723429389484</v>
          </cell>
          <cell r="AY35">
            <v>23</v>
          </cell>
          <cell r="AZ35">
            <v>0.78419014845407553</v>
          </cell>
        </row>
        <row r="36">
          <cell r="AU36">
            <v>22</v>
          </cell>
          <cell r="AV36">
            <v>0.43061520653381935</v>
          </cell>
          <cell r="AW36">
            <v>23</v>
          </cell>
          <cell r="AX36">
            <v>0.66006909511695422</v>
          </cell>
          <cell r="AY36">
            <v>24</v>
          </cell>
          <cell r="AZ36">
            <v>0.7820564596246915</v>
          </cell>
        </row>
        <row r="37">
          <cell r="AU37">
            <v>23</v>
          </cell>
          <cell r="AV37">
            <v>0.42587710121263755</v>
          </cell>
          <cell r="AW37">
            <v>24</v>
          </cell>
          <cell r="AX37">
            <v>0.65699030389620094</v>
          </cell>
          <cell r="AY37">
            <v>25</v>
          </cell>
          <cell r="AZ37">
            <v>0.78003703302509142</v>
          </cell>
        </row>
        <row r="38">
          <cell r="AU38">
            <v>24</v>
          </cell>
          <cell r="AV38">
            <v>0.42140168213249862</v>
          </cell>
          <cell r="AW38">
            <v>25</v>
          </cell>
          <cell r="AX38">
            <v>0.65407272951572903</v>
          </cell>
          <cell r="AY38">
            <v>26</v>
          </cell>
          <cell r="AZ38">
            <v>0.77812047588678523</v>
          </cell>
        </row>
        <row r="39">
          <cell r="AU39">
            <v>25</v>
          </cell>
          <cell r="AV39">
            <v>0.41716287440926914</v>
          </cell>
          <cell r="AW39">
            <v>26</v>
          </cell>
          <cell r="AX39">
            <v>0.65130083141045647</v>
          </cell>
          <cell r="AY39">
            <v>27</v>
          </cell>
          <cell r="AZ39">
            <v>0.7762970084983154</v>
          </cell>
        </row>
        <row r="40">
          <cell r="AU40"/>
          <cell r="AV40"/>
          <cell r="AW40"/>
          <cell r="AX40"/>
          <cell r="AY40"/>
          <cell r="AZ40"/>
        </row>
        <row r="41">
          <cell r="AU41"/>
          <cell r="AV41"/>
          <cell r="AW41"/>
          <cell r="AX41"/>
          <cell r="AY41"/>
          <cell r="AZ41"/>
        </row>
        <row r="42">
          <cell r="AU42"/>
          <cell r="AV42"/>
          <cell r="AW42"/>
          <cell r="AX42"/>
          <cell r="AY42"/>
          <cell r="AZ42"/>
        </row>
        <row r="43">
          <cell r="AU43"/>
          <cell r="AV43"/>
          <cell r="AW43"/>
          <cell r="AX43"/>
          <cell r="AY43"/>
          <cell r="AZ43"/>
        </row>
        <row r="44">
          <cell r="AU44"/>
          <cell r="AV44"/>
          <cell r="AW44"/>
          <cell r="AX44"/>
          <cell r="AY44"/>
          <cell r="AZ44"/>
        </row>
        <row r="45">
          <cell r="AU45"/>
          <cell r="AV45"/>
          <cell r="AW45"/>
          <cell r="AX45"/>
          <cell r="AY45"/>
          <cell r="AZ45"/>
        </row>
        <row r="46">
          <cell r="AU46"/>
          <cell r="AV46"/>
          <cell r="AW46"/>
          <cell r="AX46"/>
          <cell r="AY46"/>
          <cell r="AZ46"/>
        </row>
        <row r="47">
          <cell r="AU47"/>
          <cell r="AV47"/>
          <cell r="AW47"/>
          <cell r="AX47"/>
          <cell r="AY47"/>
          <cell r="AZ47"/>
        </row>
        <row r="48">
          <cell r="AU48"/>
          <cell r="AV48"/>
          <cell r="AW48"/>
          <cell r="AX48"/>
          <cell r="AY48"/>
          <cell r="AZ48"/>
        </row>
        <row r="49">
          <cell r="AU49"/>
          <cell r="AV49"/>
          <cell r="AW49"/>
          <cell r="AX49"/>
          <cell r="AY49"/>
          <cell r="AZ49"/>
        </row>
        <row r="50">
          <cell r="AU50"/>
          <cell r="AV50"/>
          <cell r="AW50"/>
          <cell r="AX50"/>
          <cell r="AY50"/>
          <cell r="AZ50"/>
        </row>
        <row r="51">
          <cell r="AU51"/>
          <cell r="AV51"/>
          <cell r="AW51"/>
          <cell r="AX51"/>
          <cell r="AY51"/>
          <cell r="AZ51"/>
        </row>
        <row r="52">
          <cell r="AU52"/>
          <cell r="AV52"/>
          <cell r="AW52"/>
          <cell r="AX52"/>
          <cell r="AY52"/>
          <cell r="AZ52"/>
        </row>
        <row r="53">
          <cell r="AU53"/>
          <cell r="AV53"/>
          <cell r="AW53"/>
          <cell r="AX53"/>
          <cell r="AY53"/>
          <cell r="AZ53"/>
        </row>
        <row r="54">
          <cell r="AU54"/>
          <cell r="AV54"/>
          <cell r="AW54"/>
          <cell r="AX54"/>
          <cell r="AY54"/>
          <cell r="AZ54"/>
        </row>
        <row r="55">
          <cell r="AU55"/>
          <cell r="AV55"/>
          <cell r="AW55"/>
          <cell r="AX55"/>
          <cell r="AY55"/>
          <cell r="AZ55"/>
        </row>
        <row r="56">
          <cell r="AU56"/>
          <cell r="AV56"/>
          <cell r="AW56"/>
          <cell r="AX56"/>
          <cell r="AY56"/>
          <cell r="AZ56"/>
        </row>
        <row r="57">
          <cell r="AU57"/>
          <cell r="AV57"/>
          <cell r="AW57"/>
          <cell r="AX57"/>
          <cell r="AY57"/>
          <cell r="AZ57"/>
        </row>
        <row r="58">
          <cell r="AU58"/>
          <cell r="AV58"/>
          <cell r="AW58"/>
          <cell r="AX58"/>
          <cell r="AY58"/>
          <cell r="AZ58"/>
        </row>
        <row r="59">
          <cell r="AU59"/>
          <cell r="AV59"/>
          <cell r="AW59"/>
          <cell r="AX59"/>
          <cell r="AY59"/>
          <cell r="AZ59"/>
        </row>
        <row r="60">
          <cell r="AU60"/>
          <cell r="AV60"/>
          <cell r="AW60"/>
          <cell r="AX60"/>
          <cell r="AY60"/>
          <cell r="AZ60"/>
        </row>
        <row r="61">
          <cell r="AU61"/>
          <cell r="AV61"/>
          <cell r="AW61"/>
          <cell r="AX61"/>
          <cell r="AY61"/>
          <cell r="AZ61"/>
        </row>
        <row r="62">
          <cell r="AU62"/>
          <cell r="AV62"/>
          <cell r="AW62"/>
          <cell r="AX62"/>
          <cell r="AY62"/>
          <cell r="AZ62"/>
        </row>
        <row r="63">
          <cell r="AU63"/>
          <cell r="AV63"/>
          <cell r="AW63"/>
          <cell r="AX63"/>
          <cell r="AY63"/>
          <cell r="AZ63"/>
        </row>
        <row r="64">
          <cell r="AU64"/>
          <cell r="AV64"/>
          <cell r="AW64"/>
          <cell r="AX64"/>
          <cell r="AY64"/>
          <cell r="AZ64"/>
        </row>
        <row r="65">
          <cell r="AU65"/>
          <cell r="AV65"/>
          <cell r="AW65"/>
          <cell r="AX65"/>
          <cell r="AY65"/>
          <cell r="AZ65"/>
        </row>
        <row r="66">
          <cell r="AU66"/>
          <cell r="AV66"/>
          <cell r="AW66"/>
          <cell r="AX66"/>
          <cell r="AY66"/>
          <cell r="AZ66"/>
        </row>
        <row r="67">
          <cell r="AU67"/>
          <cell r="AV67"/>
          <cell r="AW67"/>
          <cell r="AX67"/>
          <cell r="AY67"/>
          <cell r="AZ67"/>
        </row>
        <row r="68">
          <cell r="AU68"/>
          <cell r="AV68"/>
          <cell r="AW68"/>
          <cell r="AX68"/>
          <cell r="AY68"/>
          <cell r="AZ68"/>
        </row>
        <row r="69">
          <cell r="AU69"/>
          <cell r="AV69"/>
          <cell r="AW69"/>
          <cell r="AX69"/>
          <cell r="AY69"/>
          <cell r="AZ69"/>
        </row>
        <row r="70">
          <cell r="AU70"/>
          <cell r="AV70"/>
          <cell r="AW70"/>
          <cell r="AX70"/>
          <cell r="AY70"/>
          <cell r="AZ70"/>
        </row>
        <row r="71">
          <cell r="AU71"/>
          <cell r="AV71"/>
          <cell r="AW71"/>
          <cell r="AX71"/>
          <cell r="AY71"/>
          <cell r="AZ71"/>
        </row>
        <row r="72">
          <cell r="AU72"/>
          <cell r="AV72"/>
          <cell r="AW72"/>
          <cell r="AX72"/>
          <cell r="AY72"/>
          <cell r="AZ72"/>
        </row>
        <row r="73">
          <cell r="AU73"/>
          <cell r="AV73"/>
          <cell r="AW73"/>
          <cell r="AX73"/>
          <cell r="AY73"/>
          <cell r="AZ73"/>
        </row>
        <row r="74">
          <cell r="AU74"/>
          <cell r="AV74"/>
          <cell r="AW74"/>
          <cell r="AX74"/>
          <cell r="AY74"/>
          <cell r="AZ74"/>
        </row>
        <row r="75">
          <cell r="AU75"/>
          <cell r="AV75"/>
          <cell r="AW75"/>
          <cell r="AX75"/>
          <cell r="AY75"/>
          <cell r="AZ75"/>
        </row>
        <row r="76">
          <cell r="AU76"/>
          <cell r="AV76"/>
          <cell r="AW76"/>
          <cell r="AX76"/>
          <cell r="AY76"/>
          <cell r="AZ76"/>
        </row>
        <row r="77">
          <cell r="AU77"/>
          <cell r="AV77"/>
          <cell r="AW77"/>
          <cell r="AX77"/>
          <cell r="AY77"/>
          <cell r="AZ77"/>
        </row>
        <row r="78">
          <cell r="AU78"/>
          <cell r="AV78"/>
          <cell r="AW78"/>
          <cell r="AX78"/>
          <cell r="AY78"/>
          <cell r="AZ78"/>
        </row>
        <row r="79">
          <cell r="AU79"/>
          <cell r="AV79"/>
          <cell r="AW79"/>
          <cell r="AX79"/>
          <cell r="AY79"/>
          <cell r="AZ79"/>
        </row>
        <row r="80">
          <cell r="AU80"/>
          <cell r="AV80"/>
          <cell r="AW80"/>
          <cell r="AX80"/>
          <cell r="AY80"/>
          <cell r="AZ80"/>
        </row>
        <row r="81">
          <cell r="AU81"/>
          <cell r="AV81"/>
          <cell r="AW81"/>
          <cell r="AX81"/>
          <cell r="AY81"/>
          <cell r="AZ81"/>
        </row>
        <row r="82">
          <cell r="AU82"/>
          <cell r="AV82"/>
          <cell r="AW82"/>
          <cell r="AX82"/>
          <cell r="AY82"/>
          <cell r="AZ82"/>
        </row>
        <row r="83">
          <cell r="AU83"/>
          <cell r="AV83"/>
          <cell r="AW83"/>
          <cell r="AX83"/>
          <cell r="AY83"/>
          <cell r="AZ83"/>
        </row>
        <row r="84">
          <cell r="AU84"/>
          <cell r="AV84"/>
          <cell r="AW84"/>
          <cell r="AX84"/>
          <cell r="AY84"/>
          <cell r="AZ84"/>
        </row>
        <row r="85">
          <cell r="AU85"/>
          <cell r="AV85"/>
          <cell r="AW85"/>
          <cell r="AX85"/>
          <cell r="AY85"/>
          <cell r="AZ85"/>
        </row>
        <row r="86">
          <cell r="AU86"/>
          <cell r="AV86"/>
          <cell r="AW86"/>
          <cell r="AX86"/>
          <cell r="AY86"/>
          <cell r="AZ86"/>
        </row>
        <row r="87">
          <cell r="AU87"/>
          <cell r="AV87"/>
          <cell r="AW87"/>
          <cell r="AX87"/>
          <cell r="AY87"/>
          <cell r="AZ87"/>
        </row>
        <row r="88">
          <cell r="AU88"/>
          <cell r="AV88"/>
          <cell r="AW88"/>
          <cell r="AX88"/>
          <cell r="AY88"/>
          <cell r="AZ88"/>
        </row>
        <row r="89">
          <cell r="AU89"/>
          <cell r="AV89"/>
          <cell r="AW89"/>
          <cell r="AX89"/>
          <cell r="AY89"/>
          <cell r="AZ89"/>
        </row>
        <row r="90">
          <cell r="AU90"/>
          <cell r="AV90"/>
          <cell r="AW90"/>
          <cell r="AX90"/>
          <cell r="AY90"/>
          <cell r="AZ90"/>
        </row>
        <row r="91">
          <cell r="AU91"/>
          <cell r="AV91"/>
          <cell r="AW91"/>
          <cell r="AX91"/>
          <cell r="AY91"/>
          <cell r="AZ91"/>
        </row>
        <row r="92">
          <cell r="AU92"/>
          <cell r="AV92"/>
          <cell r="AW92"/>
          <cell r="AX92"/>
          <cell r="AY92"/>
          <cell r="AZ92"/>
        </row>
        <row r="93">
          <cell r="AU93"/>
          <cell r="AV93"/>
          <cell r="AW93"/>
          <cell r="AX93"/>
          <cell r="AY93"/>
          <cell r="AZ93"/>
        </row>
        <row r="94">
          <cell r="AU94"/>
          <cell r="AV94"/>
          <cell r="AW94"/>
          <cell r="AX94"/>
          <cell r="AY94"/>
          <cell r="AZ94"/>
        </row>
        <row r="95">
          <cell r="AU95"/>
          <cell r="AV95"/>
          <cell r="AW95"/>
          <cell r="AX95"/>
          <cell r="AY95"/>
          <cell r="AZ95"/>
        </row>
        <row r="96">
          <cell r="AU96"/>
          <cell r="AV96"/>
          <cell r="AW96"/>
          <cell r="AX96"/>
          <cell r="AY96"/>
          <cell r="AZ96"/>
        </row>
        <row r="97">
          <cell r="AU97"/>
          <cell r="AV97"/>
          <cell r="AW97"/>
          <cell r="AX97"/>
          <cell r="AY97"/>
          <cell r="AZ97"/>
        </row>
        <row r="98">
          <cell r="AU98"/>
          <cell r="AV98"/>
          <cell r="AW98"/>
          <cell r="AX98"/>
          <cell r="AY98"/>
          <cell r="AZ98"/>
        </row>
        <row r="99">
          <cell r="AU99"/>
          <cell r="AV99"/>
          <cell r="AW99"/>
          <cell r="AX99"/>
          <cell r="AY99"/>
          <cell r="AZ99"/>
        </row>
        <row r="100">
          <cell r="AU100"/>
          <cell r="AV100"/>
          <cell r="AW100"/>
          <cell r="AX100"/>
          <cell r="AY100"/>
          <cell r="AZ100"/>
        </row>
        <row r="101">
          <cell r="AU101"/>
          <cell r="AV101"/>
          <cell r="AW101"/>
          <cell r="AX101"/>
          <cell r="AY101"/>
          <cell r="AZ101"/>
        </row>
        <row r="102">
          <cell r="AU102"/>
          <cell r="AV102"/>
          <cell r="AW102"/>
          <cell r="AX102"/>
          <cell r="AY102"/>
          <cell r="AZ102"/>
        </row>
        <row r="103">
          <cell r="AU103"/>
          <cell r="AV103"/>
          <cell r="AW103"/>
          <cell r="AX103"/>
          <cell r="AY103"/>
          <cell r="AZ103"/>
        </row>
        <row r="104">
          <cell r="AU104"/>
          <cell r="AV104"/>
          <cell r="AW104"/>
          <cell r="AX104"/>
          <cell r="AY104"/>
          <cell r="AZ104"/>
        </row>
      </sheetData>
      <sheetData sheetId="54"/>
      <sheetData sheetId="55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X12">
            <v>1</v>
          </cell>
          <cell r="AY12">
            <v>1</v>
          </cell>
          <cell r="AZ12">
            <v>1</v>
          </cell>
          <cell r="BA12">
            <v>1</v>
          </cell>
          <cell r="BB12">
            <v>1</v>
          </cell>
          <cell r="BC12">
            <v>1</v>
          </cell>
          <cell r="BL12">
            <v>1</v>
          </cell>
          <cell r="BM12">
            <v>1</v>
          </cell>
          <cell r="BN12">
            <v>1</v>
          </cell>
          <cell r="BO12">
            <v>1</v>
          </cell>
          <cell r="BP12">
            <v>1</v>
          </cell>
          <cell r="BQ12">
            <v>1</v>
          </cell>
        </row>
        <row r="13">
          <cell r="AX13">
            <v>1</v>
          </cell>
          <cell r="AY13">
            <v>1</v>
          </cell>
          <cell r="AZ13">
            <v>1</v>
          </cell>
          <cell r="BA13">
            <v>1</v>
          </cell>
          <cell r="BB13">
            <v>2</v>
          </cell>
          <cell r="BC13">
            <v>0.96928981693506489</v>
          </cell>
          <cell r="BL13">
            <v>1</v>
          </cell>
          <cell r="BM13">
            <v>1</v>
          </cell>
          <cell r="BN13">
            <v>1</v>
          </cell>
          <cell r="BO13">
            <v>1</v>
          </cell>
          <cell r="BP13">
            <v>2</v>
          </cell>
          <cell r="BQ13">
            <v>0.95263799804393734</v>
          </cell>
        </row>
        <row r="14">
          <cell r="AX14">
            <v>1</v>
          </cell>
          <cell r="AY14">
            <v>1</v>
          </cell>
          <cell r="AZ14">
            <v>2</v>
          </cell>
          <cell r="BA14">
            <v>0.95263799804393734</v>
          </cell>
          <cell r="BB14">
            <v>3</v>
          </cell>
          <cell r="BC14">
            <v>0.95176459113361478</v>
          </cell>
          <cell r="BL14">
            <v>1</v>
          </cell>
          <cell r="BM14">
            <v>1</v>
          </cell>
          <cell r="BN14">
            <v>2</v>
          </cell>
          <cell r="BO14">
            <v>0.9265880618903708</v>
          </cell>
          <cell r="BP14">
            <v>3</v>
          </cell>
          <cell r="BQ14">
            <v>0.92597979872398495</v>
          </cell>
        </row>
        <row r="15">
          <cell r="AX15">
            <v>2</v>
          </cell>
          <cell r="AY15">
            <v>0.92980494261316182</v>
          </cell>
          <cell r="AZ15">
            <v>3</v>
          </cell>
          <cell r="BA15">
            <v>0.92597979872398495</v>
          </cell>
          <cell r="BB15">
            <v>4</v>
          </cell>
          <cell r="BC15">
            <v>0.93952274921401191</v>
          </cell>
          <cell r="BL15">
            <v>2</v>
          </cell>
          <cell r="BM15">
            <v>0.88884268116657017</v>
          </cell>
          <cell r="BN15">
            <v>3</v>
          </cell>
          <cell r="BO15">
            <v>0.88616922144663357</v>
          </cell>
          <cell r="BP15">
            <v>4</v>
          </cell>
          <cell r="BQ15">
            <v>0.90751915531716087</v>
          </cell>
        </row>
        <row r="16">
          <cell r="AX16">
            <v>3</v>
          </cell>
          <cell r="AY16">
            <v>0.89105039745550485</v>
          </cell>
          <cell r="AZ16">
            <v>4</v>
          </cell>
          <cell r="BA16">
            <v>0.90751915531716087</v>
          </cell>
          <cell r="BB16">
            <v>5</v>
          </cell>
          <cell r="BC16">
            <v>0.93013577761165644</v>
          </cell>
          <cell r="BL16">
            <v>3</v>
          </cell>
          <cell r="BM16">
            <v>0.82963943430840048</v>
          </cell>
          <cell r="BN16">
            <v>4</v>
          </cell>
          <cell r="BO16">
            <v>0.85856543643775374</v>
          </cell>
          <cell r="BP16">
            <v>5</v>
          </cell>
          <cell r="BQ16">
            <v>0.89345379876724218</v>
          </cell>
        </row>
        <row r="17">
          <cell r="AX17">
            <v>4</v>
          </cell>
          <cell r="AY17">
            <v>0.86453723130786519</v>
          </cell>
          <cell r="AZ17">
            <v>5</v>
          </cell>
          <cell r="BA17">
            <v>0.89345379876724218</v>
          </cell>
          <cell r="BB17">
            <v>6</v>
          </cell>
          <cell r="BC17">
            <v>0.92253572630517844</v>
          </cell>
          <cell r="BL17">
            <v>4</v>
          </cell>
          <cell r="BM17">
            <v>0.79004131186337712</v>
          </cell>
          <cell r="BN17">
            <v>5</v>
          </cell>
          <cell r="BO17">
            <v>0.83774780677082938</v>
          </cell>
          <cell r="BP17">
            <v>6</v>
          </cell>
          <cell r="BQ17">
            <v>0.88212354168554508</v>
          </cell>
        </row>
        <row r="18">
          <cell r="AX18">
            <v>5</v>
          </cell>
          <cell r="AY18">
            <v>0.81915824544758209</v>
          </cell>
          <cell r="AZ18">
            <v>6</v>
          </cell>
          <cell r="BA18">
            <v>0.86140082566097964</v>
          </cell>
          <cell r="BB18">
            <v>7</v>
          </cell>
          <cell r="BC18">
            <v>0.89653999484841951</v>
          </cell>
          <cell r="BL18">
            <v>5</v>
          </cell>
          <cell r="BM18">
            <v>0.72113613169360624</v>
          </cell>
          <cell r="BN18">
            <v>6</v>
          </cell>
          <cell r="BO18">
            <v>0.78840690800064772</v>
          </cell>
          <cell r="BP18">
            <v>7</v>
          </cell>
          <cell r="BQ18">
            <v>0.84672172626968345</v>
          </cell>
        </row>
        <row r="19">
          <cell r="AX19">
            <v>6</v>
          </cell>
          <cell r="AY19">
            <v>0.79357394316600871</v>
          </cell>
          <cell r="AZ19">
            <v>7</v>
          </cell>
          <cell r="BA19">
            <v>0.84312944513019161</v>
          </cell>
          <cell r="BB19">
            <v>8</v>
          </cell>
          <cell r="BC19">
            <v>0.88164787556926605</v>
          </cell>
          <cell r="BL19">
            <v>6</v>
          </cell>
          <cell r="BM19">
            <v>0.68305169963272483</v>
          </cell>
          <cell r="BN19">
            <v>7</v>
          </cell>
          <cell r="BO19">
            <v>0.76068075086296316</v>
          </cell>
          <cell r="BP19">
            <v>8</v>
          </cell>
          <cell r="BQ19">
            <v>0.82659686279902111</v>
          </cell>
        </row>
        <row r="20">
          <cell r="AX20">
            <v>7</v>
          </cell>
          <cell r="AY20">
            <v>0.77583851194500675</v>
          </cell>
          <cell r="AZ20">
            <v>8</v>
          </cell>
          <cell r="BA20">
            <v>0.83037524563966758</v>
          </cell>
          <cell r="BB20">
            <v>9</v>
          </cell>
          <cell r="BC20">
            <v>0.87122004144563236</v>
          </cell>
          <cell r="BL20">
            <v>7</v>
          </cell>
          <cell r="BM20">
            <v>0.65697887537806388</v>
          </cell>
          <cell r="BN20">
            <v>8</v>
          </cell>
          <cell r="BO20">
            <v>0.74150053352191525</v>
          </cell>
          <cell r="BP20">
            <v>9</v>
          </cell>
          <cell r="BQ20">
            <v>0.81257319938856043</v>
          </cell>
        </row>
        <row r="21">
          <cell r="AX21">
            <v>8</v>
          </cell>
          <cell r="AY21">
            <v>0.76231533647844218</v>
          </cell>
          <cell r="AZ21">
            <v>9</v>
          </cell>
          <cell r="BA21">
            <v>0.82060039828799203</v>
          </cell>
          <cell r="BB21">
            <v>10</v>
          </cell>
          <cell r="BC21">
            <v>0.86320972508788918</v>
          </cell>
          <cell r="BL21">
            <v>8</v>
          </cell>
          <cell r="BM21">
            <v>0.63728060566848177</v>
          </cell>
          <cell r="BN21">
            <v>9</v>
          </cell>
          <cell r="BO21">
            <v>0.72689812791833286</v>
          </cell>
          <cell r="BP21">
            <v>10</v>
          </cell>
          <cell r="BQ21">
            <v>0.80183915614156376</v>
          </cell>
        </row>
        <row r="22">
          <cell r="AX22">
            <v>9</v>
          </cell>
          <cell r="AY22">
            <v>0.75141519935491419</v>
          </cell>
          <cell r="AZ22">
            <v>10</v>
          </cell>
          <cell r="BA22">
            <v>0.81268951717764759</v>
          </cell>
          <cell r="BB22">
            <v>11</v>
          </cell>
          <cell r="BC22">
            <v>0.85671505370008183</v>
          </cell>
          <cell r="BL22">
            <v>9</v>
          </cell>
          <cell r="BM22">
            <v>0.62151865797000105</v>
          </cell>
          <cell r="BN22">
            <v>10</v>
          </cell>
          <cell r="BO22">
            <v>0.7151424098968473</v>
          </cell>
          <cell r="BP22">
            <v>11</v>
          </cell>
          <cell r="BQ22">
            <v>0.79316079261975603</v>
          </cell>
        </row>
        <row r="23">
          <cell r="AX23">
            <v>10</v>
          </cell>
          <cell r="AY23">
            <v>0.74230257797640709</v>
          </cell>
          <cell r="AZ23">
            <v>11</v>
          </cell>
          <cell r="BA23">
            <v>0.80605364680405533</v>
          </cell>
          <cell r="BB23">
            <v>12</v>
          </cell>
          <cell r="BC23">
            <v>0.85125888329753219</v>
          </cell>
          <cell r="BL23">
            <v>10</v>
          </cell>
          <cell r="BM23">
            <v>0.60842111317571179</v>
          </cell>
          <cell r="BN23">
            <v>11</v>
          </cell>
          <cell r="BO23">
            <v>0.70532443320281712</v>
          </cell>
          <cell r="BP23">
            <v>12</v>
          </cell>
          <cell r="BQ23">
            <v>0.78588725868869269</v>
          </cell>
        </row>
        <row r="24">
          <cell r="AX24">
            <v>11</v>
          </cell>
          <cell r="AY24">
            <v>0.73448458401651595</v>
          </cell>
          <cell r="AZ24">
            <v>12</v>
          </cell>
          <cell r="BA24">
            <v>0.80034412770038521</v>
          </cell>
          <cell r="BB24">
            <v>13</v>
          </cell>
          <cell r="BC24">
            <v>0.84655829875200173</v>
          </cell>
          <cell r="BL24">
            <v>11</v>
          </cell>
          <cell r="BM24">
            <v>0.59724238636814209</v>
          </cell>
          <cell r="BN24">
            <v>12</v>
          </cell>
          <cell r="BO24">
            <v>0.6969085617180143</v>
          </cell>
          <cell r="BP24">
            <v>13</v>
          </cell>
          <cell r="BQ24">
            <v>0.77963359235280649</v>
          </cell>
        </row>
        <row r="25">
          <cell r="AX25">
            <v>12</v>
          </cell>
          <cell r="AY25">
            <v>0.72764644328805628</v>
          </cell>
          <cell r="AZ25">
            <v>13</v>
          </cell>
          <cell r="BA25">
            <v>0.79533763206212804</v>
          </cell>
          <cell r="BB25">
            <v>14</v>
          </cell>
          <cell r="BC25">
            <v>0.84243184117115588</v>
          </cell>
          <cell r="BL25">
            <v>12</v>
          </cell>
          <cell r="BM25">
            <v>0.58750886452733797</v>
          </cell>
          <cell r="BN25">
            <v>13</v>
          </cell>
          <cell r="BO25">
            <v>0.68955302606140301</v>
          </cell>
          <cell r="BP25">
            <v>14</v>
          </cell>
          <cell r="BQ25">
            <v>0.77415339598066446</v>
          </cell>
        </row>
        <row r="26">
          <cell r="AX26">
            <v>13</v>
          </cell>
          <cell r="AY26">
            <v>0.72157507653823472</v>
          </cell>
          <cell r="AZ26">
            <v>14</v>
          </cell>
          <cell r="BA26">
            <v>0.7908825932679906</v>
          </cell>
          <cell r="BB26">
            <v>15</v>
          </cell>
          <cell r="BC26">
            <v>0.83875621642717813</v>
          </cell>
          <cell r="BL26">
            <v>13</v>
          </cell>
          <cell r="BM26">
            <v>0.57890142948193157</v>
          </cell>
          <cell r="BN26">
            <v>14</v>
          </cell>
          <cell r="BO26">
            <v>0.68302665193111922</v>
          </cell>
          <cell r="BP26">
            <v>15</v>
          </cell>
          <cell r="BQ26">
            <v>0.76927955372350587</v>
          </cell>
        </row>
        <row r="27">
          <cell r="AX27">
            <v>14</v>
          </cell>
          <cell r="AY27">
            <v>0.71611965675203171</v>
          </cell>
          <cell r="AZ27">
            <v>15</v>
          </cell>
          <cell r="BA27">
            <v>0.7868714813317651</v>
          </cell>
          <cell r="BB27">
            <v>16</v>
          </cell>
          <cell r="BC27">
            <v>0.83544386306000495</v>
          </cell>
          <cell r="BL27">
            <v>14</v>
          </cell>
          <cell r="BM27">
            <v>0.57119511843690607</v>
          </cell>
          <cell r="BN27">
            <v>15</v>
          </cell>
          <cell r="BO27">
            <v>0.67716591548368577</v>
          </cell>
          <cell r="BP27">
            <v>16</v>
          </cell>
          <cell r="BQ27">
            <v>0.76489357149980053</v>
          </cell>
        </row>
        <row r="28">
          <cell r="AX28">
            <v>15</v>
          </cell>
          <cell r="AY28">
            <v>0.71116957658311042</v>
          </cell>
          <cell r="AZ28">
            <v>16</v>
          </cell>
          <cell r="BA28">
            <v>0.78322527941712272</v>
          </cell>
          <cell r="BB28">
            <v>17</v>
          </cell>
          <cell r="BC28">
            <v>0.83243037877266823</v>
          </cell>
          <cell r="BL28">
            <v>15</v>
          </cell>
          <cell r="BM28">
            <v>0.56422556162944093</v>
          </cell>
          <cell r="BN28">
            <v>16</v>
          </cell>
          <cell r="BO28">
            <v>0.67185097160250262</v>
          </cell>
          <cell r="BP28">
            <v>17</v>
          </cell>
          <cell r="BQ28">
            <v>0.76090842002520898</v>
          </cell>
        </row>
        <row r="29">
          <cell r="AX29">
            <v>16</v>
          </cell>
          <cell r="AY29">
            <v>0.7066413576048316</v>
          </cell>
          <cell r="AZ29">
            <v>17</v>
          </cell>
          <cell r="BA29">
            <v>0.77988424109220278</v>
          </cell>
          <cell r="BB29">
            <v>18</v>
          </cell>
          <cell r="BC29">
            <v>0.82966702703615525</v>
          </cell>
          <cell r="BL29">
            <v>16</v>
          </cell>
          <cell r="BM29">
            <v>0.55786911639871217</v>
          </cell>
          <cell r="BN29">
            <v>17</v>
          </cell>
          <cell r="BO29">
            <v>0.66699141996191447</v>
          </cell>
          <cell r="BP29">
            <v>18</v>
          </cell>
          <cell r="BQ29">
            <v>0.75725832484729416</v>
          </cell>
        </row>
        <row r="30">
          <cell r="AX30">
            <v>17</v>
          </cell>
          <cell r="AY30">
            <v>0.70247047672128893</v>
          </cell>
          <cell r="AZ30">
            <v>18</v>
          </cell>
          <cell r="BA30">
            <v>0.77680210841815189</v>
          </cell>
          <cell r="BB30">
            <v>19</v>
          </cell>
          <cell r="BC30">
            <v>0.82711604551068563</v>
          </cell>
          <cell r="BL30">
            <v>17</v>
          </cell>
          <cell r="BM30">
            <v>0.55203050551898403</v>
          </cell>
          <cell r="BN30">
            <v>18</v>
          </cell>
          <cell r="BO30">
            <v>0.66251742270266067</v>
          </cell>
          <cell r="BP30">
            <v>19</v>
          </cell>
          <cell r="BQ30">
            <v>0.75389238239979417</v>
          </cell>
        </row>
        <row r="31">
          <cell r="AX31">
            <v>18</v>
          </cell>
          <cell r="AY31">
            <v>0.69860605011377253</v>
          </cell>
          <cell r="AZ31">
            <v>19</v>
          </cell>
          <cell r="BA31">
            <v>0.7739423449403211</v>
          </cell>
          <cell r="BB31">
            <v>20</v>
          </cell>
          <cell r="BC31">
            <v>0.82474758703450779</v>
          </cell>
          <cell r="BL31">
            <v>18</v>
          </cell>
          <cell r="BM31">
            <v>0.54663480215770199</v>
          </cell>
          <cell r="BN31">
            <v>19</v>
          </cell>
          <cell r="BO31">
            <v>0.65837393040796099</v>
          </cell>
          <cell r="BP31">
            <v>20</v>
          </cell>
          <cell r="BQ31">
            <v>0.75077040255074257</v>
          </cell>
        </row>
        <row r="32">
          <cell r="AX32">
            <v>19</v>
          </cell>
          <cell r="AY32">
            <v>0.69500725539875929</v>
          </cell>
          <cell r="AZ32">
            <v>20</v>
          </cell>
          <cell r="BA32">
            <v>0.77127559637676146</v>
          </cell>
          <cell r="BB32">
            <v>21</v>
          </cell>
          <cell r="BC32">
            <v>0.82253765609869056</v>
          </cell>
          <cell r="BL32">
            <v>19</v>
          </cell>
          <cell r="BM32">
            <v>0.54162205089615856</v>
          </cell>
          <cell r="BN32">
            <v>20</v>
          </cell>
          <cell r="BO32">
            <v>0.65451679788085226</v>
          </cell>
          <cell r="BP32">
            <v>21</v>
          </cell>
          <cell r="BQ32">
            <v>0.74786010720520357</v>
          </cell>
        </row>
        <row r="33">
          <cell r="AX33">
            <v>20</v>
          </cell>
          <cell r="AY33">
            <v>0.69164085255190133</v>
          </cell>
          <cell r="AZ33">
            <v>21</v>
          </cell>
          <cell r="BA33">
            <v>0.76877792855892113</v>
          </cell>
          <cell r="BB33">
            <v>22</v>
          </cell>
          <cell r="BC33">
            <v>0.82046667599808187</v>
          </cell>
          <cell r="BL33">
            <v>20</v>
          </cell>
          <cell r="BM33">
            <v>0.53694355046146403</v>
          </cell>
          <cell r="BN33">
            <v>21</v>
          </cell>
          <cell r="BO33">
            <v>0.65091009395988719</v>
          </cell>
          <cell r="BP33">
            <v>22</v>
          </cell>
          <cell r="BQ33">
            <v>0.74513518709283566</v>
          </cell>
        </row>
        <row r="34">
          <cell r="AX34">
            <v>21</v>
          </cell>
          <cell r="AY34">
            <v>0.68847942256172712</v>
          </cell>
          <cell r="AZ34">
            <v>22</v>
          </cell>
          <cell r="BA34">
            <v>0.76642957380855414</v>
          </cell>
          <cell r="BB34">
            <v>23</v>
          </cell>
          <cell r="BC34">
            <v>0.818518468800984</v>
          </cell>
          <cell r="BL34">
            <v>21</v>
          </cell>
          <cell r="BM34">
            <v>0.53255921913148152</v>
          </cell>
          <cell r="BN34">
            <v>22</v>
          </cell>
          <cell r="BO34">
            <v>0.64752419096447433</v>
          </cell>
          <cell r="BP34">
            <v>23</v>
          </cell>
          <cell r="BQ34">
            <v>0.74257391973347053</v>
          </cell>
        </row>
        <row r="35">
          <cell r="AX35">
            <v>22</v>
          </cell>
          <cell r="AY35">
            <v>0.68550008840496501</v>
          </cell>
          <cell r="AZ35">
            <v>23</v>
          </cell>
          <cell r="BA35">
            <v>0.76421401944273937</v>
          </cell>
          <cell r="BB35">
            <v>24</v>
          </cell>
          <cell r="BC35">
            <v>0.81667951327163202</v>
          </cell>
          <cell r="BL35">
            <v>22</v>
          </cell>
          <cell r="BM35">
            <v>0.52843568597042612</v>
          </cell>
          <cell r="BN35">
            <v>23</v>
          </cell>
          <cell r="BO35">
            <v>0.64433437785061409</v>
          </cell>
          <cell r="BP35">
            <v>24</v>
          </cell>
          <cell r="BQ35">
            <v>0.74015816489562025</v>
          </cell>
        </row>
        <row r="36">
          <cell r="AX36">
            <v>23</v>
          </cell>
          <cell r="AY36">
            <v>0.6826835682777983</v>
          </cell>
          <cell r="AZ36">
            <v>24</v>
          </cell>
          <cell r="BA36">
            <v>0.76211733225307243</v>
          </cell>
          <cell r="BB36">
            <v>25</v>
          </cell>
          <cell r="BC36">
            <v>0.81493839461078654</v>
          </cell>
          <cell r="BL36">
            <v>23</v>
          </cell>
          <cell r="BM36">
            <v>0.52454488094867824</v>
          </cell>
          <cell r="BN36">
            <v>24</v>
          </cell>
          <cell r="BO36">
            <v>0.64131983399948922</v>
          </cell>
          <cell r="BP36">
            <v>25</v>
          </cell>
          <cell r="BQ36">
            <v>0.73787262034026613</v>
          </cell>
        </row>
        <row r="37">
          <cell r="AX37">
            <v>24</v>
          </cell>
          <cell r="AY37">
            <v>0.68001346275983077</v>
          </cell>
          <cell r="AZ37">
            <v>25</v>
          </cell>
          <cell r="BA37">
            <v>0.76012764932233212</v>
          </cell>
          <cell r="BB37">
            <v>26</v>
          </cell>
          <cell r="BC37">
            <v>0.81328538947944362</v>
          </cell>
          <cell r="BL37">
            <v>24</v>
          </cell>
          <cell r="BM37">
            <v>0.52086297557590688</v>
          </cell>
          <cell r="BN37">
            <v>25</v>
          </cell>
          <cell r="BO37">
            <v>0.63846285682922499</v>
          </cell>
          <cell r="BP37">
            <v>26</v>
          </cell>
          <cell r="BQ37">
            <v>0.73570426098536768</v>
          </cell>
        </row>
        <row r="38">
          <cell r="AX38">
            <v>25</v>
          </cell>
          <cell r="AY38">
            <v>0.67747570990893513</v>
          </cell>
          <cell r="AZ38">
            <v>26</v>
          </cell>
          <cell r="BA38">
            <v>0.75823478837986491</v>
          </cell>
          <cell r="BB38">
            <v>27</v>
          </cell>
          <cell r="BC38">
            <v>0.81171214829223626</v>
          </cell>
          <cell r="BL38">
            <v>25</v>
          </cell>
          <cell r="BM38">
            <v>0.51736957465465461</v>
          </cell>
          <cell r="BN38">
            <v>26</v>
          </cell>
          <cell r="BO38">
            <v>0.63574827155582736</v>
          </cell>
          <cell r="BP38">
            <v>27</v>
          </cell>
          <cell r="BQ38">
            <v>0.7336419098496616</v>
          </cell>
        </row>
        <row r="39">
          <cell r="AX39">
            <v>26</v>
          </cell>
          <cell r="AY39">
            <v>0.67505816301553201</v>
          </cell>
          <cell r="AZ39">
            <v>27</v>
          </cell>
          <cell r="BA39">
            <v>0.7564299455611817</v>
          </cell>
          <cell r="BB39">
            <v>28</v>
          </cell>
          <cell r="BC39">
            <v>0.81021144866582695</v>
          </cell>
          <cell r="BL39">
            <v>26</v>
          </cell>
          <cell r="BM39">
            <v>0.5140470911119831</v>
          </cell>
          <cell r="BN39">
            <v>27</v>
          </cell>
          <cell r="BO39">
            <v>0.63316297395716103</v>
          </cell>
          <cell r="BP39">
            <v>28</v>
          </cell>
          <cell r="BQ39">
            <v>0.7316759053255788</v>
          </cell>
        </row>
        <row r="40">
          <cell r="AX40">
            <v>27</v>
          </cell>
          <cell r="AY40">
            <v>0.67275025935800659</v>
          </cell>
          <cell r="AZ40">
            <v>28</v>
          </cell>
          <cell r="BA40">
            <v>0.75470545807713274</v>
          </cell>
          <cell r="BB40">
            <v>29</v>
          </cell>
          <cell r="BC40">
            <v>0.80877700173318234</v>
          </cell>
          <cell r="BL40">
            <v>27</v>
          </cell>
          <cell r="BM40">
            <v>0.51088025641471146</v>
          </cell>
          <cell r="BN40">
            <v>28</v>
          </cell>
          <cell r="BO40">
            <v>0.6306955717826549</v>
          </cell>
          <cell r="BP40">
            <v>29</v>
          </cell>
          <cell r="BQ40">
            <v>0.72979783997197778</v>
          </cell>
        </row>
        <row r="41">
          <cell r="AX41">
            <v>28</v>
          </cell>
          <cell r="AY41">
            <v>0.6705427574315368</v>
          </cell>
          <cell r="AZ41">
            <v>29</v>
          </cell>
          <cell r="BA41">
            <v>0.753054615770132</v>
          </cell>
          <cell r="BB41">
            <v>30</v>
          </cell>
          <cell r="BC41">
            <v>0.80740329829103363</v>
          </cell>
          <cell r="BL41">
            <v>28</v>
          </cell>
          <cell r="BM41">
            <v>0.50785573283074958</v>
          </cell>
          <cell r="BN41">
            <v>29</v>
          </cell>
          <cell r="BO41">
            <v>0.62833610036753795</v>
          </cell>
          <cell r="BP41">
            <v>30</v>
          </cell>
          <cell r="BQ41">
            <v>0.7280003531597572</v>
          </cell>
        </row>
        <row r="42">
          <cell r="AX42">
            <v>29</v>
          </cell>
          <cell r="AY42">
            <v>0.66842752636471536</v>
          </cell>
          <cell r="AZ42">
            <v>30</v>
          </cell>
          <cell r="BA42">
            <v>0.75147150996378831</v>
          </cell>
          <cell r="BB42">
            <v>31</v>
          </cell>
          <cell r="BC42">
            <v>0.80608548534633229</v>
          </cell>
          <cell r="BL42">
            <v>29</v>
          </cell>
          <cell r="BM42">
            <v>0.50496180318784534</v>
          </cell>
          <cell r="BN42">
            <v>30</v>
          </cell>
          <cell r="BO42">
            <v>0.62607579478763353</v>
          </cell>
          <cell r="BP42">
            <v>31</v>
          </cell>
          <cell r="BQ42">
            <v>0.72627696478980175</v>
          </cell>
        </row>
        <row r="43">
          <cell r="AX43">
            <v>30</v>
          </cell>
          <cell r="AY43">
            <v>0.66639737558041534</v>
          </cell>
          <cell r="AZ43">
            <v>31</v>
          </cell>
          <cell r="BA43">
            <v>0.74995091109585765</v>
          </cell>
          <cell r="BB43">
            <v>32</v>
          </cell>
          <cell r="BC43">
            <v>0.80481926613397026</v>
          </cell>
          <cell r="BL43">
            <v>30</v>
          </cell>
          <cell r="BM43">
            <v>0.50218812030129356</v>
          </cell>
          <cell r="BN43">
            <v>31</v>
          </cell>
          <cell r="BO43">
            <v>0.62390690560372408</v>
          </cell>
          <cell r="BP43">
            <v>32</v>
          </cell>
          <cell r="BQ43">
            <v>0.72462194070402663</v>
          </cell>
        </row>
        <row r="44">
          <cell r="AX44">
            <v>31</v>
          </cell>
          <cell r="AY44">
            <v>0.66444591582581192</v>
          </cell>
          <cell r="AZ44">
            <v>32</v>
          </cell>
          <cell r="BA44">
            <v>0.74848816880544866</v>
          </cell>
          <cell r="BB44">
            <v>33</v>
          </cell>
          <cell r="BC44">
            <v>0.80360081845154996</v>
          </cell>
          <cell r="BL44">
            <v>31</v>
          </cell>
          <cell r="BM44">
            <v>0.4995255028427259</v>
          </cell>
          <cell r="BN44">
            <v>32</v>
          </cell>
          <cell r="BO44">
            <v>0.62182254857424646</v>
          </cell>
          <cell r="BP44">
            <v>33</v>
          </cell>
          <cell r="BQ44">
            <v>0.72303018281552867</v>
          </cell>
        </row>
        <row r="45">
          <cell r="AX45">
            <v>32</v>
          </cell>
          <cell r="AY45">
            <v>0.66256744489655994</v>
          </cell>
          <cell r="AZ45">
            <v>33</v>
          </cell>
          <cell r="BA45">
            <v>0.74707912971047963</v>
          </cell>
          <cell r="BB45">
            <v>34</v>
          </cell>
          <cell r="BC45">
            <v>0.80242672743011578</v>
          </cell>
          <cell r="BL45">
            <v>32</v>
          </cell>
          <cell r="BM45">
            <v>0.49696576771572365</v>
          </cell>
          <cell r="BN45">
            <v>33</v>
          </cell>
          <cell r="BO45">
            <v>0.61981658110188043</v>
          </cell>
          <cell r="BP45">
            <v>34</v>
          </cell>
          <cell r="BQ45">
            <v>0.72149713870946097</v>
          </cell>
        </row>
        <row r="46">
          <cell r="AX46">
            <v>33</v>
          </cell>
          <cell r="AY46">
            <v>0.66075685297867615</v>
          </cell>
          <cell r="AZ46">
            <v>34</v>
          </cell>
          <cell r="BA46">
            <v>0.7457200692494631</v>
          </cell>
          <cell r="BB46">
            <v>35</v>
          </cell>
          <cell r="BC46">
            <v>0.80129392978588543</v>
          </cell>
          <cell r="BL46">
            <v>33</v>
          </cell>
          <cell r="BM46">
            <v>0.49450159139369565</v>
          </cell>
          <cell r="BN46">
            <v>34</v>
          </cell>
          <cell r="BO46">
            <v>0.61788349991341462</v>
          </cell>
          <cell r="BP46">
            <v>35</v>
          </cell>
          <cell r="BQ46">
            <v>0.72001872672082501</v>
          </cell>
        </row>
        <row r="47">
          <cell r="AX47">
            <v>34</v>
          </cell>
          <cell r="AY47">
            <v>0.65900954370753273</v>
          </cell>
          <cell r="AZ47">
            <v>35</v>
          </cell>
          <cell r="BA47">
            <v>0.74440763479947447</v>
          </cell>
          <cell r="BB47">
            <v>36</v>
          </cell>
          <cell r="BC47">
            <v>0.8001996672799977</v>
          </cell>
          <cell r="BL47">
            <v>34</v>
          </cell>
          <cell r="BM47">
            <v>0.49212639443081208</v>
          </cell>
          <cell r="BN47">
            <v>35</v>
          </cell>
          <cell r="BO47">
            <v>0.61601835574732322</v>
          </cell>
          <cell r="BP47">
            <v>36</v>
          </cell>
          <cell r="BQ47">
            <v>0.71859127341871942</v>
          </cell>
        </row>
        <row r="48">
          <cell r="AX48">
            <v>35</v>
          </cell>
          <cell r="AY48">
            <v>0.65732136791814966</v>
          </cell>
          <cell r="AZ48">
            <v>36</v>
          </cell>
          <cell r="BA48">
            <v>0.74313879790589243</v>
          </cell>
          <cell r="BB48">
            <v>37</v>
          </cell>
          <cell r="BC48">
            <v>0.79914144762121353</v>
          </cell>
          <cell r="BL48">
            <v>35</v>
          </cell>
          <cell r="BM48">
            <v>0.48983424466097503</v>
          </cell>
          <cell r="BN48">
            <v>36</v>
          </cell>
          <cell r="BO48">
            <v>0.61421668177186917</v>
          </cell>
          <cell r="BP48">
            <v>37</v>
          </cell>
          <cell r="BQ48">
            <v>0.71721146111391454</v>
          </cell>
        </row>
        <row r="49">
          <cell r="AX49">
            <v>36</v>
          </cell>
          <cell r="AY49">
            <v>0.65568856771869621</v>
          </cell>
          <cell r="AZ49">
            <v>37</v>
          </cell>
          <cell r="BA49">
            <v>0.74191081392879399</v>
          </cell>
          <cell r="BB49">
            <v>38</v>
          </cell>
          <cell r="BC49">
            <v>0.79811701142877378</v>
          </cell>
          <cell r="BL49">
            <v>36</v>
          </cell>
          <cell r="BM49">
            <v>0.48761977557910641</v>
          </cell>
          <cell r="BN49">
            <v>37</v>
          </cell>
          <cell r="BO49">
            <v>0.61247443316943684</v>
          </cell>
          <cell r="BP49">
            <v>38</v>
          </cell>
          <cell r="BQ49">
            <v>0.7158762835236574</v>
          </cell>
        </row>
        <row r="50">
          <cell r="AX50">
            <v>37</v>
          </cell>
          <cell r="AY50">
            <v>0.65410772901847924</v>
          </cell>
          <cell r="AZ50">
            <v>38</v>
          </cell>
          <cell r="BA50">
            <v>0.74072118776744578</v>
          </cell>
          <cell r="BB50">
            <v>39</v>
          </cell>
          <cell r="BC50">
            <v>0.79712430416315261</v>
          </cell>
          <cell r="BL50">
            <v>37</v>
          </cell>
          <cell r="BM50">
            <v>0.48547811714165767</v>
          </cell>
          <cell r="BN50">
            <v>38</v>
          </cell>
          <cell r="BO50">
            <v>0.61078793586396252</v>
          </cell>
          <cell r="BP50">
            <v>39</v>
          </cell>
          <cell r="BQ50">
            <v>0.71458300812038766</v>
          </cell>
        </row>
        <row r="51">
          <cell r="AX51">
            <v>38</v>
          </cell>
          <cell r="AY51">
            <v>0.65257574102434335</v>
          </cell>
          <cell r="AZ51">
            <v>39</v>
          </cell>
          <cell r="BA51">
            <v>0.73956764459772639</v>
          </cell>
          <cell r="BB51">
            <v>40</v>
          </cell>
          <cell r="BC51">
            <v>0.79616145215527911</v>
          </cell>
          <cell r="BL51">
            <v>38</v>
          </cell>
          <cell r="BM51">
            <v>0.4834048367916014</v>
          </cell>
          <cell r="BN51">
            <v>39</v>
          </cell>
          <cell r="BO51">
            <v>0.60915384278289886</v>
          </cell>
          <cell r="BP51">
            <v>40</v>
          </cell>
          <cell r="BQ51">
            <v>0.71332914399215042</v>
          </cell>
        </row>
        <row r="52">
          <cell r="AX52">
            <v>39</v>
          </cell>
          <cell r="AY52">
            <v>0.65108976151512743</v>
          </cell>
          <cell r="AZ52">
            <v>40</v>
          </cell>
          <cell r="BA52">
            <v>0.73844810476873624</v>
          </cell>
          <cell r="BB52">
            <v>41</v>
          </cell>
          <cell r="BC52">
            <v>0.79522674203717258</v>
          </cell>
          <cell r="BL52">
            <v>39</v>
          </cell>
          <cell r="BM52">
            <v>0.48139588895189145</v>
          </cell>
          <cell r="BN52">
            <v>40</v>
          </cell>
          <cell r="BO52">
            <v>0.60756909636549195</v>
          </cell>
          <cell r="BP52">
            <v>41</v>
          </cell>
          <cell r="BQ52">
            <v>0.71211241427530958</v>
          </cell>
        </row>
        <row r="53">
          <cell r="AX53">
            <v>40</v>
          </cell>
          <cell r="AY53">
            <v>0.64964718693419987</v>
          </cell>
          <cell r="AZ53">
            <v>41</v>
          </cell>
          <cell r="BA53">
            <v>0.73736066216966289</v>
          </cell>
          <cell r="BB53">
            <v>42</v>
          </cell>
          <cell r="BC53">
            <v>0.79431860301134483</v>
          </cell>
          <cell r="BL53">
            <v>40</v>
          </cell>
          <cell r="BM53">
            <v>0.47944757157279927</v>
          </cell>
          <cell r="BN53">
            <v>41</v>
          </cell>
          <cell r="BO53">
            <v>0.60603089627865891</v>
          </cell>
          <cell r="BP53">
            <v>42</v>
          </cell>
          <cell r="BQ53">
            <v>0.71093073240163274</v>
          </cell>
        </row>
        <row r="54">
          <cell r="AX54">
            <v>41</v>
          </cell>
          <cell r="AY54">
            <v>0.6482456265209382</v>
          </cell>
          <cell r="AZ54">
            <v>42</v>
          </cell>
          <cell r="BA54">
            <v>0.73630356550742437</v>
          </cell>
          <cell r="BB54">
            <v>43</v>
          </cell>
          <cell r="BC54">
            <v>0.79343559150192255</v>
          </cell>
          <cell r="BL54">
            <v>41</v>
          </cell>
          <cell r="BM54">
            <v>0.47755648858623467</v>
          </cell>
          <cell r="BN54">
            <v>42</v>
          </cell>
          <cell r="BO54">
            <v>0.60453667149757861</v>
          </cell>
          <cell r="BP54">
            <v>43</v>
          </cell>
          <cell r="BQ54">
            <v>0.70978218154431882</v>
          </cell>
        </row>
        <row r="55">
          <cell r="AX55">
            <v>42</v>
          </cell>
          <cell r="AY55">
            <v>0.64688287984497361</v>
          </cell>
          <cell r="AZ55">
            <v>43</v>
          </cell>
          <cell r="BA55">
            <v>0.73527520203799446</v>
          </cell>
          <cell r="BB55">
            <v>44</v>
          </cell>
          <cell r="BC55">
            <v>0.79257637781399293</v>
          </cell>
          <cell r="BL55">
            <v>42</v>
          </cell>
          <cell r="BM55">
            <v>0.4757195173315637</v>
          </cell>
          <cell r="BN55">
            <v>43</v>
          </cell>
          <cell r="BO55">
            <v>0.60308405606287618</v>
          </cell>
          <cell r="BP55">
            <v>44</v>
          </cell>
          <cell r="BQ55">
            <v>0.70866499676024386</v>
          </cell>
        </row>
        <row r="56">
          <cell r="AX56">
            <v>43</v>
          </cell>
          <cell r="AY56">
            <v>0.64555691722079722</v>
          </cell>
          <cell r="AZ56">
            <v>44</v>
          </cell>
          <cell r="BA56">
            <v>0.73427408337586009</v>
          </cell>
          <cell r="BB56">
            <v>45</v>
          </cell>
          <cell r="BC56">
            <v>0.79173973449421875</v>
          </cell>
          <cell r="BL56">
            <v>43</v>
          </cell>
          <cell r="BM56">
            <v>0.4739337801855158</v>
          </cell>
          <cell r="BN56">
            <v>44</v>
          </cell>
          <cell r="BO56">
            <v>0.60167086794945013</v>
          </cell>
          <cell r="BP56">
            <v>45</v>
          </cell>
          <cell r="BQ56">
            <v>0.70757754941543793</v>
          </cell>
        </row>
        <row r="57">
          <cell r="AX57">
            <v>44</v>
          </cell>
          <cell r="AY57">
            <v>0.64426586257144303</v>
          </cell>
          <cell r="AZ57">
            <v>45</v>
          </cell>
          <cell r="BA57">
            <v>0.73329883307139365</v>
          </cell>
          <cell r="BB57">
            <v>46</v>
          </cell>
          <cell r="BC57">
            <v>0.79092452613911268</v>
          </cell>
          <cell r="BL57">
            <v>44</v>
          </cell>
          <cell r="BM57">
            <v>0.47219661976324157</v>
          </cell>
          <cell r="BN57">
            <v>45</v>
          </cell>
          <cell r="BO57">
            <v>0.60029509058059638</v>
          </cell>
          <cell r="BP57">
            <v>46</v>
          </cell>
          <cell r="BQ57">
            <v>0.70651833355269544</v>
          </cell>
        </row>
        <row r="58">
          <cell r="AX58">
            <v>45</v>
          </cell>
          <cell r="AY58">
            <v>0.64300797838337509</v>
          </cell>
          <cell r="AZ58">
            <v>46</v>
          </cell>
          <cell r="BA58">
            <v>0.73234817569858868</v>
          </cell>
          <cell r="BB58">
            <v>47</v>
          </cell>
          <cell r="BC58">
            <v>0.79012970044036679</v>
          </cell>
          <cell r="BL58">
            <v>45</v>
          </cell>
          <cell r="BM58">
            <v>0.47050557716582331</v>
          </cell>
          <cell r="BN58">
            <v>46</v>
          </cell>
          <cell r="BO58">
            <v>0.59895485660053283</v>
          </cell>
          <cell r="BP58">
            <v>47</v>
          </cell>
          <cell r="BQ58">
            <v>0.70548595391817703</v>
          </cell>
        </row>
        <row r="59">
          <cell r="AX59">
            <v>46</v>
          </cell>
          <cell r="AY59">
            <v>0.6417816524541925</v>
          </cell>
          <cell r="AZ59">
            <v>47</v>
          </cell>
          <cell r="BA59">
            <v>0.73142092723830965</v>
          </cell>
          <cell r="BB59">
            <v>48</v>
          </cell>
          <cell r="BC59">
            <v>0.78935428029150811</v>
          </cell>
          <cell r="BL59">
            <v>46</v>
          </cell>
          <cell r="BM59">
            <v>0.46885837283715981</v>
          </cell>
          <cell r="BN59">
            <v>47</v>
          </cell>
          <cell r="BO59">
            <v>0.5976484335827853</v>
          </cell>
          <cell r="BP59">
            <v>48</v>
          </cell>
          <cell r="BQ59">
            <v>0.70447911541082486</v>
          </cell>
        </row>
        <row r="60">
          <cell r="AX60"/>
          <cell r="AY60"/>
          <cell r="AZ60"/>
          <cell r="BA60"/>
          <cell r="BB60"/>
          <cell r="BC60"/>
          <cell r="BL60"/>
          <cell r="BM60"/>
          <cell r="BN60"/>
          <cell r="BO60"/>
          <cell r="BP60"/>
          <cell r="BQ60"/>
        </row>
        <row r="61">
          <cell r="AX61"/>
          <cell r="AY61"/>
          <cell r="AZ61"/>
          <cell r="BA61"/>
          <cell r="BB61"/>
          <cell r="BC61"/>
          <cell r="BL61"/>
          <cell r="BM61"/>
          <cell r="BN61"/>
          <cell r="BO61"/>
          <cell r="BP61"/>
          <cell r="BQ61"/>
        </row>
        <row r="62">
          <cell r="AX62">
            <v>47</v>
          </cell>
          <cell r="AY62">
            <v>0.64058538618321714</v>
          </cell>
          <cell r="AZ62">
            <v>48</v>
          </cell>
          <cell r="BA62">
            <v>0.73051598657700434</v>
          </cell>
          <cell r="BB62">
            <v>49</v>
          </cell>
          <cell r="BC62">
            <v>0.7885973568085789</v>
          </cell>
          <cell r="BL62">
            <v>47</v>
          </cell>
          <cell r="BM62">
            <v>0.46725288966445522</v>
          </cell>
          <cell r="BN62">
            <v>48</v>
          </cell>
          <cell r="BO62">
            <v>0.5963742114043129</v>
          </cell>
          <cell r="BP62">
            <v>49</v>
          </cell>
          <cell r="BQ62">
            <v>0.7034966137566997</v>
          </cell>
        </row>
        <row r="63">
          <cell r="AX63">
            <v>48</v>
          </cell>
          <cell r="AY63">
            <v>0.63941778419471107</v>
          </cell>
          <cell r="AZ63">
            <v>49</v>
          </cell>
          <cell r="BA63">
            <v>0.72963232796933453</v>
          </cell>
          <cell r="BB63">
            <v>50</v>
          </cell>
          <cell r="BC63">
            <v>0.78785808314083727</v>
          </cell>
          <cell r="BL63">
            <v>48</v>
          </cell>
          <cell r="BM63">
            <v>0.46568715801487648</v>
          </cell>
          <cell r="BN63">
            <v>49</v>
          </cell>
          <cell r="BO63">
            <v>0.59513069105816241</v>
          </cell>
          <cell r="BP63">
            <v>50</v>
          </cell>
          <cell r="BQ63">
            <v>0.7025373272416936</v>
          </cell>
        </row>
        <row r="64">
          <cell r="AX64">
            <v>49</v>
          </cell>
          <cell r="AY64">
            <v>0.63827754511610624</v>
          </cell>
          <cell r="AZ64">
            <v>50</v>
          </cell>
          <cell r="BA64">
            <v>0.72876899433664943</v>
          </cell>
          <cell r="BB64">
            <v>51</v>
          </cell>
          <cell r="BC64">
            <v>0.78713566896665477</v>
          </cell>
          <cell r="BL64">
            <v>49</v>
          </cell>
          <cell r="BM64">
            <v>0.46415934244890245</v>
          </cell>
          <cell r="BN64">
            <v>50</v>
          </cell>
          <cell r="BO64">
            <v>0.59391647471275311</v>
          </cell>
          <cell r="BP64">
            <v>51</v>
          </cell>
          <cell r="BQ64">
            <v>0.70160020936188527</v>
          </cell>
        </row>
        <row r="65">
          <cell r="AX65">
            <v>50</v>
          </cell>
          <cell r="AY65">
            <v>0.63716345336061975</v>
          </cell>
          <cell r="AZ65">
            <v>51</v>
          </cell>
          <cell r="BA65">
            <v>0.72792509129262895</v>
          </cell>
          <cell r="BB65">
            <v>52</v>
          </cell>
          <cell r="BC65">
            <v>0.78642937558564729</v>
          </cell>
          <cell r="BL65">
            <v>50</v>
          </cell>
          <cell r="BM65">
            <v>0.46266772989048699</v>
          </cell>
          <cell r="BN65">
            <v>51</v>
          </cell>
          <cell r="BO65">
            <v>0.59273025685505576</v>
          </cell>
          <cell r="BP65">
            <v>52</v>
          </cell>
          <cell r="BQ65">
            <v>0.70068428227213897</v>
          </cell>
        </row>
        <row r="66">
          <cell r="AX66">
            <v>51</v>
          </cell>
          <cell r="AY66">
            <v>0.63607437178602266</v>
          </cell>
          <cell r="AZ66">
            <v>52</v>
          </cell>
          <cell r="BA66">
            <v>0.72709978180354873</v>
          </cell>
          <cell r="BB66">
            <v>53</v>
          </cell>
          <cell r="BC66">
            <v>0.78573851153126029</v>
          </cell>
          <cell r="BL66">
            <v>51</v>
          </cell>
          <cell r="BM66">
            <v>0.46121071906701416</v>
          </cell>
          <cell r="BN66">
            <v>52</v>
          </cell>
          <cell r="BO66">
            <v>0.59157081637916453</v>
          </cell>
          <cell r="BP66">
            <v>53</v>
          </cell>
          <cell r="BQ66">
            <v>0.6997886309312713</v>
          </cell>
        </row>
        <row r="67">
          <cell r="AX67">
            <v>52</v>
          </cell>
          <cell r="AY67">
            <v>0.63500923512001084</v>
          </cell>
          <cell r="AZ67">
            <v>53</v>
          </cell>
          <cell r="BA67">
            <v>0.72629228140405644</v>
          </cell>
          <cell r="BB67">
            <v>54</v>
          </cell>
          <cell r="BC67">
            <v>0.78506242863902254</v>
          </cell>
          <cell r="BL67">
            <v>52</v>
          </cell>
          <cell r="BM67">
            <v>0.45978681105939356</v>
          </cell>
          <cell r="BN67">
            <v>53</v>
          </cell>
          <cell r="BO67">
            <v>0.59043700950193811</v>
          </cell>
          <cell r="BP67">
            <v>54</v>
          </cell>
          <cell r="BQ67">
            <v>0.69891239785689063</v>
          </cell>
        </row>
        <row r="68">
          <cell r="AX68"/>
          <cell r="AY68"/>
          <cell r="AZ68"/>
          <cell r="BA68"/>
          <cell r="BB68"/>
          <cell r="BC68"/>
          <cell r="BL68"/>
          <cell r="BM68"/>
          <cell r="BN68"/>
          <cell r="BO68"/>
          <cell r="BP68"/>
          <cell r="BQ68"/>
        </row>
        <row r="69">
          <cell r="AX69"/>
          <cell r="AY69"/>
          <cell r="AZ69"/>
          <cell r="BA69"/>
          <cell r="BB69"/>
          <cell r="BC69"/>
          <cell r="BL69"/>
          <cell r="BM69"/>
          <cell r="BN69"/>
          <cell r="BO69"/>
          <cell r="BP69"/>
          <cell r="BQ69"/>
        </row>
        <row r="70">
          <cell r="AX70"/>
          <cell r="AY70"/>
          <cell r="AZ70"/>
          <cell r="BA70"/>
          <cell r="BB70"/>
          <cell r="BC70"/>
          <cell r="BL70"/>
          <cell r="BM70"/>
          <cell r="BN70"/>
          <cell r="BO70"/>
          <cell r="BP70"/>
          <cell r="BQ70"/>
        </row>
        <row r="71">
          <cell r="AX71"/>
          <cell r="AY71"/>
          <cell r="AZ71"/>
          <cell r="BA71"/>
          <cell r="BB71"/>
          <cell r="BC71"/>
          <cell r="BL71"/>
          <cell r="BM71"/>
          <cell r="BN71"/>
          <cell r="BO71"/>
          <cell r="BP71"/>
          <cell r="BQ71"/>
        </row>
        <row r="72">
          <cell r="AX72"/>
          <cell r="AY72"/>
          <cell r="AZ72"/>
          <cell r="BA72"/>
          <cell r="BB72"/>
          <cell r="BC72"/>
          <cell r="BL72"/>
          <cell r="BM72"/>
          <cell r="BN72"/>
          <cell r="BO72"/>
          <cell r="BP72"/>
          <cell r="BQ72"/>
        </row>
        <row r="73">
          <cell r="AX73"/>
          <cell r="AY73"/>
          <cell r="AZ73"/>
          <cell r="BA73"/>
          <cell r="BB73"/>
          <cell r="BC73"/>
          <cell r="BL73"/>
          <cell r="BM73"/>
          <cell r="BN73"/>
          <cell r="BO73"/>
          <cell r="BP73"/>
          <cell r="BQ73"/>
        </row>
        <row r="74">
          <cell r="AX74"/>
          <cell r="AY74"/>
          <cell r="AZ74"/>
          <cell r="BA74"/>
          <cell r="BB74"/>
          <cell r="BC74"/>
          <cell r="BL74"/>
          <cell r="BM74"/>
          <cell r="BN74"/>
          <cell r="BO74"/>
          <cell r="BP74"/>
          <cell r="BQ74"/>
        </row>
        <row r="75">
          <cell r="AX75"/>
          <cell r="AY75"/>
          <cell r="AZ75"/>
          <cell r="BA75"/>
          <cell r="BB75"/>
          <cell r="BC75"/>
          <cell r="BL75"/>
          <cell r="BM75"/>
          <cell r="BN75"/>
          <cell r="BO75"/>
          <cell r="BP75"/>
          <cell r="BQ75"/>
        </row>
        <row r="76">
          <cell r="AX76"/>
          <cell r="AY76"/>
          <cell r="AZ76"/>
          <cell r="BA76"/>
          <cell r="BB76"/>
          <cell r="BC76"/>
          <cell r="BL76"/>
          <cell r="BM76"/>
          <cell r="BN76"/>
          <cell r="BO76"/>
          <cell r="BP76"/>
          <cell r="BQ76"/>
        </row>
        <row r="77">
          <cell r="AX77"/>
          <cell r="AY77"/>
          <cell r="AZ77"/>
          <cell r="BA77"/>
          <cell r="BB77"/>
          <cell r="BC77"/>
          <cell r="BL77"/>
          <cell r="BM77"/>
          <cell r="BN77"/>
          <cell r="BO77"/>
          <cell r="BP77"/>
          <cell r="BQ77"/>
        </row>
        <row r="78">
          <cell r="AX78"/>
          <cell r="AY78"/>
          <cell r="AZ78"/>
          <cell r="BA78"/>
          <cell r="BB78"/>
          <cell r="BC78"/>
          <cell r="BL78"/>
          <cell r="BM78"/>
          <cell r="BN78"/>
          <cell r="BO78"/>
          <cell r="BP78"/>
          <cell r="BQ78"/>
        </row>
        <row r="79">
          <cell r="AX79"/>
          <cell r="AY79"/>
          <cell r="AZ79"/>
          <cell r="BA79"/>
          <cell r="BB79"/>
          <cell r="BC79"/>
          <cell r="BL79"/>
          <cell r="BM79"/>
          <cell r="BN79"/>
          <cell r="BO79"/>
          <cell r="BP79"/>
          <cell r="BQ79"/>
        </row>
        <row r="80">
          <cell r="AX80"/>
          <cell r="AY80"/>
          <cell r="AZ80"/>
          <cell r="BA80"/>
          <cell r="BB80"/>
          <cell r="BC80"/>
          <cell r="BL80"/>
          <cell r="BM80"/>
          <cell r="BN80"/>
          <cell r="BO80"/>
          <cell r="BP80"/>
          <cell r="BQ80"/>
        </row>
        <row r="81">
          <cell r="AX81"/>
          <cell r="AY81"/>
          <cell r="AZ81"/>
          <cell r="BA81"/>
          <cell r="BB81"/>
          <cell r="BC81"/>
          <cell r="BL81"/>
          <cell r="BM81"/>
          <cell r="BN81"/>
          <cell r="BO81"/>
          <cell r="BP81"/>
          <cell r="BQ81"/>
        </row>
        <row r="82">
          <cell r="AX82"/>
          <cell r="AY82"/>
          <cell r="AZ82"/>
          <cell r="BA82"/>
          <cell r="BB82"/>
          <cell r="BC82"/>
          <cell r="BL82"/>
          <cell r="BM82"/>
          <cell r="BN82"/>
          <cell r="BO82"/>
          <cell r="BP82"/>
          <cell r="BQ82"/>
        </row>
        <row r="83">
          <cell r="AX83"/>
          <cell r="AY83"/>
          <cell r="AZ83"/>
          <cell r="BA83"/>
          <cell r="BB83"/>
          <cell r="BC83"/>
          <cell r="BL83"/>
          <cell r="BM83"/>
          <cell r="BN83"/>
          <cell r="BO83"/>
          <cell r="BP83"/>
          <cell r="BQ83"/>
        </row>
        <row r="84">
          <cell r="AX84"/>
          <cell r="AY84"/>
          <cell r="AZ84"/>
          <cell r="BA84"/>
          <cell r="BB84"/>
          <cell r="BC84"/>
          <cell r="BL84"/>
          <cell r="BM84"/>
          <cell r="BN84"/>
          <cell r="BO84"/>
          <cell r="BP84"/>
          <cell r="BQ84"/>
        </row>
        <row r="85">
          <cell r="AX85"/>
          <cell r="AY85"/>
          <cell r="AZ85"/>
          <cell r="BA85"/>
          <cell r="BB85"/>
          <cell r="BC85"/>
          <cell r="BL85"/>
          <cell r="BM85"/>
          <cell r="BN85"/>
          <cell r="BO85"/>
          <cell r="BP85"/>
          <cell r="BQ85"/>
        </row>
        <row r="86">
          <cell r="AX86"/>
          <cell r="AY86"/>
          <cell r="AZ86"/>
          <cell r="BA86"/>
          <cell r="BB86"/>
          <cell r="BC86"/>
          <cell r="BL86"/>
          <cell r="BM86"/>
          <cell r="BN86"/>
          <cell r="BO86"/>
          <cell r="BP86"/>
          <cell r="BQ86"/>
        </row>
        <row r="87">
          <cell r="AX87"/>
          <cell r="AY87"/>
          <cell r="AZ87"/>
          <cell r="BA87"/>
          <cell r="BB87"/>
          <cell r="BC87"/>
          <cell r="BL87"/>
          <cell r="BM87"/>
          <cell r="BN87"/>
          <cell r="BO87"/>
          <cell r="BP87"/>
          <cell r="BQ87"/>
        </row>
        <row r="88">
          <cell r="AX88"/>
          <cell r="AY88"/>
          <cell r="AZ88"/>
          <cell r="BA88"/>
          <cell r="BB88"/>
          <cell r="BC88"/>
          <cell r="BL88"/>
          <cell r="BM88"/>
          <cell r="BN88"/>
          <cell r="BO88"/>
          <cell r="BP88"/>
          <cell r="BQ88"/>
        </row>
        <row r="89">
          <cell r="AX89"/>
          <cell r="AY89"/>
          <cell r="AZ89"/>
          <cell r="BA89"/>
          <cell r="BB89"/>
          <cell r="BC89"/>
          <cell r="BL89"/>
          <cell r="BM89"/>
          <cell r="BN89"/>
          <cell r="BO89"/>
          <cell r="BP89"/>
          <cell r="BQ89"/>
        </row>
        <row r="90">
          <cell r="AX90"/>
          <cell r="AY90"/>
          <cell r="AZ90"/>
          <cell r="BA90"/>
          <cell r="BB90"/>
          <cell r="BC90"/>
          <cell r="BL90"/>
          <cell r="BM90"/>
          <cell r="BN90"/>
          <cell r="BO90"/>
          <cell r="BP90"/>
          <cell r="BQ90"/>
        </row>
        <row r="91">
          <cell r="AX91"/>
          <cell r="AY91"/>
          <cell r="AZ91"/>
          <cell r="BA91"/>
          <cell r="BB91"/>
          <cell r="BC91"/>
          <cell r="BL91"/>
          <cell r="BM91"/>
          <cell r="BN91"/>
          <cell r="BO91"/>
          <cell r="BP91"/>
          <cell r="BQ91"/>
        </row>
        <row r="92">
          <cell r="AX92"/>
          <cell r="AY92"/>
          <cell r="AZ92"/>
          <cell r="BA92"/>
          <cell r="BB92"/>
          <cell r="BC92"/>
          <cell r="BL92"/>
          <cell r="BM92"/>
          <cell r="BN92"/>
          <cell r="BO92"/>
          <cell r="BP92"/>
          <cell r="BQ92"/>
        </row>
        <row r="93">
          <cell r="AX93"/>
          <cell r="AY93"/>
          <cell r="AZ93"/>
          <cell r="BA93"/>
          <cell r="BB93"/>
          <cell r="BC93"/>
          <cell r="BL93"/>
          <cell r="BM93"/>
          <cell r="BN93"/>
          <cell r="BO93"/>
          <cell r="BP93"/>
          <cell r="BQ93"/>
        </row>
        <row r="94">
          <cell r="AX94"/>
          <cell r="AY94"/>
          <cell r="AZ94"/>
          <cell r="BA94"/>
          <cell r="BB94"/>
          <cell r="BC94"/>
          <cell r="BL94"/>
          <cell r="BM94"/>
          <cell r="BN94"/>
          <cell r="BO94"/>
          <cell r="BP94"/>
          <cell r="BQ94"/>
        </row>
        <row r="95">
          <cell r="AX95"/>
          <cell r="AY95"/>
          <cell r="AZ95"/>
          <cell r="BA95"/>
          <cell r="BB95"/>
          <cell r="BC95"/>
          <cell r="BL95"/>
          <cell r="BM95"/>
          <cell r="BN95"/>
          <cell r="BO95"/>
          <cell r="BP95"/>
          <cell r="BQ95"/>
        </row>
        <row r="96">
          <cell r="AX96"/>
          <cell r="AY96"/>
          <cell r="AZ96"/>
          <cell r="BA96"/>
          <cell r="BB96"/>
          <cell r="BC96"/>
          <cell r="BL96"/>
          <cell r="BM96"/>
          <cell r="BN96"/>
          <cell r="BO96"/>
          <cell r="BP96"/>
          <cell r="BQ96"/>
        </row>
        <row r="97">
          <cell r="AX97"/>
          <cell r="AY97"/>
          <cell r="AZ97"/>
          <cell r="BA97"/>
          <cell r="BB97"/>
          <cell r="BC97"/>
          <cell r="BL97"/>
          <cell r="BM97"/>
          <cell r="BN97"/>
          <cell r="BO97"/>
          <cell r="BP97"/>
          <cell r="BQ97"/>
        </row>
        <row r="98">
          <cell r="AX98"/>
          <cell r="AY98"/>
          <cell r="AZ98"/>
          <cell r="BA98"/>
          <cell r="BB98"/>
          <cell r="BC98"/>
          <cell r="BL98"/>
          <cell r="BM98"/>
          <cell r="BN98"/>
          <cell r="BO98"/>
          <cell r="BP98"/>
          <cell r="BQ98"/>
        </row>
        <row r="99">
          <cell r="AX99"/>
          <cell r="AY99"/>
          <cell r="AZ99"/>
          <cell r="BA99"/>
          <cell r="BB99"/>
          <cell r="BC99"/>
          <cell r="BL99"/>
          <cell r="BM99"/>
          <cell r="BN99"/>
          <cell r="BO99"/>
          <cell r="BP99"/>
          <cell r="BQ99"/>
        </row>
        <row r="100">
          <cell r="AX100"/>
          <cell r="AY100"/>
          <cell r="AZ100"/>
          <cell r="BA100"/>
          <cell r="BB100"/>
          <cell r="BC100"/>
          <cell r="BL100"/>
          <cell r="BM100"/>
          <cell r="BN100"/>
          <cell r="BO100"/>
          <cell r="BP100"/>
          <cell r="BQ100"/>
        </row>
        <row r="101">
          <cell r="AX101"/>
          <cell r="AY101"/>
          <cell r="AZ101"/>
          <cell r="BA101"/>
          <cell r="BB101"/>
          <cell r="BC101"/>
          <cell r="BL101"/>
          <cell r="BM101"/>
          <cell r="BN101"/>
          <cell r="BO101"/>
          <cell r="BP101"/>
          <cell r="BQ101"/>
        </row>
        <row r="102">
          <cell r="AX102"/>
          <cell r="AY102"/>
          <cell r="AZ102"/>
          <cell r="BA102"/>
          <cell r="BB102"/>
          <cell r="BC102"/>
          <cell r="BL102"/>
          <cell r="BM102"/>
          <cell r="BN102"/>
          <cell r="BO102"/>
          <cell r="BP102"/>
          <cell r="BQ102"/>
        </row>
        <row r="103">
          <cell r="AX103"/>
          <cell r="AY103"/>
          <cell r="AZ103"/>
          <cell r="BA103"/>
          <cell r="BB103"/>
          <cell r="BC103"/>
          <cell r="BL103"/>
          <cell r="BM103"/>
          <cell r="BN103"/>
          <cell r="BO103"/>
          <cell r="BP103"/>
          <cell r="BQ103"/>
        </row>
        <row r="104">
          <cell r="AX104"/>
          <cell r="AY104"/>
          <cell r="AZ104"/>
          <cell r="BA104"/>
          <cell r="BB104"/>
          <cell r="BC104"/>
          <cell r="BL104"/>
          <cell r="BM104"/>
          <cell r="BN104"/>
          <cell r="BO104"/>
          <cell r="BP104"/>
          <cell r="BQ104"/>
        </row>
      </sheetData>
      <sheetData sheetId="56"/>
      <sheetData sheetId="57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X12">
            <v>1</v>
          </cell>
          <cell r="AY12">
            <v>1</v>
          </cell>
          <cell r="AZ12">
            <v>1</v>
          </cell>
          <cell r="BA12">
            <v>1</v>
          </cell>
          <cell r="BB12">
            <v>1</v>
          </cell>
          <cell r="BC12">
            <v>1</v>
          </cell>
          <cell r="BL12">
            <v>1</v>
          </cell>
          <cell r="BM12">
            <v>1</v>
          </cell>
          <cell r="BN12">
            <v>1</v>
          </cell>
          <cell r="BO12">
            <v>1</v>
          </cell>
          <cell r="BP12">
            <v>1</v>
          </cell>
          <cell r="BQ12">
            <v>1</v>
          </cell>
        </row>
        <row r="13">
          <cell r="AX13">
            <v>2</v>
          </cell>
          <cell r="AY13">
            <v>0.86154615971201709</v>
          </cell>
          <cell r="AZ13">
            <v>2</v>
          </cell>
          <cell r="BA13">
            <v>0.87357289591669429</v>
          </cell>
          <cell r="BB13">
            <v>2</v>
          </cell>
          <cell r="BC13">
            <v>0.89813237288393433</v>
          </cell>
          <cell r="BL13">
            <v>2</v>
          </cell>
          <cell r="BM13">
            <v>0.84674531236252726</v>
          </cell>
          <cell r="BN13">
            <v>2</v>
          </cell>
          <cell r="BO13">
            <v>0.89813237288393433</v>
          </cell>
          <cell r="BP13">
            <v>2</v>
          </cell>
          <cell r="BQ13">
            <v>0.93303299153680741</v>
          </cell>
        </row>
        <row r="14">
          <cell r="AX14">
            <v>3</v>
          </cell>
          <cell r="AY14">
            <v>0.78962143698285825</v>
          </cell>
          <cell r="AZ14">
            <v>3</v>
          </cell>
          <cell r="BA14">
            <v>0.8071632035389773</v>
          </cell>
          <cell r="BB14">
            <v>3</v>
          </cell>
          <cell r="BC14">
            <v>0.84342448672534898</v>
          </cell>
          <cell r="BL14">
            <v>3</v>
          </cell>
          <cell r="BM14">
            <v>0.7682293563943734</v>
          </cell>
          <cell r="BN14">
            <v>3</v>
          </cell>
          <cell r="BO14">
            <v>0.84342448672534898</v>
          </cell>
          <cell r="BP14">
            <v>3</v>
          </cell>
          <cell r="BQ14">
            <v>0.89595845984076228</v>
          </cell>
        </row>
        <row r="15">
          <cell r="AX15">
            <v>4</v>
          </cell>
          <cell r="AY15">
            <v>0.74226178531452458</v>
          </cell>
          <cell r="AZ15">
            <v>4</v>
          </cell>
          <cell r="BA15">
            <v>0.76312960448027956</v>
          </cell>
          <cell r="BB15">
            <v>4</v>
          </cell>
          <cell r="BC15">
            <v>0.80664175922212633</v>
          </cell>
          <cell r="BL15">
            <v>4</v>
          </cell>
          <cell r="BM15">
            <v>0.71697762400791376</v>
          </cell>
          <cell r="BN15">
            <v>4</v>
          </cell>
          <cell r="BO15">
            <v>0.80664175922212633</v>
          </cell>
          <cell r="BP15">
            <v>4</v>
          </cell>
          <cell r="BQ15">
            <v>0.87055056329612412</v>
          </cell>
        </row>
        <row r="16">
          <cell r="AX16">
            <v>5</v>
          </cell>
          <cell r="AY16">
            <v>0.7074918625879717</v>
          </cell>
          <cell r="AZ16">
            <v>5</v>
          </cell>
          <cell r="BA16">
            <v>0.73063563347026605</v>
          </cell>
          <cell r="BB16">
            <v>5</v>
          </cell>
          <cell r="BC16">
            <v>0.77921920769324515</v>
          </cell>
          <cell r="BL16">
            <v>5</v>
          </cell>
          <cell r="BM16">
            <v>0.59662669993034945</v>
          </cell>
          <cell r="BN16">
            <v>5</v>
          </cell>
          <cell r="BO16">
            <v>0.77921920769324515</v>
          </cell>
          <cell r="BP16">
            <v>5</v>
          </cell>
          <cell r="BQ16">
            <v>0.85133992252078461</v>
          </cell>
        </row>
        <row r="17">
          <cell r="AX17">
            <v>6</v>
          </cell>
          <cell r="AY17">
            <v>0.68029531665886611</v>
          </cell>
          <cell r="AZ17">
            <v>6</v>
          </cell>
          <cell r="BA17">
            <v>0.70511589719294054</v>
          </cell>
          <cell r="BB17">
            <v>6</v>
          </cell>
          <cell r="BC17">
            <v>0.75750683561105203</v>
          </cell>
          <cell r="BL17">
            <v>6</v>
          </cell>
          <cell r="BM17">
            <v>0.53305731079995733</v>
          </cell>
          <cell r="BN17">
            <v>6</v>
          </cell>
          <cell r="BO17">
            <v>0.68673836301040603</v>
          </cell>
          <cell r="BP17">
            <v>6</v>
          </cell>
          <cell r="BQ17">
            <v>0.83595880207793694</v>
          </cell>
        </row>
        <row r="18">
          <cell r="AX18">
            <v>7</v>
          </cell>
          <cell r="AY18">
            <v>0.65811823059200003</v>
          </cell>
          <cell r="AZ18">
            <v>7</v>
          </cell>
          <cell r="BA18">
            <v>0.68423594017241485</v>
          </cell>
          <cell r="BB18">
            <v>7</v>
          </cell>
          <cell r="BC18">
            <v>0.73962197115433304</v>
          </cell>
          <cell r="BL18">
            <v>7</v>
          </cell>
          <cell r="BM18">
            <v>0.49076012077910869</v>
          </cell>
          <cell r="BN18">
            <v>7</v>
          </cell>
          <cell r="BO18">
            <v>0.63665779533815681</v>
          </cell>
          <cell r="BP18">
            <v>7</v>
          </cell>
          <cell r="BQ18">
            <v>0.77417999857860809</v>
          </cell>
        </row>
        <row r="19">
          <cell r="AX19">
            <v>8</v>
          </cell>
          <cell r="AY19">
            <v>0.63949279063871445</v>
          </cell>
          <cell r="AZ19">
            <v>8</v>
          </cell>
          <cell r="BA19">
            <v>0.66664933854559927</v>
          </cell>
          <cell r="BB19">
            <v>8</v>
          </cell>
          <cell r="BC19">
            <v>0.72447107727743942</v>
          </cell>
          <cell r="BL19">
            <v>8</v>
          </cell>
          <cell r="BM19">
            <v>0.45946752199657837</v>
          </cell>
          <cell r="BN19">
            <v>8</v>
          </cell>
          <cell r="BO19">
            <v>0.60281022496081826</v>
          </cell>
          <cell r="BP19">
            <v>8</v>
          </cell>
          <cell r="BQ19">
            <v>0.73982645534812097</v>
          </cell>
        </row>
        <row r="20">
          <cell r="AX20">
            <v>9</v>
          </cell>
          <cell r="AY20">
            <v>0.62350201374287406</v>
          </cell>
          <cell r="AZ20">
            <v>9</v>
          </cell>
          <cell r="BA20">
            <v>0.65151243714730456</v>
          </cell>
          <cell r="BB20">
            <v>9</v>
          </cell>
          <cell r="BC20">
            <v>0.7113648648079185</v>
          </cell>
          <cell r="BL20">
            <v>9</v>
          </cell>
          <cell r="BM20">
            <v>0.43484136637360549</v>
          </cell>
          <cell r="BN20">
            <v>9</v>
          </cell>
          <cell r="BO20">
            <v>0.57747889822486076</v>
          </cell>
          <cell r="BP20">
            <v>9</v>
          </cell>
          <cell r="BQ20">
            <v>0.71621781564108777</v>
          </cell>
        </row>
        <row r="21">
          <cell r="AX21">
            <v>10</v>
          </cell>
          <cell r="AY21">
            <v>0.60953689724016913</v>
          </cell>
          <cell r="AZ21">
            <v>10</v>
          </cell>
          <cell r="BA21">
            <v>0.63826348619054862</v>
          </cell>
          <cell r="BB21">
            <v>10</v>
          </cell>
          <cell r="BC21">
            <v>0.69984199600227348</v>
          </cell>
          <cell r="BL21">
            <v>10</v>
          </cell>
          <cell r="BM21">
            <v>0.41465857040322485</v>
          </cell>
          <cell r="BN21">
            <v>10</v>
          </cell>
          <cell r="BO21">
            <v>0.55736115048909485</v>
          </cell>
          <cell r="BP21">
            <v>10</v>
          </cell>
          <cell r="BQ21">
            <v>0.69833102538317271</v>
          </cell>
        </row>
        <row r="22">
          <cell r="AX22">
            <v>11</v>
          </cell>
          <cell r="AY22">
            <v>0.59717356234141428</v>
          </cell>
          <cell r="AZ22">
            <v>11</v>
          </cell>
          <cell r="BA22">
            <v>0.62651060451088092</v>
          </cell>
          <cell r="BB22">
            <v>11</v>
          </cell>
          <cell r="BC22">
            <v>0.68957916911843342</v>
          </cell>
          <cell r="BL22">
            <v>11</v>
          </cell>
          <cell r="BM22">
            <v>0.39763468225765053</v>
          </cell>
          <cell r="BN22">
            <v>11</v>
          </cell>
          <cell r="BO22">
            <v>0.54074790595484301</v>
          </cell>
          <cell r="BP22">
            <v>11</v>
          </cell>
          <cell r="BQ22">
            <v>0.68398659320734267</v>
          </cell>
        </row>
        <row r="23">
          <cell r="AX23">
            <v>12</v>
          </cell>
          <cell r="AY23">
            <v>0.58610581753751667</v>
          </cell>
          <cell r="AZ23">
            <v>12</v>
          </cell>
          <cell r="BA23">
            <v>0.61597013626773522</v>
          </cell>
          <cell r="BB23">
            <v>12</v>
          </cell>
          <cell r="BC23">
            <v>0.68034141174315432</v>
          </cell>
          <cell r="BL23">
            <v>12</v>
          </cell>
          <cell r="BM23">
            <v>0.38296367920251351</v>
          </cell>
          <cell r="BN23">
            <v>12</v>
          </cell>
          <cell r="BO23">
            <v>0.52664383201071441</v>
          </cell>
          <cell r="BP23">
            <v>12</v>
          </cell>
          <cell r="BQ23">
            <v>0.67204485781292711</v>
          </cell>
        </row>
        <row r="24">
          <cell r="AX24">
            <v>13</v>
          </cell>
          <cell r="AY24">
            <v>0.57610570940372197</v>
          </cell>
          <cell r="AZ24">
            <v>13</v>
          </cell>
          <cell r="BA24">
            <v>0.60643051478480359</v>
          </cell>
          <cell r="BB24">
            <v>13</v>
          </cell>
          <cell r="BC24">
            <v>0.6719528192275922</v>
          </cell>
          <cell r="BL24">
            <v>13</v>
          </cell>
          <cell r="BM24">
            <v>0.37010817665538609</v>
          </cell>
          <cell r="BN24">
            <v>13</v>
          </cell>
          <cell r="BO24">
            <v>0.51442013927574604</v>
          </cell>
          <cell r="BP24">
            <v>13</v>
          </cell>
          <cell r="BQ24">
            <v>0.66183646701365684</v>
          </cell>
        </row>
        <row r="25">
          <cell r="AX25">
            <v>14</v>
          </cell>
          <cell r="AY25">
            <v>0.56699923420300535</v>
          </cell>
          <cell r="AZ25">
            <v>14</v>
          </cell>
          <cell r="BA25">
            <v>0.5977299717466984</v>
          </cell>
          <cell r="BB25">
            <v>14</v>
          </cell>
          <cell r="BC25">
            <v>0.66427843598993397</v>
          </cell>
          <cell r="BL25">
            <v>14</v>
          </cell>
          <cell r="BM25">
            <v>0.35869286376686438</v>
          </cell>
          <cell r="BN25">
            <v>14</v>
          </cell>
          <cell r="BO25">
            <v>0.50365516776823516</v>
          </cell>
          <cell r="BP25">
            <v>14</v>
          </cell>
          <cell r="BQ25">
            <v>0.65293553670608639</v>
          </cell>
        </row>
        <row r="26">
          <cell r="AX26">
            <v>15</v>
          </cell>
          <cell r="AY26">
            <v>0.55865074119039315</v>
          </cell>
          <cell r="AZ26">
            <v>15</v>
          </cell>
          <cell r="BA26">
            <v>0.58974219853159005</v>
          </cell>
          <cell r="BB26">
            <v>15</v>
          </cell>
          <cell r="BC26">
            <v>0.65721256029520847</v>
          </cell>
          <cell r="BL26">
            <v>15</v>
          </cell>
          <cell r="BM26">
            <v>0.34844580161811589</v>
          </cell>
          <cell r="BN26">
            <v>15</v>
          </cell>
          <cell r="BO26">
            <v>0.49405291667269446</v>
          </cell>
          <cell r="BP26">
            <v>15</v>
          </cell>
          <cell r="BQ26">
            <v>0.64505470125631925</v>
          </cell>
        </row>
        <row r="27">
          <cell r="AX27">
            <v>16</v>
          </cell>
          <cell r="AY27">
            <v>0.55095255793830533</v>
          </cell>
          <cell r="AZ27">
            <v>16</v>
          </cell>
          <cell r="BA27">
            <v>0.58236679323422791</v>
          </cell>
          <cell r="BB27">
            <v>16</v>
          </cell>
          <cell r="BC27">
            <v>0.6506709277209668</v>
          </cell>
          <cell r="BL27">
            <v>16</v>
          </cell>
          <cell r="BM27">
            <v>0.33916397519776675</v>
          </cell>
          <cell r="BN27">
            <v>16</v>
          </cell>
          <cell r="BO27">
            <v>0.48539792633618917</v>
          </cell>
          <cell r="BP27">
            <v>16</v>
          </cell>
          <cell r="BQ27">
            <v>0.63799112815597459</v>
          </cell>
        </row>
        <row r="28">
          <cell r="AX28">
            <v>17</v>
          </cell>
          <cell r="AY28">
            <v>0.54381787924790548</v>
          </cell>
          <cell r="AZ28">
            <v>17</v>
          </cell>
          <cell r="BA28">
            <v>0.57552270319147936</v>
          </cell>
          <cell r="BB28">
            <v>17</v>
          </cell>
          <cell r="BC28">
            <v>0.64458532989092387</v>
          </cell>
          <cell r="BL28">
            <v>17</v>
          </cell>
          <cell r="BM28">
            <v>0.33069202379323948</v>
          </cell>
          <cell r="BN28">
            <v>17</v>
          </cell>
          <cell r="BO28">
            <v>0.47752867606686344</v>
          </cell>
          <cell r="BP28">
            <v>17</v>
          </cell>
          <cell r="BQ28">
            <v>0.63159645093718919</v>
          </cell>
        </row>
        <row r="29">
          <cell r="AX29">
            <v>18</v>
          </cell>
          <cell r="AY29">
            <v>0.53717576551288249</v>
          </cell>
          <cell r="AZ29">
            <v>18</v>
          </cell>
          <cell r="BA29">
            <v>0.56914360644451412</v>
          </cell>
          <cell r="BB29">
            <v>18</v>
          </cell>
          <cell r="BC29">
            <v>0.63889981401619478</v>
          </cell>
          <cell r="BL29">
            <v>18</v>
          </cell>
          <cell r="BM29">
            <v>0.32290854740475949</v>
          </cell>
          <cell r="BN29">
            <v>18</v>
          </cell>
          <cell r="BO29">
            <v>0.47032108868938749</v>
          </cell>
          <cell r="BP29">
            <v>18</v>
          </cell>
          <cell r="BQ29">
            <v>0.62575895154217243</v>
          </cell>
        </row>
        <row r="30">
          <cell r="AX30">
            <v>19</v>
          </cell>
          <cell r="AY30">
            <v>0.53096754479539487</v>
          </cell>
          <cell r="AZ30">
            <v>19</v>
          </cell>
          <cell r="BA30">
            <v>0.5631745851601675</v>
          </cell>
          <cell r="BB30">
            <v>19</v>
          </cell>
          <cell r="BC30">
            <v>0.63356793856738114</v>
          </cell>
          <cell r="BL30">
            <v>19</v>
          </cell>
          <cell r="BM30">
            <v>0.31571697631737805</v>
          </cell>
          <cell r="BN30">
            <v>19</v>
          </cell>
          <cell r="BO30">
            <v>0.46367786931653787</v>
          </cell>
          <cell r="BP30">
            <v>19</v>
          </cell>
          <cell r="BQ30">
            <v>0.62039246166714623</v>
          </cell>
        </row>
        <row r="31">
          <cell r="AX31">
            <v>20</v>
          </cell>
          <cell r="AY31">
            <v>0.52514417302004623</v>
          </cell>
          <cell r="AZ31">
            <v>20</v>
          </cell>
          <cell r="BA31">
            <v>0.55756968198936263</v>
          </cell>
          <cell r="BB31">
            <v>20</v>
          </cell>
          <cell r="BC31">
            <v>0.6285507525133508</v>
          </cell>
          <cell r="BL31">
            <v>20</v>
          </cell>
          <cell r="BM31">
            <v>0.30903929908542938</v>
          </cell>
          <cell r="BN31">
            <v>20</v>
          </cell>
          <cell r="BO31">
            <v>0.45752137141708116</v>
          </cell>
          <cell r="BP31">
            <v>20</v>
          </cell>
          <cell r="BQ31">
            <v>0.61542915980223145</v>
          </cell>
        </row>
        <row r="32">
          <cell r="AX32">
            <v>21</v>
          </cell>
          <cell r="AY32">
            <v>0.51966426294467105</v>
          </cell>
          <cell r="AZ32">
            <v>21</v>
          </cell>
          <cell r="BA32">
            <v>0.5522900734460704</v>
          </cell>
          <cell r="BB32">
            <v>21</v>
          </cell>
          <cell r="BC32">
            <v>0.62381528139163422</v>
          </cell>
          <cell r="BL32">
            <v>21</v>
          </cell>
          <cell r="BM32">
            <v>0.30281164203707167</v>
          </cell>
          <cell r="BN32">
            <v>21</v>
          </cell>
          <cell r="BO32">
            <v>0.45178868008639783</v>
          </cell>
          <cell r="BP32">
            <v>21</v>
          </cell>
          <cell r="BQ32">
            <v>0.61081473303710843</v>
          </cell>
        </row>
        <row r="33">
          <cell r="AX33"/>
          <cell r="AY33"/>
          <cell r="AZ33"/>
          <cell r="BA33"/>
          <cell r="BB33"/>
          <cell r="BC33"/>
          <cell r="BL33"/>
          <cell r="BM33"/>
          <cell r="BN33"/>
          <cell r="BO33"/>
          <cell r="BP33"/>
          <cell r="BQ33"/>
        </row>
        <row r="34">
          <cell r="AX34"/>
          <cell r="AY34"/>
          <cell r="AZ34"/>
          <cell r="BA34"/>
          <cell r="BB34"/>
          <cell r="BC34"/>
          <cell r="BL34"/>
          <cell r="BM34"/>
          <cell r="BN34"/>
          <cell r="BO34"/>
          <cell r="BP34"/>
          <cell r="BQ34"/>
        </row>
        <row r="35">
          <cell r="AX35"/>
          <cell r="AY35"/>
          <cell r="AZ35"/>
          <cell r="BA35"/>
          <cell r="BB35"/>
          <cell r="BC35"/>
          <cell r="BL35"/>
          <cell r="BM35"/>
          <cell r="BN35"/>
          <cell r="BO35"/>
          <cell r="BP35"/>
          <cell r="BQ35"/>
        </row>
        <row r="36">
          <cell r="AX36"/>
          <cell r="AY36"/>
          <cell r="AZ36"/>
          <cell r="BA36"/>
          <cell r="BB36"/>
          <cell r="BC36"/>
          <cell r="BL36"/>
          <cell r="BM36"/>
          <cell r="BN36"/>
          <cell r="BO36"/>
          <cell r="BP36"/>
          <cell r="BQ36"/>
        </row>
        <row r="37">
          <cell r="AX37"/>
          <cell r="AY37"/>
          <cell r="AZ37"/>
          <cell r="BA37"/>
          <cell r="BB37"/>
          <cell r="BC37"/>
          <cell r="BL37"/>
          <cell r="BM37"/>
          <cell r="BN37"/>
          <cell r="BO37"/>
          <cell r="BP37"/>
          <cell r="BQ37"/>
        </row>
        <row r="38">
          <cell r="AX38"/>
          <cell r="AY38"/>
          <cell r="AZ38"/>
          <cell r="BA38"/>
          <cell r="BB38"/>
          <cell r="BC38"/>
          <cell r="BL38"/>
          <cell r="BM38"/>
          <cell r="BN38"/>
          <cell r="BO38"/>
          <cell r="BP38"/>
          <cell r="BQ38"/>
        </row>
        <row r="39">
          <cell r="AX39"/>
          <cell r="AY39"/>
          <cell r="AZ39"/>
          <cell r="BA39"/>
          <cell r="BB39"/>
          <cell r="BC39"/>
          <cell r="BL39"/>
          <cell r="BM39"/>
          <cell r="BN39"/>
          <cell r="BO39"/>
          <cell r="BP39"/>
          <cell r="BQ39"/>
        </row>
        <row r="40">
          <cell r="AX40"/>
          <cell r="AY40"/>
          <cell r="AZ40"/>
          <cell r="BA40"/>
          <cell r="BB40"/>
          <cell r="BC40"/>
          <cell r="BL40"/>
          <cell r="BM40"/>
          <cell r="BN40"/>
          <cell r="BO40"/>
          <cell r="BP40"/>
          <cell r="BQ40"/>
        </row>
        <row r="41">
          <cell r="AX41"/>
          <cell r="AY41"/>
          <cell r="AZ41"/>
          <cell r="BA41"/>
          <cell r="BB41"/>
          <cell r="BC41"/>
          <cell r="BL41"/>
          <cell r="BM41"/>
          <cell r="BN41"/>
          <cell r="BO41"/>
          <cell r="BP41"/>
          <cell r="BQ41"/>
        </row>
        <row r="42">
          <cell r="AX42"/>
          <cell r="AY42"/>
          <cell r="AZ42"/>
          <cell r="BA42"/>
          <cell r="BB42"/>
          <cell r="BC42"/>
          <cell r="BL42"/>
          <cell r="BM42"/>
          <cell r="BN42"/>
          <cell r="BO42"/>
          <cell r="BP42"/>
          <cell r="BQ42"/>
        </row>
        <row r="43">
          <cell r="AX43"/>
          <cell r="AY43"/>
          <cell r="AZ43"/>
          <cell r="BA43"/>
          <cell r="BB43"/>
          <cell r="BC43"/>
          <cell r="BL43"/>
          <cell r="BM43"/>
          <cell r="BN43"/>
          <cell r="BO43"/>
          <cell r="BP43"/>
          <cell r="BQ43"/>
        </row>
        <row r="44">
          <cell r="AX44"/>
          <cell r="AY44"/>
          <cell r="AZ44"/>
          <cell r="BA44"/>
          <cell r="BB44"/>
          <cell r="BC44"/>
          <cell r="BL44"/>
          <cell r="BM44"/>
          <cell r="BN44"/>
          <cell r="BO44"/>
          <cell r="BP44"/>
          <cell r="BQ44"/>
        </row>
        <row r="45">
          <cell r="AX45"/>
          <cell r="AY45"/>
          <cell r="AZ45"/>
          <cell r="BA45"/>
          <cell r="BB45"/>
          <cell r="BC45"/>
          <cell r="BL45"/>
          <cell r="BM45"/>
          <cell r="BN45"/>
          <cell r="BO45"/>
          <cell r="BP45"/>
          <cell r="BQ45"/>
        </row>
        <row r="46">
          <cell r="AX46"/>
          <cell r="AY46"/>
          <cell r="AZ46"/>
          <cell r="BA46"/>
          <cell r="BB46"/>
          <cell r="BC46"/>
          <cell r="BL46"/>
          <cell r="BM46"/>
          <cell r="BN46"/>
          <cell r="BO46"/>
          <cell r="BP46"/>
          <cell r="BQ46"/>
        </row>
        <row r="47">
          <cell r="AX47"/>
          <cell r="AY47"/>
          <cell r="AZ47"/>
          <cell r="BA47"/>
          <cell r="BB47"/>
          <cell r="BC47"/>
          <cell r="BL47"/>
          <cell r="BM47"/>
          <cell r="BN47"/>
          <cell r="BO47"/>
          <cell r="BP47"/>
          <cell r="BQ47"/>
        </row>
        <row r="48">
          <cell r="AX48"/>
          <cell r="AY48"/>
          <cell r="AZ48"/>
          <cell r="BA48"/>
          <cell r="BB48"/>
          <cell r="BC48"/>
          <cell r="BL48"/>
          <cell r="BM48"/>
          <cell r="BN48"/>
          <cell r="BO48"/>
          <cell r="BP48"/>
          <cell r="BQ48"/>
        </row>
        <row r="49">
          <cell r="AX49"/>
          <cell r="AY49"/>
          <cell r="AZ49"/>
          <cell r="BA49"/>
          <cell r="BB49"/>
          <cell r="BC49"/>
          <cell r="BL49"/>
          <cell r="BM49"/>
          <cell r="BN49"/>
          <cell r="BO49"/>
          <cell r="BP49"/>
          <cell r="BQ49"/>
        </row>
        <row r="50">
          <cell r="AX50"/>
          <cell r="AY50"/>
          <cell r="AZ50"/>
          <cell r="BA50"/>
          <cell r="BB50"/>
          <cell r="BC50"/>
          <cell r="BL50"/>
          <cell r="BM50"/>
          <cell r="BN50"/>
          <cell r="BO50"/>
          <cell r="BP50"/>
          <cell r="BQ50"/>
        </row>
        <row r="51">
          <cell r="AX51"/>
          <cell r="AY51"/>
          <cell r="AZ51"/>
          <cell r="BA51"/>
          <cell r="BB51"/>
          <cell r="BC51"/>
          <cell r="BL51"/>
          <cell r="BM51"/>
          <cell r="BN51"/>
          <cell r="BO51"/>
          <cell r="BP51"/>
          <cell r="BQ51"/>
        </row>
        <row r="52">
          <cell r="AX52"/>
          <cell r="AY52"/>
          <cell r="AZ52"/>
          <cell r="BA52"/>
          <cell r="BB52"/>
          <cell r="BC52"/>
          <cell r="BL52"/>
          <cell r="BM52"/>
          <cell r="BN52"/>
          <cell r="BO52"/>
          <cell r="BP52"/>
          <cell r="BQ52"/>
        </row>
        <row r="53">
          <cell r="AX53"/>
          <cell r="AY53"/>
          <cell r="AZ53"/>
          <cell r="BA53"/>
          <cell r="BB53"/>
          <cell r="BC53"/>
          <cell r="BL53"/>
          <cell r="BM53"/>
          <cell r="BN53"/>
          <cell r="BO53"/>
          <cell r="BP53"/>
          <cell r="BQ53"/>
        </row>
        <row r="54">
          <cell r="AX54"/>
          <cell r="AY54"/>
          <cell r="AZ54"/>
          <cell r="BA54"/>
          <cell r="BB54"/>
          <cell r="BC54"/>
          <cell r="BL54"/>
          <cell r="BM54"/>
          <cell r="BN54"/>
          <cell r="BO54"/>
          <cell r="BP54"/>
          <cell r="BQ54"/>
        </row>
        <row r="55">
          <cell r="AX55"/>
          <cell r="AY55"/>
          <cell r="AZ55"/>
          <cell r="BA55"/>
          <cell r="BB55"/>
          <cell r="BC55"/>
          <cell r="BL55"/>
          <cell r="BM55"/>
          <cell r="BN55"/>
          <cell r="BO55"/>
          <cell r="BP55"/>
          <cell r="BQ55"/>
        </row>
        <row r="56">
          <cell r="AX56"/>
          <cell r="AY56"/>
          <cell r="AZ56"/>
          <cell r="BA56"/>
          <cell r="BB56"/>
          <cell r="BC56"/>
          <cell r="BL56"/>
          <cell r="BM56"/>
          <cell r="BN56"/>
          <cell r="BO56"/>
          <cell r="BP56"/>
          <cell r="BQ56"/>
        </row>
        <row r="57">
          <cell r="AX57"/>
          <cell r="AY57"/>
          <cell r="AZ57"/>
          <cell r="BA57"/>
          <cell r="BB57"/>
          <cell r="BC57"/>
          <cell r="BL57"/>
          <cell r="BM57"/>
          <cell r="BN57"/>
          <cell r="BO57"/>
          <cell r="BP57"/>
          <cell r="BQ57"/>
        </row>
        <row r="58">
          <cell r="AX58"/>
          <cell r="AY58"/>
          <cell r="AZ58"/>
          <cell r="BA58"/>
          <cell r="BB58"/>
          <cell r="BC58"/>
          <cell r="BL58"/>
          <cell r="BM58"/>
          <cell r="BN58"/>
          <cell r="BO58"/>
          <cell r="BP58"/>
          <cell r="BQ58"/>
        </row>
        <row r="59">
          <cell r="AX59"/>
          <cell r="AY59"/>
          <cell r="AZ59"/>
          <cell r="BA59"/>
          <cell r="BB59"/>
          <cell r="BC59"/>
          <cell r="BL59"/>
          <cell r="BM59"/>
          <cell r="BN59"/>
          <cell r="BO59"/>
          <cell r="BP59"/>
          <cell r="BQ59"/>
        </row>
        <row r="60">
          <cell r="AX60"/>
          <cell r="AY60"/>
          <cell r="AZ60"/>
          <cell r="BA60"/>
          <cell r="BB60"/>
          <cell r="BC60"/>
          <cell r="BL60"/>
          <cell r="BM60"/>
          <cell r="BN60"/>
          <cell r="BO60"/>
          <cell r="BP60"/>
          <cell r="BQ60"/>
        </row>
        <row r="61">
          <cell r="AX61"/>
          <cell r="AY61"/>
          <cell r="AZ61"/>
          <cell r="BA61"/>
          <cell r="BB61"/>
          <cell r="BC61"/>
          <cell r="BL61"/>
          <cell r="BM61"/>
          <cell r="BN61"/>
          <cell r="BO61"/>
          <cell r="BP61"/>
          <cell r="BQ61"/>
        </row>
        <row r="62">
          <cell r="AX62"/>
          <cell r="AY62"/>
          <cell r="AZ62"/>
          <cell r="BA62"/>
          <cell r="BB62"/>
          <cell r="BC62"/>
          <cell r="BL62"/>
          <cell r="BM62"/>
          <cell r="BN62"/>
          <cell r="BO62"/>
          <cell r="BP62"/>
          <cell r="BQ62"/>
        </row>
        <row r="63">
          <cell r="AX63"/>
          <cell r="AY63"/>
          <cell r="AZ63"/>
          <cell r="BA63"/>
          <cell r="BB63"/>
          <cell r="BC63"/>
          <cell r="BL63"/>
          <cell r="BM63"/>
          <cell r="BN63"/>
          <cell r="BO63"/>
          <cell r="BP63"/>
          <cell r="BQ63"/>
        </row>
        <row r="64">
          <cell r="AX64"/>
          <cell r="AY64"/>
          <cell r="AZ64"/>
          <cell r="BA64"/>
          <cell r="BB64"/>
          <cell r="BC64"/>
          <cell r="BL64"/>
          <cell r="BM64"/>
          <cell r="BN64"/>
          <cell r="BO64"/>
          <cell r="BP64"/>
          <cell r="BQ64"/>
        </row>
        <row r="65">
          <cell r="AX65"/>
          <cell r="AY65"/>
          <cell r="AZ65"/>
          <cell r="BA65"/>
          <cell r="BB65"/>
          <cell r="BC65"/>
          <cell r="BL65"/>
          <cell r="BM65"/>
          <cell r="BN65"/>
          <cell r="BO65"/>
          <cell r="BP65"/>
          <cell r="BQ65"/>
        </row>
        <row r="66">
          <cell r="AX66"/>
          <cell r="AY66"/>
          <cell r="AZ66"/>
          <cell r="BA66"/>
          <cell r="BB66"/>
          <cell r="BC66"/>
          <cell r="BL66"/>
          <cell r="BM66"/>
          <cell r="BN66"/>
          <cell r="BO66"/>
          <cell r="BP66"/>
          <cell r="BQ66"/>
        </row>
        <row r="67">
          <cell r="AX67"/>
          <cell r="AY67"/>
          <cell r="AZ67"/>
          <cell r="BA67"/>
          <cell r="BB67"/>
          <cell r="BC67"/>
          <cell r="BL67"/>
          <cell r="BM67"/>
          <cell r="BN67"/>
          <cell r="BO67"/>
          <cell r="BP67"/>
          <cell r="BQ67"/>
        </row>
        <row r="68">
          <cell r="AX68"/>
          <cell r="AY68"/>
          <cell r="AZ68"/>
          <cell r="BA68"/>
          <cell r="BB68"/>
          <cell r="BC68"/>
          <cell r="BL68"/>
          <cell r="BM68"/>
          <cell r="BN68"/>
          <cell r="BO68"/>
          <cell r="BP68"/>
          <cell r="BQ68"/>
        </row>
        <row r="69">
          <cell r="AX69"/>
          <cell r="AY69"/>
          <cell r="AZ69"/>
          <cell r="BA69"/>
          <cell r="BB69"/>
          <cell r="BC69"/>
          <cell r="BL69"/>
          <cell r="BM69"/>
          <cell r="BN69"/>
          <cell r="BO69"/>
          <cell r="BP69"/>
          <cell r="BQ69"/>
        </row>
        <row r="70">
          <cell r="AX70"/>
          <cell r="AY70"/>
          <cell r="AZ70"/>
          <cell r="BA70"/>
          <cell r="BB70"/>
          <cell r="BC70"/>
          <cell r="BL70"/>
          <cell r="BM70"/>
          <cell r="BN70"/>
          <cell r="BO70"/>
          <cell r="BP70"/>
          <cell r="BQ70"/>
        </row>
        <row r="71">
          <cell r="AX71"/>
          <cell r="AY71"/>
          <cell r="AZ71"/>
          <cell r="BA71"/>
          <cell r="BB71"/>
          <cell r="BC71"/>
          <cell r="BL71"/>
          <cell r="BM71"/>
          <cell r="BN71"/>
          <cell r="BO71"/>
          <cell r="BP71"/>
          <cell r="BQ71"/>
        </row>
        <row r="72">
          <cell r="AX72"/>
          <cell r="AY72"/>
          <cell r="AZ72"/>
          <cell r="BA72"/>
          <cell r="BB72"/>
          <cell r="BC72"/>
          <cell r="BL72"/>
          <cell r="BM72"/>
          <cell r="BN72"/>
          <cell r="BO72"/>
          <cell r="BP72"/>
          <cell r="BQ72"/>
        </row>
        <row r="73">
          <cell r="AX73"/>
          <cell r="AY73"/>
          <cell r="AZ73"/>
          <cell r="BA73"/>
          <cell r="BB73"/>
          <cell r="BC73"/>
          <cell r="BL73"/>
          <cell r="BM73"/>
          <cell r="BN73"/>
          <cell r="BO73"/>
          <cell r="BP73"/>
          <cell r="BQ73"/>
        </row>
        <row r="74">
          <cell r="AX74"/>
          <cell r="AY74"/>
          <cell r="AZ74"/>
          <cell r="BA74"/>
          <cell r="BB74"/>
          <cell r="BC74"/>
          <cell r="BL74"/>
          <cell r="BM74"/>
          <cell r="BN74"/>
          <cell r="BO74"/>
          <cell r="BP74"/>
          <cell r="BQ74"/>
        </row>
        <row r="75">
          <cell r="AX75"/>
          <cell r="AY75"/>
          <cell r="AZ75"/>
          <cell r="BA75"/>
          <cell r="BB75"/>
          <cell r="BC75"/>
          <cell r="BL75"/>
          <cell r="BM75"/>
          <cell r="BN75"/>
          <cell r="BO75"/>
          <cell r="BP75"/>
          <cell r="BQ75"/>
        </row>
        <row r="76">
          <cell r="AX76"/>
          <cell r="AY76"/>
          <cell r="AZ76"/>
          <cell r="BA76"/>
          <cell r="BB76"/>
          <cell r="BC76"/>
          <cell r="BL76"/>
          <cell r="BM76"/>
          <cell r="BN76"/>
          <cell r="BO76"/>
          <cell r="BP76"/>
          <cell r="BQ76"/>
        </row>
        <row r="77">
          <cell r="AX77"/>
          <cell r="AY77"/>
          <cell r="AZ77"/>
          <cell r="BA77"/>
          <cell r="BB77"/>
          <cell r="BC77"/>
          <cell r="BL77"/>
          <cell r="BM77"/>
          <cell r="BN77"/>
          <cell r="BO77"/>
          <cell r="BP77"/>
          <cell r="BQ77"/>
        </row>
        <row r="78">
          <cell r="AX78"/>
          <cell r="AY78"/>
          <cell r="AZ78"/>
          <cell r="BA78"/>
          <cell r="BB78"/>
          <cell r="BC78"/>
          <cell r="BL78"/>
          <cell r="BM78"/>
          <cell r="BN78"/>
          <cell r="BO78"/>
          <cell r="BP78"/>
          <cell r="BQ78"/>
        </row>
        <row r="79">
          <cell r="AX79"/>
          <cell r="AY79"/>
          <cell r="AZ79"/>
          <cell r="BA79"/>
          <cell r="BB79"/>
          <cell r="BC79"/>
          <cell r="BL79"/>
          <cell r="BM79"/>
          <cell r="BN79"/>
          <cell r="BO79"/>
          <cell r="BP79"/>
          <cell r="BQ79"/>
        </row>
        <row r="80">
          <cell r="AX80"/>
          <cell r="AY80"/>
          <cell r="AZ80"/>
          <cell r="BA80"/>
          <cell r="BB80"/>
          <cell r="BC80"/>
          <cell r="BL80"/>
          <cell r="BM80"/>
          <cell r="BN80"/>
          <cell r="BO80"/>
          <cell r="BP80"/>
          <cell r="BQ80"/>
        </row>
        <row r="81">
          <cell r="AX81"/>
          <cell r="AY81"/>
          <cell r="AZ81"/>
          <cell r="BA81"/>
          <cell r="BB81"/>
          <cell r="BC81"/>
          <cell r="BL81"/>
          <cell r="BM81"/>
          <cell r="BN81"/>
          <cell r="BO81"/>
          <cell r="BP81"/>
          <cell r="BQ81"/>
        </row>
        <row r="82">
          <cell r="AX82"/>
          <cell r="AY82"/>
          <cell r="AZ82"/>
          <cell r="BA82"/>
          <cell r="BB82"/>
          <cell r="BC82"/>
          <cell r="BL82"/>
          <cell r="BM82"/>
          <cell r="BN82"/>
          <cell r="BO82"/>
          <cell r="BP82"/>
          <cell r="BQ82"/>
        </row>
        <row r="83">
          <cell r="AX83"/>
          <cell r="AY83"/>
          <cell r="AZ83"/>
          <cell r="BA83"/>
          <cell r="BB83"/>
          <cell r="BC83"/>
          <cell r="BL83"/>
          <cell r="BM83"/>
          <cell r="BN83"/>
          <cell r="BO83"/>
          <cell r="BP83"/>
          <cell r="BQ83"/>
        </row>
        <row r="84">
          <cell r="AX84"/>
          <cell r="AY84"/>
          <cell r="AZ84"/>
          <cell r="BA84"/>
          <cell r="BB84"/>
          <cell r="BC84"/>
          <cell r="BL84"/>
          <cell r="BM84"/>
          <cell r="BN84"/>
          <cell r="BO84"/>
          <cell r="BP84"/>
          <cell r="BQ84"/>
        </row>
        <row r="85">
          <cell r="AX85"/>
          <cell r="AY85"/>
          <cell r="AZ85"/>
          <cell r="BA85"/>
          <cell r="BB85"/>
          <cell r="BC85"/>
          <cell r="BL85"/>
          <cell r="BM85"/>
          <cell r="BN85"/>
          <cell r="BO85"/>
          <cell r="BP85"/>
          <cell r="BQ85"/>
        </row>
        <row r="86">
          <cell r="AX86"/>
          <cell r="AY86"/>
          <cell r="AZ86"/>
          <cell r="BA86"/>
          <cell r="BB86"/>
          <cell r="BC86"/>
          <cell r="BL86"/>
          <cell r="BM86"/>
          <cell r="BN86"/>
          <cell r="BO86"/>
          <cell r="BP86"/>
          <cell r="BQ86"/>
        </row>
        <row r="87">
          <cell r="AX87"/>
          <cell r="AY87"/>
          <cell r="AZ87"/>
          <cell r="BA87"/>
          <cell r="BB87"/>
          <cell r="BC87"/>
          <cell r="BL87"/>
          <cell r="BM87"/>
          <cell r="BN87"/>
          <cell r="BO87"/>
          <cell r="BP87"/>
          <cell r="BQ87"/>
        </row>
        <row r="88">
          <cell r="AX88"/>
          <cell r="AY88"/>
          <cell r="AZ88"/>
          <cell r="BA88"/>
          <cell r="BB88"/>
          <cell r="BC88"/>
          <cell r="BL88"/>
          <cell r="BM88"/>
          <cell r="BN88"/>
          <cell r="BO88"/>
          <cell r="BP88"/>
          <cell r="BQ88"/>
        </row>
        <row r="89">
          <cell r="AX89"/>
          <cell r="AY89"/>
          <cell r="AZ89"/>
          <cell r="BA89"/>
          <cell r="BB89"/>
          <cell r="BC89"/>
          <cell r="BL89"/>
          <cell r="BM89"/>
          <cell r="BN89"/>
          <cell r="BO89"/>
          <cell r="BP89"/>
          <cell r="BQ89"/>
        </row>
        <row r="90">
          <cell r="AX90"/>
          <cell r="AY90"/>
          <cell r="AZ90"/>
          <cell r="BA90"/>
          <cell r="BB90"/>
          <cell r="BC90"/>
          <cell r="BL90"/>
          <cell r="BM90"/>
          <cell r="BN90"/>
          <cell r="BO90"/>
          <cell r="BP90"/>
          <cell r="BQ90"/>
        </row>
        <row r="91">
          <cell r="AX91"/>
          <cell r="AY91"/>
          <cell r="AZ91"/>
          <cell r="BA91"/>
          <cell r="BB91"/>
          <cell r="BC91"/>
          <cell r="BL91"/>
          <cell r="BM91"/>
          <cell r="BN91"/>
          <cell r="BO91"/>
          <cell r="BP91"/>
          <cell r="BQ91"/>
        </row>
        <row r="92">
          <cell r="AX92"/>
          <cell r="AY92"/>
          <cell r="AZ92"/>
          <cell r="BA92"/>
          <cell r="BB92"/>
          <cell r="BC92"/>
          <cell r="BL92"/>
          <cell r="BM92"/>
          <cell r="BN92"/>
          <cell r="BO92"/>
          <cell r="BP92"/>
          <cell r="BQ92"/>
        </row>
        <row r="93">
          <cell r="AX93"/>
          <cell r="AY93"/>
          <cell r="AZ93"/>
          <cell r="BA93"/>
          <cell r="BB93"/>
          <cell r="BC93"/>
          <cell r="BL93"/>
          <cell r="BM93"/>
          <cell r="BN93"/>
          <cell r="BO93"/>
          <cell r="BP93"/>
          <cell r="BQ93"/>
        </row>
        <row r="94">
          <cell r="AX94"/>
          <cell r="AY94"/>
          <cell r="AZ94"/>
          <cell r="BA94"/>
          <cell r="BB94"/>
          <cell r="BC94"/>
          <cell r="BL94"/>
          <cell r="BM94"/>
          <cell r="BN94"/>
          <cell r="BO94"/>
          <cell r="BP94"/>
          <cell r="BQ94"/>
        </row>
        <row r="95">
          <cell r="AX95"/>
          <cell r="AY95"/>
          <cell r="AZ95"/>
          <cell r="BA95"/>
          <cell r="BB95"/>
          <cell r="BC95"/>
          <cell r="BL95"/>
          <cell r="BM95"/>
          <cell r="BN95"/>
          <cell r="BO95"/>
          <cell r="BP95"/>
          <cell r="BQ95"/>
        </row>
        <row r="96">
          <cell r="AX96"/>
          <cell r="AY96"/>
          <cell r="AZ96"/>
          <cell r="BA96"/>
          <cell r="BB96"/>
          <cell r="BC96"/>
          <cell r="BL96"/>
          <cell r="BM96"/>
          <cell r="BN96"/>
          <cell r="BO96"/>
          <cell r="BP96"/>
          <cell r="BQ96"/>
        </row>
        <row r="97">
          <cell r="AX97"/>
          <cell r="AY97"/>
          <cell r="AZ97"/>
          <cell r="BA97"/>
          <cell r="BB97"/>
          <cell r="BC97"/>
          <cell r="BL97"/>
          <cell r="BM97"/>
          <cell r="BN97"/>
          <cell r="BO97"/>
          <cell r="BP97"/>
          <cell r="BQ97"/>
        </row>
        <row r="98">
          <cell r="AX98"/>
          <cell r="AY98"/>
          <cell r="AZ98"/>
          <cell r="BA98"/>
          <cell r="BB98"/>
          <cell r="BC98"/>
          <cell r="BL98"/>
          <cell r="BM98"/>
          <cell r="BN98"/>
          <cell r="BO98"/>
          <cell r="BP98"/>
          <cell r="BQ98"/>
        </row>
        <row r="99">
          <cell r="AX99"/>
          <cell r="AY99"/>
          <cell r="AZ99"/>
          <cell r="BA99"/>
          <cell r="BB99"/>
          <cell r="BC99"/>
          <cell r="BL99"/>
          <cell r="BM99"/>
          <cell r="BN99"/>
          <cell r="BO99"/>
          <cell r="BP99"/>
          <cell r="BQ99"/>
        </row>
        <row r="100">
          <cell r="AX100"/>
          <cell r="AY100"/>
          <cell r="AZ100"/>
          <cell r="BA100"/>
          <cell r="BB100"/>
          <cell r="BC100"/>
          <cell r="BL100"/>
          <cell r="BM100"/>
          <cell r="BN100"/>
          <cell r="BO100"/>
          <cell r="BP100"/>
          <cell r="BQ100"/>
        </row>
        <row r="101">
          <cell r="AX101"/>
          <cell r="AY101"/>
          <cell r="AZ101"/>
          <cell r="BA101"/>
          <cell r="BB101"/>
          <cell r="BC101"/>
          <cell r="BL101"/>
          <cell r="BM101"/>
          <cell r="BN101"/>
          <cell r="BO101"/>
          <cell r="BP101"/>
          <cell r="BQ101"/>
        </row>
        <row r="102">
          <cell r="AX102"/>
          <cell r="AY102"/>
          <cell r="AZ102"/>
          <cell r="BA102"/>
          <cell r="BB102"/>
          <cell r="BC102"/>
          <cell r="BL102"/>
          <cell r="BM102"/>
          <cell r="BN102"/>
          <cell r="BO102"/>
          <cell r="BP102"/>
          <cell r="BQ102"/>
        </row>
        <row r="103">
          <cell r="AX103"/>
          <cell r="AY103"/>
          <cell r="AZ103"/>
          <cell r="BA103"/>
          <cell r="BB103"/>
          <cell r="BC103"/>
          <cell r="BL103"/>
          <cell r="BM103"/>
          <cell r="BN103"/>
          <cell r="BO103"/>
          <cell r="BP103"/>
          <cell r="BQ103"/>
        </row>
        <row r="104">
          <cell r="AX104"/>
          <cell r="AY104"/>
          <cell r="AZ104"/>
          <cell r="BA104"/>
          <cell r="BB104"/>
          <cell r="BC104"/>
          <cell r="BL104"/>
          <cell r="BM104"/>
          <cell r="BN104"/>
          <cell r="BO104"/>
          <cell r="BP104"/>
          <cell r="BQ104"/>
        </row>
      </sheetData>
      <sheetData sheetId="58"/>
      <sheetData sheetId="59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BA12">
            <v>1</v>
          </cell>
          <cell r="BB12">
            <v>1</v>
          </cell>
          <cell r="BC12">
            <v>1</v>
          </cell>
          <cell r="BD12">
            <v>1</v>
          </cell>
          <cell r="BE12">
            <v>1</v>
          </cell>
          <cell r="BF12">
            <v>1</v>
          </cell>
          <cell r="BO12">
            <v>1</v>
          </cell>
          <cell r="BP12">
            <v>1</v>
          </cell>
          <cell r="BQ12">
            <v>1</v>
          </cell>
          <cell r="BR12">
            <v>1</v>
          </cell>
          <cell r="BS12">
            <v>1</v>
          </cell>
          <cell r="BT12">
            <v>1</v>
          </cell>
          <cell r="CC12">
            <v>1</v>
          </cell>
          <cell r="CD12">
            <v>1</v>
          </cell>
          <cell r="CE12">
            <v>1</v>
          </cell>
          <cell r="CF12">
            <v>1</v>
          </cell>
          <cell r="CG12">
            <v>1</v>
          </cell>
          <cell r="CH12">
            <v>1</v>
          </cell>
        </row>
        <row r="13">
          <cell r="BA13">
            <v>1</v>
          </cell>
          <cell r="BB13">
            <v>1</v>
          </cell>
          <cell r="BC13">
            <v>1</v>
          </cell>
          <cell r="BD13">
            <v>1</v>
          </cell>
          <cell r="BE13">
            <v>2</v>
          </cell>
          <cell r="BF13">
            <v>0.91700404320467122</v>
          </cell>
          <cell r="BO13">
            <v>1</v>
          </cell>
          <cell r="BP13">
            <v>1</v>
          </cell>
          <cell r="BQ13">
            <v>1</v>
          </cell>
          <cell r="BR13">
            <v>1</v>
          </cell>
          <cell r="BS13">
            <v>2</v>
          </cell>
          <cell r="BT13">
            <v>0.94934212095051929</v>
          </cell>
          <cell r="CC13">
            <v>1</v>
          </cell>
          <cell r="CD13">
            <v>1</v>
          </cell>
          <cell r="CE13">
            <v>1</v>
          </cell>
          <cell r="CF13">
            <v>1</v>
          </cell>
          <cell r="CG13">
            <v>2</v>
          </cell>
          <cell r="CH13">
            <v>0.93627224743449222</v>
          </cell>
        </row>
        <row r="14">
          <cell r="BA14">
            <v>1</v>
          </cell>
          <cell r="BB14">
            <v>1</v>
          </cell>
          <cell r="BC14">
            <v>2</v>
          </cell>
          <cell r="BD14">
            <v>0.89813237288393433</v>
          </cell>
          <cell r="BE14">
            <v>3</v>
          </cell>
          <cell r="BF14">
            <v>0.87168554287173572</v>
          </cell>
          <cell r="BO14">
            <v>1</v>
          </cell>
          <cell r="BP14">
            <v>1</v>
          </cell>
          <cell r="BQ14">
            <v>2</v>
          </cell>
          <cell r="BR14">
            <v>0.9265880618903708</v>
          </cell>
          <cell r="BS14">
            <v>3</v>
          </cell>
          <cell r="BT14">
            <v>0.92090727937924544</v>
          </cell>
          <cell r="CC14">
            <v>1</v>
          </cell>
          <cell r="CD14">
            <v>1</v>
          </cell>
          <cell r="CE14">
            <v>2</v>
          </cell>
          <cell r="CF14">
            <v>0.89813237288393433</v>
          </cell>
          <cell r="CG14">
            <v>3</v>
          </cell>
          <cell r="CH14">
            <v>0.90089355669729787</v>
          </cell>
        </row>
        <row r="15">
          <cell r="BA15">
            <v>2</v>
          </cell>
          <cell r="BB15">
            <v>0.88884268116657017</v>
          </cell>
          <cell r="BC15">
            <v>3</v>
          </cell>
          <cell r="BD15">
            <v>0.84342448672534898</v>
          </cell>
          <cell r="BE15">
            <v>4</v>
          </cell>
          <cell r="BF15">
            <v>0.84089641525371461</v>
          </cell>
          <cell r="BO15">
            <v>2</v>
          </cell>
          <cell r="BP15">
            <v>0.88884268116657017</v>
          </cell>
          <cell r="BQ15">
            <v>3</v>
          </cell>
          <cell r="BR15">
            <v>0.88616922144663357</v>
          </cell>
          <cell r="BS15">
            <v>4</v>
          </cell>
          <cell r="BT15">
            <v>0.90125046261083019</v>
          </cell>
          <cell r="CC15">
            <v>2</v>
          </cell>
          <cell r="CD15">
            <v>0.84674531236252726</v>
          </cell>
          <cell r="CE15">
            <v>3</v>
          </cell>
          <cell r="CF15">
            <v>0.84342448672534898</v>
          </cell>
          <cell r="CG15">
            <v>4</v>
          </cell>
          <cell r="CH15">
            <v>0.87660572131603509</v>
          </cell>
        </row>
        <row r="16">
          <cell r="BA16">
            <v>3</v>
          </cell>
          <cell r="BB16">
            <v>0.82963943430840048</v>
          </cell>
          <cell r="BC16">
            <v>4</v>
          </cell>
          <cell r="BD16">
            <v>0.80664175922212633</v>
          </cell>
          <cell r="BE16">
            <v>5</v>
          </cell>
          <cell r="BF16">
            <v>0.81776543395794243</v>
          </cell>
          <cell r="BO16">
            <v>3</v>
          </cell>
          <cell r="BP16">
            <v>0.82963943430840048</v>
          </cell>
          <cell r="BQ16">
            <v>4</v>
          </cell>
          <cell r="BR16">
            <v>0.85856543643775374</v>
          </cell>
          <cell r="BS16">
            <v>5</v>
          </cell>
          <cell r="BT16">
            <v>0.88629285805074864</v>
          </cell>
          <cell r="CC16">
            <v>3</v>
          </cell>
          <cell r="CD16">
            <v>0.7682293563943734</v>
          </cell>
          <cell r="CE16">
            <v>4</v>
          </cell>
          <cell r="CF16">
            <v>0.80664175922212633</v>
          </cell>
          <cell r="CG16">
            <v>5</v>
          </cell>
          <cell r="CH16">
            <v>0.858218455569289</v>
          </cell>
        </row>
        <row r="17">
          <cell r="BA17">
            <v>4</v>
          </cell>
          <cell r="BB17">
            <v>0.79004131186337712</v>
          </cell>
          <cell r="BC17">
            <v>5</v>
          </cell>
          <cell r="BD17">
            <v>0.77921920769324515</v>
          </cell>
          <cell r="BE17">
            <v>6</v>
          </cell>
          <cell r="BF17">
            <v>0.79933916721644038</v>
          </cell>
          <cell r="BO17">
            <v>4</v>
          </cell>
          <cell r="BP17">
            <v>0.79004131186337712</v>
          </cell>
          <cell r="BQ17">
            <v>5</v>
          </cell>
          <cell r="BR17">
            <v>0.83774780677082938</v>
          </cell>
          <cell r="BS17">
            <v>6</v>
          </cell>
          <cell r="BT17">
            <v>0.87425606980466519</v>
          </cell>
          <cell r="CC17">
            <v>4</v>
          </cell>
          <cell r="CD17">
            <v>0.71697762400791376</v>
          </cell>
          <cell r="CE17">
            <v>5</v>
          </cell>
          <cell r="CF17">
            <v>0.77921920769324515</v>
          </cell>
          <cell r="CG17">
            <v>6</v>
          </cell>
          <cell r="CH17">
            <v>0.84348163502823226</v>
          </cell>
        </row>
        <row r="18">
          <cell r="BA18">
            <v>5</v>
          </cell>
          <cell r="BB18">
            <v>0.76063288781840466</v>
          </cell>
          <cell r="BC18">
            <v>6</v>
          </cell>
          <cell r="BD18">
            <v>0.75750683561105203</v>
          </cell>
          <cell r="BE18">
            <v>7</v>
          </cell>
          <cell r="BF18">
            <v>0.78408427668922442</v>
          </cell>
          <cell r="BO18">
            <v>5</v>
          </cell>
          <cell r="BP18">
            <v>0.72178174116815008</v>
          </cell>
          <cell r="BQ18">
            <v>6</v>
          </cell>
          <cell r="BR18">
            <v>0.7890660831026286</v>
          </cell>
          <cell r="BS18">
            <v>7</v>
          </cell>
          <cell r="BT18">
            <v>0.83952309467642228</v>
          </cell>
          <cell r="CC18">
            <v>5</v>
          </cell>
          <cell r="CD18">
            <v>0.62135700156900175</v>
          </cell>
          <cell r="CE18">
            <v>6</v>
          </cell>
          <cell r="CF18">
            <v>0.70902415030640698</v>
          </cell>
          <cell r="CG18">
            <v>7</v>
          </cell>
          <cell r="CH18">
            <v>0.7961196330721696</v>
          </cell>
        </row>
        <row r="19">
          <cell r="BA19">
            <v>6</v>
          </cell>
          <cell r="BB19">
            <v>0.73741893919219526</v>
          </cell>
          <cell r="BC19">
            <v>7</v>
          </cell>
          <cell r="BD19">
            <v>0.73962197115433304</v>
          </cell>
          <cell r="BE19">
            <v>8</v>
          </cell>
          <cell r="BF19">
            <v>0.77110541270397037</v>
          </cell>
          <cell r="BO19">
            <v>6</v>
          </cell>
          <cell r="BP19">
            <v>0.68403331092502129</v>
          </cell>
          <cell r="BQ19">
            <v>7</v>
          </cell>
          <cell r="BR19">
            <v>0.76169525350745759</v>
          </cell>
          <cell r="BS19">
            <v>8</v>
          </cell>
          <cell r="BT19">
            <v>0.81976757108936349</v>
          </cell>
          <cell r="CC19">
            <v>6</v>
          </cell>
          <cell r="CD19">
            <v>0.56971916121096</v>
          </cell>
          <cell r="CE19">
            <v>7</v>
          </cell>
          <cell r="CF19">
            <v>0.67026960514875</v>
          </cell>
          <cell r="CG19">
            <v>8</v>
          </cell>
          <cell r="CH19">
            <v>0.76946143375221721</v>
          </cell>
        </row>
        <row r="20">
          <cell r="BA20">
            <v>7</v>
          </cell>
          <cell r="BB20">
            <v>0.71834543000545392</v>
          </cell>
          <cell r="BC20">
            <v>8</v>
          </cell>
          <cell r="BD20">
            <v>0.72447107727743942</v>
          </cell>
          <cell r="BE20">
            <v>9</v>
          </cell>
          <cell r="BF20">
            <v>0.75983568565159243</v>
          </cell>
          <cell r="BO20">
            <v>7</v>
          </cell>
          <cell r="BP20">
            <v>0.65818153946442004</v>
          </cell>
          <cell r="BQ20">
            <v>8</v>
          </cell>
          <cell r="BR20">
            <v>0.74275426965373492</v>
          </cell>
          <cell r="BS20">
            <v>9</v>
          </cell>
          <cell r="BT20">
            <v>0.80599649910943816</v>
          </cell>
          <cell r="CC20">
            <v>7</v>
          </cell>
          <cell r="CD20">
            <v>0.53487968256569496</v>
          </cell>
          <cell r="CE20">
            <v>8</v>
          </cell>
          <cell r="CF20">
            <v>0.64375643900111035</v>
          </cell>
          <cell r="CG20">
            <v>9</v>
          </cell>
          <cell r="CH20">
            <v>0.75100079034539313</v>
          </cell>
        </row>
        <row r="21">
          <cell r="BA21">
            <v>8</v>
          </cell>
          <cell r="BB21">
            <v>0.70222243786899863</v>
          </cell>
          <cell r="BC21">
            <v>9</v>
          </cell>
          <cell r="BD21">
            <v>0.7113648648079185</v>
          </cell>
          <cell r="BE21">
            <v>10</v>
          </cell>
          <cell r="BF21">
            <v>0.74989420933245587</v>
          </cell>
          <cell r="BO21">
            <v>8</v>
          </cell>
          <cell r="BP21">
            <v>0.63864528259565223</v>
          </cell>
          <cell r="BQ21">
            <v>9</v>
          </cell>
          <cell r="BR21">
            <v>0.7283303123518553</v>
          </cell>
          <cell r="BS21">
            <v>10</v>
          </cell>
          <cell r="BT21">
            <v>0.79545310124380053</v>
          </cell>
          <cell r="CC21">
            <v>8</v>
          </cell>
          <cell r="CD21">
            <v>0.50883934485363125</v>
          </cell>
          <cell r="CE21">
            <v>9</v>
          </cell>
          <cell r="CF21">
            <v>0.62373572790361675</v>
          </cell>
          <cell r="CG21">
            <v>10</v>
          </cell>
          <cell r="CH21">
            <v>0.73693543379547444</v>
          </cell>
        </row>
        <row r="22">
          <cell r="BA22">
            <v>9</v>
          </cell>
          <cell r="BB22">
            <v>0.68830159095956289</v>
          </cell>
          <cell r="BC22">
            <v>10</v>
          </cell>
          <cell r="BD22">
            <v>0.69984199600227348</v>
          </cell>
          <cell r="BE22">
            <v>11</v>
          </cell>
          <cell r="BF22">
            <v>0.74101314885507419</v>
          </cell>
          <cell r="BO22">
            <v>9</v>
          </cell>
          <cell r="BP22">
            <v>0.62300980086410573</v>
          </cell>
          <cell r="BQ22">
            <v>10</v>
          </cell>
          <cell r="BR22">
            <v>0.71671589922148538</v>
          </cell>
          <cell r="BS22">
            <v>11</v>
          </cell>
          <cell r="BT22">
            <v>0.78692714363177441</v>
          </cell>
          <cell r="CC22">
            <v>9</v>
          </cell>
          <cell r="CD22">
            <v>0.48817948464409011</v>
          </cell>
          <cell r="CE22">
            <v>10</v>
          </cell>
          <cell r="CF22">
            <v>0.60772227136479584</v>
          </cell>
          <cell r="CG22">
            <v>11</v>
          </cell>
          <cell r="CH22">
            <v>0.72560517671377733</v>
          </cell>
        </row>
        <row r="23">
          <cell r="BA23">
            <v>10</v>
          </cell>
          <cell r="BB23">
            <v>0.67608297539198181</v>
          </cell>
          <cell r="BC23">
            <v>11</v>
          </cell>
          <cell r="BD23">
            <v>0.68957916911843342</v>
          </cell>
          <cell r="BE23">
            <v>12</v>
          </cell>
          <cell r="BF23">
            <v>0.73299724822933054</v>
          </cell>
          <cell r="BO23">
            <v>10</v>
          </cell>
          <cell r="BP23">
            <v>0.61001515716706167</v>
          </cell>
          <cell r="BQ23">
            <v>11</v>
          </cell>
          <cell r="BR23">
            <v>0.70701430299943457</v>
          </cell>
          <cell r="BS23">
            <v>12</v>
          </cell>
          <cell r="BT23">
            <v>0.77978014198810774</v>
          </cell>
          <cell r="CC23">
            <v>10</v>
          </cell>
          <cell r="CD23">
            <v>0.47113291827628112</v>
          </cell>
          <cell r="CE23">
            <v>11</v>
          </cell>
          <cell r="CF23">
            <v>0.59442021154974123</v>
          </cell>
          <cell r="CG23">
            <v>12</v>
          </cell>
          <cell r="CH23">
            <v>0.71613775187014028</v>
          </cell>
        </row>
        <row r="24">
          <cell r="BA24">
            <v>11</v>
          </cell>
          <cell r="BB24">
            <v>0.66521685324682911</v>
          </cell>
          <cell r="BC24">
            <v>12</v>
          </cell>
          <cell r="BD24">
            <v>0.68034141174315432</v>
          </cell>
          <cell r="BE24">
            <v>13</v>
          </cell>
          <cell r="BF24">
            <v>0.72569992961824559</v>
          </cell>
          <cell r="BO24">
            <v>11</v>
          </cell>
          <cell r="BP24">
            <v>0.59892266022511609</v>
          </cell>
          <cell r="BQ24">
            <v>12</v>
          </cell>
          <cell r="BR24">
            <v>0.69869699510973338</v>
          </cell>
          <cell r="BS24">
            <v>13</v>
          </cell>
          <cell r="BT24">
            <v>0.77363438195241707</v>
          </cell>
          <cell r="CC24">
            <v>11</v>
          </cell>
          <cell r="CD24">
            <v>0.45667137863233254</v>
          </cell>
          <cell r="CE24">
            <v>12</v>
          </cell>
          <cell r="CF24">
            <v>0.58307019843639663</v>
          </cell>
          <cell r="CG24">
            <v>13</v>
          </cell>
          <cell r="CH24">
            <v>0.70801886633609745</v>
          </cell>
        </row>
        <row r="25">
          <cell r="BA25">
            <v>12</v>
          </cell>
          <cell r="BB25">
            <v>0.65544942705459874</v>
          </cell>
          <cell r="BC25">
            <v>13</v>
          </cell>
          <cell r="BD25">
            <v>0.6719528192275922</v>
          </cell>
          <cell r="BE25">
            <v>14</v>
          </cell>
          <cell r="BF25">
            <v>0.71900845193722907</v>
          </cell>
          <cell r="BO25">
            <v>12</v>
          </cell>
          <cell r="BP25">
            <v>0.58926300624961181</v>
          </cell>
          <cell r="BQ25">
            <v>13</v>
          </cell>
          <cell r="BR25">
            <v>0.69142669110196386</v>
          </cell>
          <cell r="BS25">
            <v>14</v>
          </cell>
          <cell r="BT25">
            <v>0.76824806886630936</v>
          </cell>
          <cell r="CC25">
            <v>12</v>
          </cell>
          <cell r="CD25">
            <v>0.44414575327932804</v>
          </cell>
          <cell r="CE25">
            <v>13</v>
          </cell>
          <cell r="CF25">
            <v>0.57319001849885831</v>
          </cell>
          <cell r="CG25">
            <v>14</v>
          </cell>
          <cell r="CH25">
            <v>0.70092022267314391</v>
          </cell>
        </row>
        <row r="26">
          <cell r="BA26">
            <v>13</v>
          </cell>
          <cell r="BB26">
            <v>0.64659096248474623</v>
          </cell>
          <cell r="BC26">
            <v>14</v>
          </cell>
          <cell r="BD26">
            <v>0.66427843598993397</v>
          </cell>
          <cell r="BE26">
            <v>15</v>
          </cell>
          <cell r="BF26">
            <v>0.71283430624136968</v>
          </cell>
          <cell r="BO26">
            <v>13</v>
          </cell>
          <cell r="BP26">
            <v>0.58071993986320225</v>
          </cell>
          <cell r="BQ26">
            <v>14</v>
          </cell>
          <cell r="BR26">
            <v>0.68497522091142582</v>
          </cell>
          <cell r="BS26">
            <v>15</v>
          </cell>
          <cell r="BT26">
            <v>0.76345718766261372</v>
          </cell>
          <cell r="CC26">
            <v>13</v>
          </cell>
          <cell r="CD26">
            <v>0.43312103422081571</v>
          </cell>
          <cell r="CE26">
            <v>14</v>
          </cell>
          <cell r="CF26">
            <v>0.56445484230331699</v>
          </cell>
          <cell r="CG26">
            <v>15</v>
          </cell>
          <cell r="CH26">
            <v>0.69461967323060869</v>
          </cell>
        </row>
        <row r="27">
          <cell r="BA27">
            <v>14</v>
          </cell>
          <cell r="BB27">
            <v>0.63849607800980046</v>
          </cell>
          <cell r="BC27">
            <v>15</v>
          </cell>
          <cell r="BD27">
            <v>0.65721256029520847</v>
          </cell>
          <cell r="BE27">
            <v>16</v>
          </cell>
          <cell r="BF27">
            <v>0.70710678118654757</v>
          </cell>
          <cell r="BO27">
            <v>14</v>
          </cell>
          <cell r="BP27">
            <v>0.57307049103195684</v>
          </cell>
          <cell r="BQ27">
            <v>15</v>
          </cell>
          <cell r="BR27">
            <v>0.67918116741438384</v>
          </cell>
          <cell r="BS27">
            <v>16</v>
          </cell>
          <cell r="BT27">
            <v>0.75914542965061782</v>
          </cell>
          <cell r="CC27">
            <v>14</v>
          </cell>
          <cell r="CD27">
            <v>0.42329202420722911</v>
          </cell>
          <cell r="CE27">
            <v>15</v>
          </cell>
          <cell r="CF27">
            <v>0.55663573299863511</v>
          </cell>
          <cell r="CG27">
            <v>16</v>
          </cell>
          <cell r="CH27">
            <v>0.68896002563289427</v>
          </cell>
        </row>
        <row r="28">
          <cell r="BA28">
            <v>15</v>
          </cell>
          <cell r="BB28">
            <v>0.63105103876602631</v>
          </cell>
          <cell r="BC28">
            <v>16</v>
          </cell>
          <cell r="BD28">
            <v>0.6506709277209668</v>
          </cell>
          <cell r="BE28">
            <v>17</v>
          </cell>
          <cell r="BF28">
            <v>0.70176852345018459</v>
          </cell>
          <cell r="BO28">
            <v>15</v>
          </cell>
          <cell r="BP28">
            <v>0.5661517294022641</v>
          </cell>
          <cell r="BQ28">
            <v>16</v>
          </cell>
          <cell r="BR28">
            <v>0.67392621743163705</v>
          </cell>
          <cell r="BS28">
            <v>17</v>
          </cell>
          <cell r="BT28">
            <v>0.75522736192427053</v>
          </cell>
          <cell r="CC28">
            <v>15</v>
          </cell>
          <cell r="CD28">
            <v>0.41443668270401191</v>
          </cell>
          <cell r="CE28">
            <v>16</v>
          </cell>
          <cell r="CF28">
            <v>0.54956545126520018</v>
          </cell>
          <cell r="CG28">
            <v>17</v>
          </cell>
          <cell r="CH28">
            <v>0.68382603980697765</v>
          </cell>
        </row>
        <row r="29">
          <cell r="BA29">
            <v>16</v>
          </cell>
          <cell r="BB29">
            <v>0.62416527445080594</v>
          </cell>
          <cell r="BC29">
            <v>17</v>
          </cell>
          <cell r="BD29">
            <v>0.64458532989092387</v>
          </cell>
          <cell r="BE29">
            <v>18</v>
          </cell>
          <cell r="BF29">
            <v>0.69677239591370399</v>
          </cell>
          <cell r="BO29">
            <v>16</v>
          </cell>
          <cell r="BP29">
            <v>0.5598410837496659</v>
          </cell>
          <cell r="BQ29">
            <v>17</v>
          </cell>
          <cell r="BR29">
            <v>0.66912111795089169</v>
          </cell>
          <cell r="BS29">
            <v>18</v>
          </cell>
          <cell r="BT29">
            <v>0.75163841056967551</v>
          </cell>
          <cell r="CC29">
            <v>16</v>
          </cell>
          <cell r="CD29">
            <v>0.40638863248150514</v>
          </cell>
          <cell r="CE29">
            <v>17</v>
          </cell>
          <cell r="CF29">
            <v>0.54311821913193492</v>
          </cell>
          <cell r="CG29">
            <v>18</v>
          </cell>
          <cell r="CH29">
            <v>0.67913076497070901</v>
          </cell>
        </row>
        <row r="30">
          <cell r="BA30">
            <v>17</v>
          </cell>
          <cell r="BB30">
            <v>0.61776554625975488</v>
          </cell>
          <cell r="BC30">
            <v>18</v>
          </cell>
          <cell r="BD30">
            <v>0.63889981401619478</v>
          </cell>
          <cell r="BE30">
            <v>19</v>
          </cell>
          <cell r="BF30">
            <v>0.69207920460274963</v>
          </cell>
          <cell r="BO30">
            <v>17</v>
          </cell>
          <cell r="BP30">
            <v>0.55404409450531777</v>
          </cell>
          <cell r="BQ30">
            <v>18</v>
          </cell>
          <cell r="BR30">
            <v>0.66469691163600841</v>
          </cell>
          <cell r="BS30">
            <v>19</v>
          </cell>
          <cell r="BT30">
            <v>0.7483285969109349</v>
          </cell>
          <cell r="CC30">
            <v>17</v>
          </cell>
          <cell r="CD30">
            <v>0.39902011962273909</v>
          </cell>
          <cell r="CE30">
            <v>18</v>
          </cell>
          <cell r="CF30">
            <v>0.53719713030222649</v>
          </cell>
          <cell r="CG30">
            <v>19</v>
          </cell>
          <cell r="CH30">
            <v>0.67480701115730379</v>
          </cell>
        </row>
        <row r="31">
          <cell r="BA31">
            <v>18</v>
          </cell>
          <cell r="BB31">
            <v>0.61179183155971373</v>
          </cell>
          <cell r="BC31">
            <v>19</v>
          </cell>
          <cell r="BD31">
            <v>0.63356793856738114</v>
          </cell>
          <cell r="BE31">
            <v>20</v>
          </cell>
          <cell r="BF31">
            <v>0.68765602193363207</v>
          </cell>
          <cell r="BO31">
            <v>18</v>
          </cell>
          <cell r="BP31">
            <v>0.54868647206997267</v>
          </cell>
          <cell r="BQ31">
            <v>19</v>
          </cell>
          <cell r="BR31">
            <v>0.66059923891072736</v>
          </cell>
          <cell r="BS31">
            <v>20</v>
          </cell>
          <cell r="BT31">
            <v>0.74525845797968937</v>
          </cell>
          <cell r="CC31">
            <v>18</v>
          </cell>
          <cell r="CD31">
            <v>0.39223100509414044</v>
          </cell>
          <cell r="CE31">
            <v>19</v>
          </cell>
          <cell r="CF31">
            <v>0.53172598868443677</v>
          </cell>
          <cell r="CG31">
            <v>20</v>
          </cell>
          <cell r="CH31">
            <v>0.67080180377990295</v>
          </cell>
        </row>
        <row r="32">
          <cell r="BA32">
            <v>19</v>
          </cell>
          <cell r="BB32">
            <v>0.60619435503134778</v>
          </cell>
          <cell r="BC32">
            <v>20</v>
          </cell>
          <cell r="BD32">
            <v>0.6285507525133508</v>
          </cell>
          <cell r="BE32">
            <v>21</v>
          </cell>
          <cell r="BF32">
            <v>0.68347492838303892</v>
          </cell>
          <cell r="BO32">
            <v>19</v>
          </cell>
          <cell r="BP32">
            <v>0.54370876664256762</v>
          </cell>
          <cell r="BQ32">
            <v>20</v>
          </cell>
          <cell r="BR32">
            <v>0.65678450463065707</v>
          </cell>
          <cell r="BS32">
            <v>21</v>
          </cell>
          <cell r="BT32">
            <v>0.74239629740570812</v>
          </cell>
          <cell r="CC32">
            <v>19</v>
          </cell>
          <cell r="CD32">
            <v>0.38594140140096989</v>
          </cell>
          <cell r="CE32">
            <v>20</v>
          </cell>
          <cell r="CF32">
            <v>0.52664383201071441</v>
          </cell>
          <cell r="CG32">
            <v>21</v>
          </cell>
          <cell r="CH32">
            <v>0.66707265229580537</v>
          </cell>
        </row>
        <row r="33">
          <cell r="BA33">
            <v>20</v>
          </cell>
          <cell r="BB33">
            <v>0.60093140453848137</v>
          </cell>
          <cell r="BC33">
            <v>21</v>
          </cell>
          <cell r="BD33">
            <v>0.62381528139163422</v>
          </cell>
          <cell r="BE33">
            <v>22</v>
          </cell>
          <cell r="BF33">
            <v>0.67951205356792799</v>
          </cell>
          <cell r="BO33">
            <v>20</v>
          </cell>
          <cell r="BP33">
            <v>0.5390626844123183</v>
          </cell>
          <cell r="BQ33">
            <v>21</v>
          </cell>
          <cell r="BR33">
            <v>0.65321722295386497</v>
          </cell>
          <cell r="BS33">
            <v>22</v>
          </cell>
          <cell r="BT33">
            <v>0.73971627833475195</v>
          </cell>
          <cell r="CC33">
            <v>20</v>
          </cell>
          <cell r="CD33">
            <v>0.38008659960403679</v>
          </cell>
          <cell r="CE33">
            <v>21</v>
          </cell>
          <cell r="CF33">
            <v>0.52190114781134211</v>
          </cell>
          <cell r="CG33">
            <v>22</v>
          </cell>
          <cell r="CH33">
            <v>0.6635849653428656</v>
          </cell>
        </row>
        <row r="34">
          <cell r="BA34">
            <v>21</v>
          </cell>
          <cell r="BB34">
            <v>0.59596769618774958</v>
          </cell>
          <cell r="BC34">
            <v>22</v>
          </cell>
          <cell r="BD34">
            <v>0.61933337545167033</v>
          </cell>
          <cell r="BE34">
            <v>23</v>
          </cell>
          <cell r="BF34">
            <v>0.67574683535828073</v>
          </cell>
          <cell r="BO34">
            <v>21</v>
          </cell>
          <cell r="BP34">
            <v>0.53470847650049558</v>
          </cell>
          <cell r="BQ34">
            <v>22</v>
          </cell>
          <cell r="BR34">
            <v>0.6498681315535777</v>
          </cell>
          <cell r="BS34">
            <v>23</v>
          </cell>
          <cell r="BT34">
            <v>0.73719706699805299</v>
          </cell>
          <cell r="CC34">
            <v>21</v>
          </cell>
          <cell r="CD34">
            <v>0.37461348414065632</v>
          </cell>
          <cell r="CE34">
            <v>22</v>
          </cell>
          <cell r="CF34">
            <v>0.51745719187088401</v>
          </cell>
          <cell r="CG34">
            <v>23</v>
          </cell>
          <cell r="CH34">
            <v>0.66031021460790207</v>
          </cell>
        </row>
        <row r="35">
          <cell r="BA35">
            <v>22</v>
          </cell>
          <cell r="BB35">
            <v>0.59127313139710036</v>
          </cell>
          <cell r="BC35">
            <v>23</v>
          </cell>
          <cell r="BD35">
            <v>0.61508082104969775</v>
          </cell>
          <cell r="BE35">
            <v>24</v>
          </cell>
          <cell r="BF35">
            <v>0.67216144028419422</v>
          </cell>
          <cell r="BO35">
            <v>22</v>
          </cell>
          <cell r="BP35">
            <v>0.53061304712798363</v>
          </cell>
          <cell r="BQ35">
            <v>23</v>
          </cell>
          <cell r="BR35">
            <v>0.64671282266501351</v>
          </cell>
          <cell r="BS35">
            <v>24</v>
          </cell>
          <cell r="BT35">
            <v>0.73482084671841186</v>
          </cell>
          <cell r="CC35">
            <v>22</v>
          </cell>
          <cell r="CD35">
            <v>0.36947794230150732</v>
          </cell>
          <cell r="CE35">
            <v>23</v>
          </cell>
          <cell r="CF35">
            <v>0.51327804569684554</v>
          </cell>
          <cell r="CG35">
            <v>24</v>
          </cell>
          <cell r="CH35">
            <v>0.6572246017504112</v>
          </cell>
        </row>
        <row r="36">
          <cell r="BA36">
            <v>23</v>
          </cell>
          <cell r="BB36">
            <v>0.58682183875831539</v>
          </cell>
          <cell r="BC36">
            <v>24</v>
          </cell>
          <cell r="BD36">
            <v>0.61103664650008505</v>
          </cell>
          <cell r="BE36">
            <v>25</v>
          </cell>
          <cell r="BF36">
            <v>0.66874030497642201</v>
          </cell>
          <cell r="BO36">
            <v>23</v>
          </cell>
          <cell r="BP36">
            <v>0.52674855615804317</v>
          </cell>
          <cell r="BQ36">
            <v>24</v>
          </cell>
          <cell r="BR36">
            <v>0.64373073005210901</v>
          </cell>
          <cell r="BS36">
            <v>25</v>
          </cell>
          <cell r="BT36">
            <v>0.73257258735204767</v>
          </cell>
          <cell r="CC36">
            <v>23</v>
          </cell>
          <cell r="CD36">
            <v>0.36464295558073312</v>
          </cell>
          <cell r="CE36">
            <v>24</v>
          </cell>
          <cell r="CF36">
            <v>0.50933518186967264</v>
          </cell>
          <cell r="CG36">
            <v>25</v>
          </cell>
          <cell r="CH36">
            <v>0.65430807180038841</v>
          </cell>
        </row>
        <row r="37">
          <cell r="BA37">
            <v>24</v>
          </cell>
          <cell r="BB37">
            <v>0.58259142611230186</v>
          </cell>
          <cell r="BC37">
            <v>25</v>
          </cell>
          <cell r="BD37">
            <v>0.60718257363808881</v>
          </cell>
          <cell r="BE37">
            <v>26</v>
          </cell>
          <cell r="BF37">
            <v>0.66546976961327653</v>
          </cell>
          <cell r="BO37">
            <v>24</v>
          </cell>
          <cell r="BP37">
            <v>0.52309136900468134</v>
          </cell>
          <cell r="BQ37">
            <v>25</v>
          </cell>
          <cell r="BR37">
            <v>0.64090436649494398</v>
          </cell>
          <cell r="BS37">
            <v>26</v>
          </cell>
          <cell r="BT37">
            <v>0.73043949474426551</v>
          </cell>
          <cell r="CC37">
            <v>24</v>
          </cell>
          <cell r="CD37">
            <v>0.36007716893213715</v>
          </cell>
          <cell r="CE37">
            <v>25</v>
          </cell>
          <cell r="CF37">
            <v>0.50560438618570269</v>
          </cell>
          <cell r="CG37">
            <v>26</v>
          </cell>
          <cell r="CH37">
            <v>0.65154357045675659</v>
          </cell>
        </row>
        <row r="38">
          <cell r="BA38">
            <v>25</v>
          </cell>
          <cell r="BB38">
            <v>0.57856239003096566</v>
          </cell>
          <cell r="BC38">
            <v>26</v>
          </cell>
          <cell r="BD38">
            <v>0.60350257999892676</v>
          </cell>
          <cell r="BE38">
            <v>27</v>
          </cell>
          <cell r="BF38">
            <v>0.66233778214052597</v>
          </cell>
          <cell r="BO38">
            <v>25</v>
          </cell>
          <cell r="BP38">
            <v>0.51962125542007365</v>
          </cell>
          <cell r="BQ38">
            <v>26</v>
          </cell>
          <cell r="BR38">
            <v>0.6382187410663287</v>
          </cell>
          <cell r="BS38">
            <v>27</v>
          </cell>
          <cell r="BT38">
            <v>0.7284105895238413</v>
          </cell>
          <cell r="CC38">
            <v>25</v>
          </cell>
          <cell r="CD38">
            <v>0.35575380162260384</v>
          </cell>
          <cell r="CE38">
            <v>26</v>
          </cell>
          <cell r="CF38">
            <v>0.502064935391347</v>
          </cell>
          <cell r="CG38">
            <v>27</v>
          </cell>
          <cell r="CH38">
            <v>0.64891647644326744</v>
          </cell>
        </row>
        <row r="39">
          <cell r="BA39">
            <v>26</v>
          </cell>
          <cell r="BB39">
            <v>0.57471764471301501</v>
          </cell>
          <cell r="BC39">
            <v>27</v>
          </cell>
          <cell r="BD39">
            <v>0.59998254597506595</v>
          </cell>
          <cell r="BE39">
            <v>28</v>
          </cell>
          <cell r="BF39">
            <v>0.65933365752477058</v>
          </cell>
          <cell r="BO39">
            <v>26</v>
          </cell>
          <cell r="BP39">
            <v>0.51632076973543051</v>
          </cell>
          <cell r="BQ39">
            <v>27</v>
          </cell>
          <cell r="BR39">
            <v>0.63566090769503025</v>
          </cell>
          <cell r="BS39">
            <v>28</v>
          </cell>
          <cell r="BT39">
            <v>0.72647638044743168</v>
          </cell>
          <cell r="CC39">
            <v>26</v>
          </cell>
          <cell r="CD39">
            <v>0.35164980657970135</v>
          </cell>
          <cell r="CE39">
            <v>27</v>
          </cell>
          <cell r="CF39">
            <v>0.49869896123527402</v>
          </cell>
          <cell r="CG39">
            <v>28</v>
          </cell>
          <cell r="CH39">
            <v>0.64641416170919508</v>
          </cell>
        </row>
        <row r="40">
          <cell r="BA40">
            <v>27</v>
          </cell>
          <cell r="BB40">
            <v>0.57104214255726382</v>
          </cell>
          <cell r="BC40">
            <v>28</v>
          </cell>
          <cell r="BD40">
            <v>0.59660996797126797</v>
          </cell>
          <cell r="BE40">
            <v>29</v>
          </cell>
          <cell r="BF40">
            <v>0.6564478802303394</v>
          </cell>
          <cell r="BO40">
            <v>27</v>
          </cell>
          <cell r="BP40">
            <v>0.51317476548896634</v>
          </cell>
          <cell r="BQ40">
            <v>28</v>
          </cell>
          <cell r="BR40">
            <v>0.63321961110653224</v>
          </cell>
          <cell r="BS40">
            <v>29</v>
          </cell>
          <cell r="BT40">
            <v>0.72462860794638417</v>
          </cell>
          <cell r="CC40">
            <v>27</v>
          </cell>
          <cell r="CD40">
            <v>0.34774521338583342</v>
          </cell>
          <cell r="CE40">
            <v>28</v>
          </cell>
          <cell r="CF40">
            <v>0.49549095248993158</v>
          </cell>
          <cell r="CG40">
            <v>29</v>
          </cell>
          <cell r="CH40">
            <v>0.64402564646408056</v>
          </cell>
        </row>
        <row r="41">
          <cell r="BA41">
            <v>28</v>
          </cell>
          <cell r="BB41">
            <v>0.56752256589257066</v>
          </cell>
          <cell r="BC41">
            <v>29</v>
          </cell>
          <cell r="BD41">
            <v>0.59337372333295857</v>
          </cell>
          <cell r="BE41">
            <v>30</v>
          </cell>
          <cell r="BF41">
            <v>0.6536719409583327</v>
          </cell>
          <cell r="BO41">
            <v>28</v>
          </cell>
          <cell r="BP41">
            <v>0.51017001100596115</v>
          </cell>
          <cell r="BQ41">
            <v>29</v>
          </cell>
          <cell r="BR41">
            <v>0.63088500601780739</v>
          </cell>
          <cell r="BS41">
            <v>30</v>
          </cell>
          <cell r="BT41">
            <v>0.72286004053694031</v>
          </cell>
          <cell r="CC41">
            <v>28</v>
          </cell>
          <cell r="CD41">
            <v>0.34402260894865466</v>
          </cell>
          <cell r="CE41">
            <v>29</v>
          </cell>
          <cell r="CF41">
            <v>0.49242736060148029</v>
          </cell>
          <cell r="CG41">
            <v>30</v>
          </cell>
          <cell r="CH41">
            <v>0.64174132555984786</v>
          </cell>
        </row>
        <row r="42">
          <cell r="BA42">
            <v>29</v>
          </cell>
          <cell r="BB42">
            <v>0.56414707449491985</v>
          </cell>
          <cell r="BC42">
            <v>30</v>
          </cell>
          <cell r="BD42">
            <v>0.59026387626706123</v>
          </cell>
          <cell r="BE42">
            <v>31</v>
          </cell>
          <cell r="BF42">
            <v>0.65099820077710024</v>
          </cell>
          <cell r="BO42">
            <v>29</v>
          </cell>
          <cell r="BP42">
            <v>0.50729488179942417</v>
          </cell>
          <cell r="BQ42">
            <v>30</v>
          </cell>
          <cell r="BR42">
            <v>0.62864843215090682</v>
          </cell>
          <cell r="BS42">
            <v>31</v>
          </cell>
          <cell r="BT42">
            <v>0.72116431154992477</v>
          </cell>
          <cell r="CC42">
            <v>29</v>
          </cell>
          <cell r="CD42">
            <v>0.34046672273502232</v>
          </cell>
          <cell r="CE42">
            <v>30</v>
          </cell>
          <cell r="CF42">
            <v>0.48949628418624724</v>
          </cell>
          <cell r="CG42">
            <v>31</v>
          </cell>
          <cell r="CH42">
            <v>0.63955274924379124</v>
          </cell>
        </row>
        <row r="43">
          <cell r="BA43">
            <v>30</v>
          </cell>
          <cell r="BB43">
            <v>0.56090509724974402</v>
          </cell>
          <cell r="BC43">
            <v>31</v>
          </cell>
          <cell r="BD43">
            <v>0.58727151649888076</v>
          </cell>
          <cell r="BE43">
            <v>32</v>
          </cell>
          <cell r="BF43">
            <v>0.64841977732550482</v>
          </cell>
          <cell r="BO43">
            <v>30</v>
          </cell>
          <cell r="BP43">
            <v>0.50453911212116143</v>
          </cell>
          <cell r="BQ43">
            <v>31</v>
          </cell>
          <cell r="BR43">
            <v>0.62650223228155466</v>
          </cell>
          <cell r="BS43">
            <v>32</v>
          </cell>
          <cell r="BT43">
            <v>0.71953578697394893</v>
          </cell>
          <cell r="CC43">
            <v>30</v>
          </cell>
          <cell r="CD43">
            <v>0.33706409236788304</v>
          </cell>
          <cell r="CE43">
            <v>31</v>
          </cell>
          <cell r="CF43">
            <v>0.48668721422965633</v>
          </cell>
          <cell r="CG43">
            <v>32</v>
          </cell>
          <cell r="CH43">
            <v>0.63745244583384542</v>
          </cell>
        </row>
        <row r="44">
          <cell r="BA44">
            <v>31</v>
          </cell>
          <cell r="BB44">
            <v>0.55778715904866161</v>
          </cell>
          <cell r="BC44">
            <v>32</v>
          </cell>
          <cell r="BD44">
            <v>0.58438862428062277</v>
          </cell>
          <cell r="BE44">
            <v>33</v>
          </cell>
          <cell r="BF44">
            <v>0.64593044893482965</v>
          </cell>
          <cell r="BO44">
            <v>31</v>
          </cell>
          <cell r="BP44">
            <v>0.50189359255222021</v>
          </cell>
          <cell r="BQ44">
            <v>32</v>
          </cell>
          <cell r="BR44">
            <v>0.62443960382529573</v>
          </cell>
          <cell r="BS44">
            <v>33</v>
          </cell>
          <cell r="BT44">
            <v>0.7179694575666723</v>
          </cell>
          <cell r="CC44">
            <v>31</v>
          </cell>
          <cell r="CD44">
            <v>0.33380279166226068</v>
          </cell>
          <cell r="CE44">
            <v>32</v>
          </cell>
          <cell r="CF44">
            <v>0.48399082652673264</v>
          </cell>
          <cell r="CG44">
            <v>33</v>
          </cell>
          <cell r="CH44">
            <v>0.63543377706695425</v>
          </cell>
        </row>
        <row r="45">
          <cell r="BA45">
            <v>32</v>
          </cell>
          <cell r="BB45">
            <v>0.55478473603392242</v>
          </cell>
          <cell r="BC45">
            <v>33</v>
          </cell>
          <cell r="BD45">
            <v>0.58160795677020727</v>
          </cell>
          <cell r="BE45">
            <v>34</v>
          </cell>
          <cell r="BF45">
            <v>0.64352457339759139</v>
          </cell>
          <cell r="BO45">
            <v>32</v>
          </cell>
          <cell r="BP45">
            <v>0.49935020378581896</v>
          </cell>
          <cell r="BQ45">
            <v>33</v>
          </cell>
          <cell r="BR45">
            <v>0.62245447681955191</v>
          </cell>
          <cell r="BS45">
            <v>34</v>
          </cell>
          <cell r="BT45">
            <v>0.71646085008226612</v>
          </cell>
          <cell r="CC45">
            <v>32</v>
          </cell>
          <cell r="CD45">
            <v>0.33067220766231864</v>
          </cell>
          <cell r="CE45">
            <v>33</v>
          </cell>
          <cell r="CF45">
            <v>0.48139881125574935</v>
          </cell>
          <cell r="CG45">
            <v>34</v>
          </cell>
          <cell r="CH45">
            <v>0.63349081916501004</v>
          </cell>
        </row>
        <row r="46">
          <cell r="BA46">
            <v>33</v>
          </cell>
          <cell r="BB46">
            <v>0.55189013382011354</v>
          </cell>
          <cell r="BC46">
            <v>34</v>
          </cell>
          <cell r="BD46">
            <v>0.57892295186110898</v>
          </cell>
          <cell r="BE46">
            <v>35</v>
          </cell>
          <cell r="BF46">
            <v>0.64119701878636315</v>
          </cell>
          <cell r="BO46">
            <v>33</v>
          </cell>
          <cell r="BP46">
            <v>0.49690167912425887</v>
          </cell>
          <cell r="BQ46">
            <v>34</v>
          </cell>
          <cell r="BR46">
            <v>0.62054141287130948</v>
          </cell>
          <cell r="BS46">
            <v>35</v>
          </cell>
          <cell r="BT46">
            <v>0.7150059536945661</v>
          </cell>
          <cell r="CC46">
            <v>33</v>
          </cell>
          <cell r="CD46">
            <v>0.32766285649069549</v>
          </cell>
          <cell r="CE46">
            <v>34</v>
          </cell>
          <cell r="CF46">
            <v>0.47890373200877512</v>
          </cell>
          <cell r="CG46">
            <v>35</v>
          </cell>
          <cell r="CH46">
            <v>0.63161826432919621</v>
          </cell>
        </row>
        <row r="47">
          <cell r="BA47">
            <v>34</v>
          </cell>
          <cell r="BB47">
            <v>0.54909638446985132</v>
          </cell>
          <cell r="BC47">
            <v>35</v>
          </cell>
          <cell r="BD47">
            <v>0.57632764635539568</v>
          </cell>
          <cell r="BE47">
            <v>36</v>
          </cell>
          <cell r="BF47">
            <v>0.63894310424627243</v>
          </cell>
          <cell r="BO47">
            <v>34</v>
          </cell>
          <cell r="BP47">
            <v>0.49454148995107827</v>
          </cell>
          <cell r="BQ47">
            <v>35</v>
          </cell>
          <cell r="BR47">
            <v>0.61869552089875302</v>
          </cell>
          <cell r="BS47">
            <v>36</v>
          </cell>
          <cell r="BT47">
            <v>0.71360115860169937</v>
          </cell>
          <cell r="CC47">
            <v>34</v>
          </cell>
          <cell r="CD47">
            <v>0.32476623020419093</v>
          </cell>
          <cell r="CE47">
            <v>35</v>
          </cell>
          <cell r="CF47">
            <v>0.47649890838931508</v>
          </cell>
          <cell r="CG47">
            <v>36</v>
          </cell>
          <cell r="CH47">
            <v>0.6298113385991414</v>
          </cell>
        </row>
        <row r="48">
          <cell r="BA48">
            <v>35</v>
          </cell>
          <cell r="BB48">
            <v>0.5463971588762021</v>
          </cell>
          <cell r="BC48">
            <v>36</v>
          </cell>
          <cell r="BD48">
            <v>0.57381660599746942</v>
          </cell>
          <cell r="BE48">
            <v>37</v>
          </cell>
          <cell r="BF48">
            <v>0.63675854908966079</v>
          </cell>
          <cell r="BO48">
            <v>35</v>
          </cell>
          <cell r="BP48">
            <v>0.49226374973237574</v>
          </cell>
          <cell r="BQ48">
            <v>36</v>
          </cell>
          <cell r="BR48">
            <v>0.61691238643132917</v>
          </cell>
          <cell r="BS48">
            <v>37</v>
          </cell>
          <cell r="BT48">
            <v>0.71224320447261369</v>
          </cell>
          <cell r="CC48">
            <v>35</v>
          </cell>
          <cell r="CD48">
            <v>0.32197466861756008</v>
          </cell>
          <cell r="CE48">
            <v>36</v>
          </cell>
          <cell r="CF48">
            <v>0.47417831761441365</v>
          </cell>
          <cell r="CG48">
            <v>37</v>
          </cell>
          <cell r="CH48">
            <v>0.62806573292498291</v>
          </cell>
        </row>
        <row r="49">
          <cell r="BA49">
            <v>36</v>
          </cell>
          <cell r="BB49">
            <v>0.54378669187934259</v>
          </cell>
          <cell r="BC49">
            <v>37</v>
          </cell>
          <cell r="BD49">
            <v>0.57138486537185174</v>
          </cell>
          <cell r="BE49">
            <v>38</v>
          </cell>
          <cell r="BF49">
            <v>0.63463942883859437</v>
          </cell>
          <cell r="BO49">
            <v>36</v>
          </cell>
          <cell r="BP49">
            <v>0.49006313307189397</v>
          </cell>
          <cell r="BQ49">
            <v>37</v>
          </cell>
          <cell r="BR49">
            <v>0.615188011936462</v>
          </cell>
          <cell r="BS49">
            <v>38</v>
          </cell>
          <cell r="BT49">
            <v>0.71092913690346748</v>
          </cell>
          <cell r="CC49">
            <v>36</v>
          </cell>
          <cell r="CD49">
            <v>0.3192812513825255</v>
          </cell>
          <cell r="CE49">
            <v>37</v>
          </cell>
          <cell r="CF49">
            <v>0.47193651155509053</v>
          </cell>
          <cell r="CG49">
            <v>38</v>
          </cell>
          <cell r="CH49">
            <v>0.62637754498581588</v>
          </cell>
        </row>
        <row r="50">
          <cell r="BA50">
            <v>37</v>
          </cell>
          <cell r="BB50">
            <v>0.54125971796898176</v>
          </cell>
          <cell r="BC50">
            <v>38</v>
          </cell>
          <cell r="BD50">
            <v>0.56902787604870475</v>
          </cell>
          <cell r="BE50">
            <v>39</v>
          </cell>
          <cell r="BF50">
            <v>0.63258213711126077</v>
          </cell>
          <cell r="BO50">
            <v>37</v>
          </cell>
          <cell r="BP50">
            <v>0.4879348070805779</v>
          </cell>
          <cell r="BQ50">
            <v>38</v>
          </cell>
          <cell r="BR50">
            <v>0.61351876617537338</v>
          </cell>
          <cell r="BS50">
            <v>39</v>
          </cell>
          <cell r="BT50">
            <v>0.70965627043739232</v>
          </cell>
          <cell r="CC50">
            <v>37</v>
          </cell>
          <cell r="CD50">
            <v>0.31667970661270617</v>
          </cell>
          <cell r="CE50">
            <v>38</v>
          </cell>
          <cell r="CF50">
            <v>0.46976854640458388</v>
          </cell>
          <cell r="CG50">
            <v>39</v>
          </cell>
          <cell r="CH50">
            <v>0.62474322980833041</v>
          </cell>
        </row>
        <row r="51">
          <cell r="BA51">
            <v>38</v>
          </cell>
          <cell r="BB51">
            <v>0.53881141583410286</v>
          </cell>
          <cell r="BC51">
            <v>39</v>
          </cell>
          <cell r="BD51">
            <v>0.56674146166068329</v>
          </cell>
          <cell r="BE51">
            <v>40</v>
          </cell>
          <cell r="BF51">
            <v>0.63058335244718067</v>
          </cell>
          <cell r="BO51">
            <v>38</v>
          </cell>
          <cell r="BP51">
            <v>0.48587437288469615</v>
          </cell>
          <cell r="BQ51">
            <v>39</v>
          </cell>
          <cell r="BR51">
            <v>0.61190134099974003</v>
          </cell>
          <cell r="BS51">
            <v>40</v>
          </cell>
          <cell r="BT51">
            <v>0.70842215699672972</v>
          </cell>
          <cell r="CC51">
            <v>38</v>
          </cell>
          <cell r="CD51">
            <v>0.31416433311217162</v>
          </cell>
          <cell r="CE51">
            <v>39</v>
          </cell>
          <cell r="CF51">
            <v>0.46766992274213515</v>
          </cell>
          <cell r="CG51">
            <v>40</v>
          </cell>
          <cell r="CH51">
            <v>0.62315955763810527</v>
          </cell>
        </row>
        <row r="52">
          <cell r="BA52">
            <v>39</v>
          </cell>
          <cell r="BB52">
            <v>0.53643736034476908</v>
          </cell>
          <cell r="BC52">
            <v>40</v>
          </cell>
          <cell r="BD52">
            <v>0.56452177883279819</v>
          </cell>
          <cell r="BE52">
            <v>41</v>
          </cell>
          <cell r="BF52">
            <v>0.62864000932521369</v>
          </cell>
          <cell r="BO52">
            <v>39</v>
          </cell>
          <cell r="BP52">
            <v>0.48387781553153397</v>
          </cell>
          <cell r="BQ52">
            <v>40</v>
          </cell>
          <cell r="BR52">
            <v>0.6103327143171744</v>
          </cell>
          <cell r="BS52">
            <v>41</v>
          </cell>
          <cell r="BT52">
            <v>0.70722455880539381</v>
          </cell>
          <cell r="CC52">
            <v>39</v>
          </cell>
          <cell r="CD52">
            <v>0.31172993385661418</v>
          </cell>
          <cell r="CE52">
            <v>40</v>
          </cell>
          <cell r="CF52">
            <v>0.46563653420639095</v>
          </cell>
          <cell r="CG52">
            <v>41</v>
          </cell>
          <cell r="CH52">
            <v>0.62162357782408195</v>
          </cell>
        </row>
        <row r="53">
          <cell r="BA53">
            <v>40</v>
          </cell>
          <cell r="BB53">
            <v>0.5341334808071766</v>
          </cell>
          <cell r="BC53">
            <v>41</v>
          </cell>
          <cell r="BD53">
            <v>0.56236528307718059</v>
          </cell>
          <cell r="BE53">
            <v>42</v>
          </cell>
          <cell r="BF53">
            <v>0.62674927275626979</v>
          </cell>
          <cell r="BO53">
            <v>40</v>
          </cell>
          <cell r="BP53">
            <v>0.48194146089011569</v>
          </cell>
          <cell r="BQ53">
            <v>41</v>
          </cell>
          <cell r="BR53">
            <v>0.60881011819986108</v>
          </cell>
          <cell r="BS53">
            <v>42</v>
          </cell>
          <cell r="BT53">
            <v>0.70606142505716563</v>
          </cell>
          <cell r="CC53">
            <v>40</v>
          </cell>
          <cell r="CD53">
            <v>0.30937175883565848</v>
          </cell>
          <cell r="CE53">
            <v>41</v>
          </cell>
          <cell r="CF53">
            <v>0.46366462333982172</v>
          </cell>
          <cell r="CG53">
            <v>42</v>
          </cell>
          <cell r="CH53">
            <v>0.62013258771673263</v>
          </cell>
        </row>
        <row r="54">
          <cell r="BA54">
            <v>41</v>
          </cell>
          <cell r="BB54">
            <v>0.53189602453794571</v>
          </cell>
          <cell r="BC54">
            <v>42</v>
          </cell>
          <cell r="BD54">
            <v>0.56026869891752751</v>
          </cell>
          <cell r="BE54">
            <v>43</v>
          </cell>
          <cell r="BF54">
            <v>0.62490851593614583</v>
          </cell>
          <cell r="BO54">
            <v>41</v>
          </cell>
          <cell r="BP54">
            <v>0.48006193840980238</v>
          </cell>
          <cell r="BQ54">
            <v>42</v>
          </cell>
          <cell r="BR54">
            <v>0.60733101130401113</v>
          </cell>
          <cell r="BS54">
            <v>43</v>
          </cell>
          <cell r="BT54">
            <v>0.70493087172562463</v>
          </cell>
          <cell r="CC54">
            <v>41</v>
          </cell>
          <cell r="CD54">
            <v>0.30708545572468571</v>
          </cell>
          <cell r="CE54">
            <v>42</v>
          </cell>
          <cell r="CF54">
            <v>0.46175074343786715</v>
          </cell>
          <cell r="CG54">
            <v>43</v>
          </cell>
          <cell r="CH54">
            <v>0.61868410576878308</v>
          </cell>
        </row>
        <row r="55">
          <cell r="BA55">
            <v>42</v>
          </cell>
          <cell r="BB55">
            <v>0.52972152496818325</v>
          </cell>
          <cell r="BC55">
            <v>43</v>
          </cell>
          <cell r="BD55">
            <v>0.55822899363160339</v>
          </cell>
          <cell r="BE55">
            <v>44</v>
          </cell>
          <cell r="BF55">
            <v>0.62311530052809916</v>
          </cell>
          <cell r="BO55">
            <v>42</v>
          </cell>
          <cell r="BP55">
            <v>0.47823614880919796</v>
          </cell>
          <cell r="BQ55">
            <v>43</v>
          </cell>
          <cell r="BR55">
            <v>0.60589305492062429</v>
          </cell>
          <cell r="BS55">
            <v>44</v>
          </cell>
          <cell r="BT55">
            <v>0.70383116402207291</v>
          </cell>
          <cell r="CC55">
            <v>42</v>
          </cell>
          <cell r="CD55">
            <v>0.30486702713838643</v>
          </cell>
          <cell r="CE55">
            <v>43</v>
          </cell>
          <cell r="CF55">
            <v>0.45989172545155699</v>
          </cell>
          <cell r="CG55">
            <v>44</v>
          </cell>
          <cell r="CH55">
            <v>0.61727584817624004</v>
          </cell>
        </row>
        <row r="56">
          <cell r="BA56">
            <v>43</v>
          </cell>
          <cell r="BB56">
            <v>0.52760677362081887</v>
          </cell>
          <cell r="BC56">
            <v>44</v>
          </cell>
          <cell r="BD56">
            <v>0.5562433541006252</v>
          </cell>
          <cell r="BE56">
            <v>45</v>
          </cell>
          <cell r="BF56">
            <v>0.62136735921360531</v>
          </cell>
          <cell r="BO56">
            <v>43</v>
          </cell>
          <cell r="BP56">
            <v>0.47646123593442558</v>
          </cell>
          <cell r="BQ56">
            <v>44</v>
          </cell>
          <cell r="BR56">
            <v>0.604494092099641</v>
          </cell>
          <cell r="BS56">
            <v>45</v>
          </cell>
          <cell r="BT56">
            <v>0.70276070109591415</v>
          </cell>
          <cell r="CC56">
            <v>43</v>
          </cell>
          <cell r="CD56">
            <v>0.30271279344363589</v>
          </cell>
          <cell r="CE56">
            <v>44</v>
          </cell>
          <cell r="CF56">
            <v>0.45808464916331104</v>
          </cell>
          <cell r="CG56">
            <v>45</v>
          </cell>
          <cell r="CH56">
            <v>0.61590570851595827</v>
          </cell>
        </row>
        <row r="57">
          <cell r="BA57">
            <v>44</v>
          </cell>
          <cell r="BB57">
            <v>0.52554879541275246</v>
          </cell>
          <cell r="BC57">
            <v>45</v>
          </cell>
          <cell r="BD57">
            <v>0.55430916633643867</v>
          </cell>
          <cell r="BE57">
            <v>46</v>
          </cell>
          <cell r="BF57">
            <v>0.6196625802063046</v>
          </cell>
          <cell r="BO57">
            <v>44</v>
          </cell>
          <cell r="BP57">
            <v>0.47473456215915799</v>
          </cell>
          <cell r="BQ57">
            <v>45</v>
          </cell>
          <cell r="BR57">
            <v>0.6031321293869496</v>
          </cell>
          <cell r="BS57">
            <v>46</v>
          </cell>
          <cell r="BT57">
            <v>0.70171800264253348</v>
          </cell>
          <cell r="CC57">
            <v>44</v>
          </cell>
          <cell r="CD57">
            <v>0.30061936028941472</v>
          </cell>
          <cell r="CE57">
            <v>45</v>
          </cell>
          <cell r="CF57">
            <v>0.45632681799237973</v>
          </cell>
          <cell r="CG57">
            <v>46</v>
          </cell>
          <cell r="CH57">
            <v>0.61457173993086212</v>
          </cell>
        </row>
        <row r="58">
          <cell r="BA58">
            <v>45</v>
          </cell>
          <cell r="BB58">
            <v>0.52354482682157466</v>
          </cell>
          <cell r="BC58">
            <v>46</v>
          </cell>
          <cell r="BD58">
            <v>0.55242399732476344</v>
          </cell>
          <cell r="BE58">
            <v>47</v>
          </cell>
          <cell r="BF58">
            <v>0.61799899347082543</v>
          </cell>
          <cell r="BO58">
            <v>45</v>
          </cell>
          <cell r="BP58">
            <v>0.47305368680610438</v>
          </cell>
          <cell r="BQ58">
            <v>46</v>
          </cell>
          <cell r="BR58">
            <v>0.60180532079215188</v>
          </cell>
          <cell r="BS58">
            <v>47</v>
          </cell>
          <cell r="BT58">
            <v>0.70070169714062447</v>
          </cell>
          <cell r="CC58">
            <v>45</v>
          </cell>
          <cell r="CD58">
            <v>0.29858359015630187</v>
          </cell>
          <cell r="CE58">
            <v>46</v>
          </cell>
          <cell r="CF58">
            <v>0.45461573689647583</v>
          </cell>
          <cell r="CG58">
            <v>47</v>
          </cell>
          <cell r="CH58">
            <v>0.61327213949037096</v>
          </cell>
        </row>
        <row r="59">
          <cell r="BA59">
            <v>46</v>
          </cell>
          <cell r="BB59">
            <v>0.52159229652903782</v>
          </cell>
          <cell r="BC59">
            <v>47</v>
          </cell>
          <cell r="BD59">
            <v>0.550585578878379</v>
          </cell>
          <cell r="BE59">
            <v>48</v>
          </cell>
          <cell r="BF59">
            <v>0.61637475842688128</v>
          </cell>
          <cell r="BO59">
            <v>46</v>
          </cell>
          <cell r="BP59">
            <v>0.47141634715652403</v>
          </cell>
          <cell r="BQ59">
            <v>47</v>
          </cell>
          <cell r="BR59">
            <v>0.60051195366854349</v>
          </cell>
          <cell r="BS59">
            <v>48</v>
          </cell>
          <cell r="BT59">
            <v>0.69971051148703134</v>
          </cell>
          <cell r="CC59">
            <v>46</v>
          </cell>
          <cell r="CD59">
            <v>0.29660257734517348</v>
          </cell>
          <cell r="CE59">
            <v>47</v>
          </cell>
          <cell r="CF59">
            <v>0.45294909292524654</v>
          </cell>
          <cell r="CG59">
            <v>48</v>
          </cell>
          <cell r="CH59">
            <v>0.61200523441551835</v>
          </cell>
        </row>
        <row r="60">
          <cell r="BA60"/>
          <cell r="BB60"/>
          <cell r="BC60"/>
          <cell r="BD60"/>
          <cell r="BE60"/>
          <cell r="BF60"/>
          <cell r="BO60"/>
          <cell r="BP60"/>
          <cell r="BQ60"/>
          <cell r="BR60"/>
          <cell r="BS60"/>
          <cell r="BT60"/>
          <cell r="CC60"/>
          <cell r="CD60"/>
          <cell r="CE60"/>
          <cell r="CF60"/>
          <cell r="CG60"/>
          <cell r="CH60"/>
        </row>
        <row r="61">
          <cell r="BA61"/>
          <cell r="BB61"/>
          <cell r="BC61"/>
          <cell r="BD61"/>
          <cell r="BE61"/>
          <cell r="BF61"/>
          <cell r="BO61"/>
          <cell r="BP61"/>
          <cell r="BQ61"/>
          <cell r="BR61"/>
          <cell r="BS61"/>
          <cell r="BT61"/>
          <cell r="CC61"/>
          <cell r="CD61"/>
          <cell r="CE61"/>
          <cell r="CF61"/>
          <cell r="CG61"/>
          <cell r="CH61"/>
        </row>
        <row r="62">
          <cell r="BA62">
            <v>47</v>
          </cell>
          <cell r="BB62">
            <v>0.51968880821316277</v>
          </cell>
          <cell r="BC62">
            <v>48</v>
          </cell>
          <cell r="BD62">
            <v>0.54879179324016303</v>
          </cell>
          <cell r="BE62">
            <v>49</v>
          </cell>
          <cell r="BF62">
            <v>0.61478815295126443</v>
          </cell>
          <cell r="BO62">
            <v>47</v>
          </cell>
          <cell r="BP62">
            <v>0.46982044168504566</v>
          </cell>
          <cell r="BQ62">
            <v>48</v>
          </cell>
          <cell r="BR62">
            <v>0.59925043623852881</v>
          </cell>
          <cell r="BS62">
            <v>49</v>
          </cell>
          <cell r="BT62">
            <v>0.69874326183475888</v>
          </cell>
          <cell r="CC62">
            <v>47</v>
          </cell>
          <cell r="CD62">
            <v>0.29467362591993829</v>
          </cell>
          <cell r="CE62">
            <v>48</v>
          </cell>
          <cell r="CF62">
            <v>0.45132473805374795</v>
          </cell>
          <cell r="CG62">
            <v>49</v>
          </cell>
          <cell r="CH62">
            <v>0.61076946990868763</v>
          </cell>
        </row>
        <row r="63">
          <cell r="BA63">
            <v>48</v>
          </cell>
          <cell r="BB63">
            <v>0.51783212521031419</v>
          </cell>
          <cell r="BC63">
            <v>49</v>
          </cell>
          <cell r="BD63">
            <v>0.54704066021422115</v>
          </cell>
          <cell r="BE63">
            <v>50</v>
          </cell>
          <cell r="BF63">
            <v>0.61323756351730385</v>
          </cell>
          <cell r="BO63">
            <v>48</v>
          </cell>
          <cell r="BP63">
            <v>0.46826401521491268</v>
          </cell>
          <cell r="BQ63">
            <v>49</v>
          </cell>
          <cell r="BR63">
            <v>0.59801928654006598</v>
          </cell>
          <cell r="BS63">
            <v>50</v>
          </cell>
          <cell r="BT63">
            <v>0.6977988454705899</v>
          </cell>
          <cell r="CC63">
            <v>48</v>
          </cell>
          <cell r="CD63">
            <v>0.29279423019693696</v>
          </cell>
          <cell r="CE63">
            <v>49</v>
          </cell>
          <cell r="CF63">
            <v>0.449740673983409</v>
          </cell>
          <cell r="CG63">
            <v>50</v>
          </cell>
          <cell r="CH63">
            <v>0.60956339836919748</v>
          </cell>
        </row>
        <row r="64">
          <cell r="BA64">
            <v>49</v>
          </cell>
          <cell r="BB64">
            <v>0.51602015680972058</v>
          </cell>
          <cell r="BC64">
            <v>50</v>
          </cell>
          <cell r="BD64">
            <v>0.54533032563535078</v>
          </cell>
          <cell r="BE64">
            <v>51</v>
          </cell>
          <cell r="BF64">
            <v>0.61172147633397056</v>
          </cell>
          <cell r="BO64">
            <v>49</v>
          </cell>
          <cell r="BP64">
            <v>0.46674524573632192</v>
          </cell>
          <cell r="BQ64">
            <v>50</v>
          </cell>
          <cell r="BR64">
            <v>0.59681712260460107</v>
          </cell>
          <cell r="BS64">
            <v>51</v>
          </cell>
          <cell r="BT64">
            <v>0.6968762335940929</v>
          </cell>
          <cell r="CC64">
            <v>49</v>
          </cell>
          <cell r="CD64">
            <v>0.29096205743752424</v>
          </cell>
          <cell r="CE64">
            <v>50</v>
          </cell>
          <cell r="CF64">
            <v>0.44819503864672317</v>
          </cell>
          <cell r="CG64">
            <v>51</v>
          </cell>
          <cell r="CH64">
            <v>0.60838566980994491</v>
          </cell>
        </row>
        <row r="65">
          <cell r="BA65">
            <v>50</v>
          </cell>
          <cell r="BB65">
            <v>0.51425094597726251</v>
          </cell>
          <cell r="BC65">
            <v>51</v>
          </cell>
          <cell r="BD65">
            <v>0.54365905101394219</v>
          </cell>
          <cell r="BE65">
            <v>52</v>
          </cell>
          <cell r="BF65">
            <v>0.61023846936585568</v>
          </cell>
          <cell r="BO65">
            <v>50</v>
          </cell>
          <cell r="BP65">
            <v>0.46526243266979894</v>
          </cell>
          <cell r="BQ65">
            <v>51</v>
          </cell>
          <cell r="BR65">
            <v>0.59564265370576386</v>
          </cell>
          <cell r="BS65">
            <v>52</v>
          </cell>
          <cell r="BT65">
            <v>0.69597446488075321</v>
          </cell>
          <cell r="CC65">
            <v>50</v>
          </cell>
          <cell r="CD65">
            <v>0.28917493245306025</v>
          </cell>
          <cell r="CE65">
            <v>51</v>
          </cell>
          <cell r="CF65">
            <v>0.4466860941921813</v>
          </cell>
          <cell r="CG65">
            <v>52</v>
          </cell>
          <cell r="CH65">
            <v>0.60723502331839774</v>
          </cell>
        </row>
        <row r="66">
          <cell r="BA66">
            <v>51</v>
          </cell>
          <cell r="BB66">
            <v>0.51252265833416311</v>
          </cell>
          <cell r="BC66">
            <v>52</v>
          </cell>
          <cell r="BD66">
            <v>0.54202520421601252</v>
          </cell>
          <cell r="BE66">
            <v>53</v>
          </cell>
          <cell r="BF66">
            <v>0.60878720513135898</v>
          </cell>
          <cell r="BO66">
            <v>51</v>
          </cell>
          <cell r="BP66">
            <v>0.46381398638912696</v>
          </cell>
          <cell r="BQ66">
            <v>52</v>
          </cell>
          <cell r="BR66">
            <v>0.59449467254201638</v>
          </cell>
          <cell r="BS66">
            <v>53</v>
          </cell>
          <cell r="BT66">
            <v>0.69509263972936686</v>
          </cell>
          <cell r="CC66">
            <v>51</v>
          </cell>
          <cell r="CD66">
            <v>0.28743082387522478</v>
          </cell>
          <cell r="CE66">
            <v>52</v>
          </cell>
          <cell r="CF66">
            <v>0.44521221625935747</v>
          </cell>
          <cell r="CG66">
            <v>53</v>
          </cell>
          <cell r="CH66">
            <v>0.60611027942854157</v>
          </cell>
        </row>
        <row r="67">
          <cell r="BA67">
            <v>52</v>
          </cell>
          <cell r="BB67">
            <v>0.51083357224045245</v>
          </cell>
          <cell r="BC67">
            <v>53</v>
          </cell>
          <cell r="BD67">
            <v>0.54042725105717515</v>
          </cell>
          <cell r="BE67">
            <v>54</v>
          </cell>
          <cell r="BF67">
            <v>0.60736642419007703</v>
          </cell>
          <cell r="BO67">
            <v>52</v>
          </cell>
          <cell r="BP67">
            <v>0.46239841884548794</v>
          </cell>
          <cell r="BQ67">
            <v>53</v>
          </cell>
          <cell r="BR67">
            <v>0.59337204823638501</v>
          </cell>
          <cell r="BS67">
            <v>54</v>
          </cell>
          <cell r="BT67">
            <v>0.69422991510834975</v>
          </cell>
          <cell r="CC67">
            <v>52</v>
          </cell>
          <cell r="CD67">
            <v>0.28572783188092166</v>
          </cell>
          <cell r="CE67">
            <v>53</v>
          </cell>
          <cell r="CF67">
            <v>0.4437718843818842</v>
          </cell>
          <cell r="CG67">
            <v>54</v>
          </cell>
          <cell r="CH67">
            <v>0.60501033328983012</v>
          </cell>
        </row>
        <row r="68">
          <cell r="BA68"/>
          <cell r="BB68"/>
          <cell r="BC68"/>
          <cell r="BD68"/>
          <cell r="BE68"/>
          <cell r="BF68"/>
          <cell r="BO68"/>
          <cell r="BP68"/>
          <cell r="BQ68"/>
          <cell r="BR68"/>
          <cell r="BS68"/>
          <cell r="BT68"/>
          <cell r="CC68"/>
          <cell r="CD68"/>
          <cell r="CE68"/>
          <cell r="CF68"/>
          <cell r="CG68"/>
          <cell r="CH68"/>
        </row>
        <row r="69">
          <cell r="BA69"/>
          <cell r="BB69"/>
          <cell r="BC69"/>
          <cell r="BD69"/>
          <cell r="BE69"/>
          <cell r="BF69"/>
          <cell r="BO69"/>
          <cell r="BP69"/>
          <cell r="BQ69"/>
          <cell r="BR69"/>
          <cell r="BS69"/>
          <cell r="BT69"/>
          <cell r="CC69"/>
          <cell r="CD69"/>
          <cell r="CE69"/>
          <cell r="CF69"/>
          <cell r="CG69"/>
          <cell r="CH69"/>
        </row>
        <row r="70">
          <cell r="BA70"/>
          <cell r="BB70"/>
          <cell r="BC70"/>
          <cell r="BD70"/>
          <cell r="BE70"/>
          <cell r="BF70"/>
          <cell r="BO70"/>
          <cell r="BP70"/>
          <cell r="BQ70"/>
          <cell r="BR70"/>
          <cell r="BS70"/>
          <cell r="BT70"/>
          <cell r="CC70"/>
          <cell r="CD70"/>
          <cell r="CE70"/>
          <cell r="CF70"/>
          <cell r="CG70"/>
          <cell r="CH70"/>
        </row>
        <row r="71">
          <cell r="BA71"/>
          <cell r="BB71"/>
          <cell r="BC71"/>
          <cell r="BD71"/>
          <cell r="BE71"/>
          <cell r="BF71"/>
          <cell r="BO71"/>
          <cell r="BP71"/>
          <cell r="BQ71"/>
          <cell r="BR71"/>
          <cell r="BS71"/>
          <cell r="BT71"/>
          <cell r="CC71"/>
          <cell r="CD71"/>
          <cell r="CE71"/>
          <cell r="CF71"/>
          <cell r="CG71"/>
          <cell r="CH71"/>
        </row>
        <row r="72">
          <cell r="BA72"/>
          <cell r="BB72"/>
          <cell r="BC72"/>
          <cell r="BD72"/>
          <cell r="BE72"/>
          <cell r="BF72"/>
          <cell r="BO72"/>
          <cell r="BP72"/>
          <cell r="BQ72"/>
          <cell r="BR72"/>
          <cell r="BS72"/>
          <cell r="BT72"/>
          <cell r="CC72"/>
          <cell r="CD72"/>
          <cell r="CE72"/>
          <cell r="CF72"/>
          <cell r="CG72"/>
          <cell r="CH72"/>
        </row>
        <row r="73">
          <cell r="BA73"/>
          <cell r="BB73"/>
          <cell r="BC73"/>
          <cell r="BD73"/>
          <cell r="BE73"/>
          <cell r="BF73"/>
          <cell r="BO73"/>
          <cell r="BP73"/>
          <cell r="BQ73"/>
          <cell r="BR73"/>
          <cell r="BS73"/>
          <cell r="BT73"/>
          <cell r="CC73"/>
          <cell r="CD73"/>
          <cell r="CE73"/>
          <cell r="CF73"/>
          <cell r="CG73"/>
          <cell r="CH73"/>
        </row>
        <row r="74">
          <cell r="BA74"/>
          <cell r="BB74"/>
          <cell r="BC74"/>
          <cell r="BD74"/>
          <cell r="BE74"/>
          <cell r="BF74"/>
          <cell r="BO74"/>
          <cell r="BP74"/>
          <cell r="BQ74"/>
          <cell r="BR74"/>
          <cell r="BS74"/>
          <cell r="BT74"/>
          <cell r="CC74"/>
          <cell r="CD74"/>
          <cell r="CE74"/>
          <cell r="CF74"/>
          <cell r="CG74"/>
          <cell r="CH74"/>
        </row>
        <row r="75">
          <cell r="BA75"/>
          <cell r="BB75"/>
          <cell r="BC75"/>
          <cell r="BD75"/>
          <cell r="BE75"/>
          <cell r="BF75"/>
          <cell r="BO75"/>
          <cell r="BP75"/>
          <cell r="BQ75"/>
          <cell r="BR75"/>
          <cell r="BS75"/>
          <cell r="BT75"/>
          <cell r="CC75"/>
          <cell r="CD75"/>
          <cell r="CE75"/>
          <cell r="CF75"/>
          <cell r="CG75"/>
          <cell r="CH75"/>
        </row>
        <row r="76">
          <cell r="BA76"/>
          <cell r="BB76"/>
          <cell r="BC76"/>
          <cell r="BD76"/>
          <cell r="BE76"/>
          <cell r="BF76"/>
          <cell r="BO76"/>
          <cell r="BP76"/>
          <cell r="BQ76"/>
          <cell r="BR76"/>
          <cell r="BS76"/>
          <cell r="BT76"/>
          <cell r="CC76"/>
          <cell r="CD76"/>
          <cell r="CE76"/>
          <cell r="CF76"/>
          <cell r="CG76"/>
          <cell r="CH76"/>
        </row>
        <row r="77">
          <cell r="BA77"/>
          <cell r="BB77"/>
          <cell r="BC77"/>
          <cell r="BD77"/>
          <cell r="BE77"/>
          <cell r="BF77"/>
          <cell r="BO77"/>
          <cell r="BP77"/>
          <cell r="BQ77"/>
          <cell r="BR77"/>
          <cell r="BS77"/>
          <cell r="BT77"/>
          <cell r="CC77"/>
          <cell r="CD77"/>
          <cell r="CE77"/>
          <cell r="CF77"/>
          <cell r="CG77"/>
          <cell r="CH77"/>
        </row>
        <row r="78">
          <cell r="BA78"/>
          <cell r="BB78"/>
          <cell r="BC78"/>
          <cell r="BD78"/>
          <cell r="BE78"/>
          <cell r="BF78"/>
          <cell r="BO78"/>
          <cell r="BP78"/>
          <cell r="BQ78"/>
          <cell r="BR78"/>
          <cell r="BS78"/>
          <cell r="BT78"/>
          <cell r="CC78"/>
          <cell r="CD78"/>
          <cell r="CE78"/>
          <cell r="CF78"/>
          <cell r="CG78"/>
          <cell r="CH78"/>
        </row>
        <row r="79">
          <cell r="BA79"/>
          <cell r="BB79"/>
          <cell r="BC79"/>
          <cell r="BD79"/>
          <cell r="BE79"/>
          <cell r="BF79"/>
          <cell r="BO79"/>
          <cell r="BP79"/>
          <cell r="BQ79"/>
          <cell r="BR79"/>
          <cell r="BS79"/>
          <cell r="BT79"/>
          <cell r="CC79"/>
          <cell r="CD79"/>
          <cell r="CE79"/>
          <cell r="CF79"/>
          <cell r="CG79"/>
          <cell r="CH79"/>
        </row>
        <row r="80">
          <cell r="BA80"/>
          <cell r="BB80"/>
          <cell r="BC80"/>
          <cell r="BD80"/>
          <cell r="BE80"/>
          <cell r="BF80"/>
          <cell r="BO80"/>
          <cell r="BP80"/>
          <cell r="BQ80"/>
          <cell r="BR80"/>
          <cell r="BS80"/>
          <cell r="BT80"/>
          <cell r="CC80"/>
          <cell r="CD80"/>
          <cell r="CE80"/>
          <cell r="CF80"/>
          <cell r="CG80"/>
          <cell r="CH80"/>
        </row>
        <row r="81">
          <cell r="BA81"/>
          <cell r="BB81"/>
          <cell r="BC81"/>
          <cell r="BD81"/>
          <cell r="BE81"/>
          <cell r="BF81"/>
          <cell r="BO81"/>
          <cell r="BP81"/>
          <cell r="BQ81"/>
          <cell r="BR81"/>
          <cell r="BS81"/>
          <cell r="BT81"/>
          <cell r="CC81"/>
          <cell r="CD81"/>
          <cell r="CE81"/>
          <cell r="CF81"/>
          <cell r="CG81"/>
          <cell r="CH81"/>
        </row>
        <row r="82">
          <cell r="BA82"/>
          <cell r="BB82"/>
          <cell r="BC82"/>
          <cell r="BD82"/>
          <cell r="BE82"/>
          <cell r="BF82"/>
          <cell r="BO82"/>
          <cell r="BP82"/>
          <cell r="BQ82"/>
          <cell r="BR82"/>
          <cell r="BS82"/>
          <cell r="BT82"/>
          <cell r="CC82"/>
          <cell r="CD82"/>
          <cell r="CE82"/>
          <cell r="CF82"/>
          <cell r="CG82"/>
          <cell r="CH82"/>
        </row>
        <row r="83">
          <cell r="BA83"/>
          <cell r="BB83"/>
          <cell r="BC83"/>
          <cell r="BD83"/>
          <cell r="BE83"/>
          <cell r="BF83"/>
          <cell r="BO83"/>
          <cell r="BP83"/>
          <cell r="BQ83"/>
          <cell r="BR83"/>
          <cell r="BS83"/>
          <cell r="BT83"/>
          <cell r="CC83"/>
          <cell r="CD83"/>
          <cell r="CE83"/>
          <cell r="CF83"/>
          <cell r="CG83"/>
          <cell r="CH83"/>
        </row>
        <row r="84">
          <cell r="BA84"/>
          <cell r="BB84"/>
          <cell r="BC84"/>
          <cell r="BD84"/>
          <cell r="BE84"/>
          <cell r="BF84"/>
          <cell r="BO84"/>
          <cell r="BP84"/>
          <cell r="BQ84"/>
          <cell r="BR84"/>
          <cell r="BS84"/>
          <cell r="BT84"/>
          <cell r="CC84"/>
          <cell r="CD84"/>
          <cell r="CE84"/>
          <cell r="CF84"/>
          <cell r="CG84"/>
          <cell r="CH84"/>
        </row>
        <row r="85">
          <cell r="BA85"/>
          <cell r="BB85"/>
          <cell r="BC85"/>
          <cell r="BD85"/>
          <cell r="BE85"/>
          <cell r="BF85"/>
          <cell r="BO85"/>
          <cell r="BP85"/>
          <cell r="BQ85"/>
          <cell r="BR85"/>
          <cell r="BS85"/>
          <cell r="BT85"/>
          <cell r="CC85"/>
          <cell r="CD85"/>
          <cell r="CE85"/>
          <cell r="CF85"/>
          <cell r="CG85"/>
          <cell r="CH85"/>
        </row>
        <row r="86">
          <cell r="BA86"/>
          <cell r="BB86"/>
          <cell r="BC86"/>
          <cell r="BD86"/>
          <cell r="BE86"/>
          <cell r="BF86"/>
          <cell r="BO86"/>
          <cell r="BP86"/>
          <cell r="BQ86"/>
          <cell r="BR86"/>
          <cell r="BS86"/>
          <cell r="BT86"/>
          <cell r="CC86"/>
          <cell r="CD86"/>
          <cell r="CE86"/>
          <cell r="CF86"/>
          <cell r="CG86"/>
          <cell r="CH86"/>
        </row>
        <row r="87">
          <cell r="BA87"/>
          <cell r="BB87"/>
          <cell r="BC87"/>
          <cell r="BD87"/>
          <cell r="BE87"/>
          <cell r="BF87"/>
          <cell r="BO87"/>
          <cell r="BP87"/>
          <cell r="BQ87"/>
          <cell r="BR87"/>
          <cell r="BS87"/>
          <cell r="BT87"/>
          <cell r="CC87"/>
          <cell r="CD87"/>
          <cell r="CE87"/>
          <cell r="CF87"/>
          <cell r="CG87"/>
          <cell r="CH87"/>
        </row>
        <row r="88">
          <cell r="BA88"/>
          <cell r="BB88"/>
          <cell r="BC88"/>
          <cell r="BD88"/>
          <cell r="BE88"/>
          <cell r="BF88"/>
          <cell r="BO88"/>
          <cell r="BP88"/>
          <cell r="BQ88"/>
          <cell r="BR88"/>
          <cell r="BS88"/>
          <cell r="BT88"/>
          <cell r="CC88"/>
          <cell r="CD88"/>
          <cell r="CE88"/>
          <cell r="CF88"/>
          <cell r="CG88"/>
          <cell r="CH88"/>
        </row>
        <row r="89">
          <cell r="BA89"/>
          <cell r="BB89"/>
          <cell r="BC89"/>
          <cell r="BD89"/>
          <cell r="BE89"/>
          <cell r="BF89"/>
          <cell r="BO89"/>
          <cell r="BP89"/>
          <cell r="BQ89"/>
          <cell r="BR89"/>
          <cell r="BS89"/>
          <cell r="BT89"/>
          <cell r="CC89"/>
          <cell r="CD89"/>
          <cell r="CE89"/>
          <cell r="CF89"/>
          <cell r="CG89"/>
          <cell r="CH89"/>
        </row>
        <row r="90">
          <cell r="BA90"/>
          <cell r="BB90"/>
          <cell r="BC90"/>
          <cell r="BD90"/>
          <cell r="BE90"/>
          <cell r="BF90"/>
          <cell r="BO90"/>
          <cell r="BP90"/>
          <cell r="BQ90"/>
          <cell r="BR90"/>
          <cell r="BS90"/>
          <cell r="BT90"/>
          <cell r="CC90"/>
          <cell r="CD90"/>
          <cell r="CE90"/>
          <cell r="CF90"/>
          <cell r="CG90"/>
          <cell r="CH90"/>
        </row>
        <row r="91">
          <cell r="BA91"/>
          <cell r="BB91"/>
          <cell r="BC91"/>
          <cell r="BD91"/>
          <cell r="BE91"/>
          <cell r="BF91"/>
          <cell r="BO91"/>
          <cell r="BP91"/>
          <cell r="BQ91"/>
          <cell r="BR91"/>
          <cell r="BS91"/>
          <cell r="BT91"/>
          <cell r="CC91"/>
          <cell r="CD91"/>
          <cell r="CE91"/>
          <cell r="CF91"/>
          <cell r="CG91"/>
          <cell r="CH91"/>
        </row>
        <row r="92">
          <cell r="BA92"/>
          <cell r="BB92"/>
          <cell r="BC92"/>
          <cell r="BD92"/>
          <cell r="BE92"/>
          <cell r="BF92"/>
          <cell r="BO92"/>
          <cell r="BP92"/>
          <cell r="BQ92"/>
          <cell r="BR92"/>
          <cell r="BS92"/>
          <cell r="BT92"/>
          <cell r="CC92"/>
          <cell r="CD92"/>
          <cell r="CE92"/>
          <cell r="CF92"/>
          <cell r="CG92"/>
          <cell r="CH92"/>
        </row>
        <row r="93">
          <cell r="BA93"/>
          <cell r="BB93"/>
          <cell r="BC93"/>
          <cell r="BD93"/>
          <cell r="BE93"/>
          <cell r="BF93"/>
          <cell r="BO93"/>
          <cell r="BP93"/>
          <cell r="BQ93"/>
          <cell r="BR93"/>
          <cell r="BS93"/>
          <cell r="BT93"/>
          <cell r="CC93"/>
          <cell r="CD93"/>
          <cell r="CE93"/>
          <cell r="CF93"/>
          <cell r="CG93"/>
          <cell r="CH93"/>
        </row>
        <row r="94">
          <cell r="BA94"/>
          <cell r="BB94"/>
          <cell r="BC94"/>
          <cell r="BD94"/>
          <cell r="BE94"/>
          <cell r="BF94"/>
          <cell r="BO94"/>
          <cell r="BP94"/>
          <cell r="BQ94"/>
          <cell r="BR94"/>
          <cell r="BS94"/>
          <cell r="BT94"/>
          <cell r="CC94"/>
          <cell r="CD94"/>
          <cell r="CE94"/>
          <cell r="CF94"/>
          <cell r="CG94"/>
          <cell r="CH94"/>
        </row>
        <row r="95">
          <cell r="BA95"/>
          <cell r="BB95"/>
          <cell r="BC95"/>
          <cell r="BD95"/>
          <cell r="BE95"/>
          <cell r="BF95"/>
          <cell r="BO95"/>
          <cell r="BP95"/>
          <cell r="BQ95"/>
          <cell r="BR95"/>
          <cell r="BS95"/>
          <cell r="BT95"/>
          <cell r="CC95"/>
          <cell r="CD95"/>
          <cell r="CE95"/>
          <cell r="CF95"/>
          <cell r="CG95"/>
          <cell r="CH95"/>
        </row>
        <row r="96">
          <cell r="BA96"/>
          <cell r="BB96"/>
          <cell r="BC96"/>
          <cell r="BD96"/>
          <cell r="BE96"/>
          <cell r="BF96"/>
          <cell r="BO96"/>
          <cell r="BP96"/>
          <cell r="BQ96"/>
          <cell r="BR96"/>
          <cell r="BS96"/>
          <cell r="BT96"/>
          <cell r="CC96"/>
          <cell r="CD96"/>
          <cell r="CE96"/>
          <cell r="CF96"/>
          <cell r="CG96"/>
          <cell r="CH96"/>
        </row>
        <row r="97">
          <cell r="BA97"/>
          <cell r="BB97"/>
          <cell r="BC97"/>
          <cell r="BD97"/>
          <cell r="BE97"/>
          <cell r="BF97"/>
          <cell r="BO97"/>
          <cell r="BP97"/>
          <cell r="BQ97"/>
          <cell r="BR97"/>
          <cell r="BS97"/>
          <cell r="BT97"/>
          <cell r="CC97"/>
          <cell r="CD97"/>
          <cell r="CE97"/>
          <cell r="CF97"/>
          <cell r="CG97"/>
          <cell r="CH97"/>
        </row>
        <row r="98">
          <cell r="BA98"/>
          <cell r="BB98"/>
          <cell r="BC98"/>
          <cell r="BD98"/>
          <cell r="BE98"/>
          <cell r="BF98"/>
          <cell r="BO98"/>
          <cell r="BP98"/>
          <cell r="BQ98"/>
          <cell r="BR98"/>
          <cell r="BS98"/>
          <cell r="BT98"/>
          <cell r="CC98"/>
          <cell r="CD98"/>
          <cell r="CE98"/>
          <cell r="CF98"/>
          <cell r="CG98"/>
          <cell r="CH98"/>
        </row>
        <row r="99">
          <cell r="BA99"/>
          <cell r="BB99"/>
          <cell r="BC99"/>
          <cell r="BD99"/>
          <cell r="BE99"/>
          <cell r="BF99"/>
          <cell r="BO99"/>
          <cell r="BP99"/>
          <cell r="BQ99"/>
          <cell r="BR99"/>
          <cell r="BS99"/>
          <cell r="BT99"/>
          <cell r="CC99"/>
          <cell r="CD99"/>
          <cell r="CE99"/>
          <cell r="CF99"/>
          <cell r="CG99"/>
          <cell r="CH99"/>
        </row>
        <row r="100">
          <cell r="BA100"/>
          <cell r="BB100"/>
          <cell r="BC100"/>
          <cell r="BD100"/>
          <cell r="BE100"/>
          <cell r="BF100"/>
          <cell r="BO100"/>
          <cell r="BP100"/>
          <cell r="BQ100"/>
          <cell r="BR100"/>
          <cell r="BS100"/>
          <cell r="BT100"/>
          <cell r="CC100"/>
          <cell r="CD100"/>
          <cell r="CE100"/>
          <cell r="CF100"/>
          <cell r="CG100"/>
          <cell r="CH100"/>
        </row>
        <row r="101">
          <cell r="BA101"/>
          <cell r="BB101"/>
          <cell r="BC101"/>
          <cell r="BD101"/>
          <cell r="BE101"/>
          <cell r="BF101"/>
          <cell r="BO101"/>
          <cell r="BP101"/>
          <cell r="BQ101"/>
          <cell r="BR101"/>
          <cell r="BS101"/>
          <cell r="BT101"/>
          <cell r="CC101"/>
          <cell r="CD101"/>
          <cell r="CE101"/>
          <cell r="CF101"/>
          <cell r="CG101"/>
          <cell r="CH101"/>
        </row>
        <row r="102">
          <cell r="BA102"/>
          <cell r="BB102"/>
          <cell r="BC102"/>
          <cell r="BD102"/>
          <cell r="BE102"/>
          <cell r="BF102"/>
          <cell r="BO102"/>
          <cell r="BP102"/>
          <cell r="BQ102"/>
          <cell r="BR102"/>
          <cell r="BS102"/>
          <cell r="BT102"/>
          <cell r="CC102"/>
          <cell r="CD102"/>
          <cell r="CE102"/>
          <cell r="CF102"/>
          <cell r="CG102"/>
          <cell r="CH102"/>
        </row>
        <row r="103">
          <cell r="BA103"/>
          <cell r="BB103"/>
          <cell r="BC103"/>
          <cell r="BD103"/>
          <cell r="BE103"/>
          <cell r="BF103"/>
          <cell r="BO103"/>
          <cell r="BP103"/>
          <cell r="BQ103"/>
          <cell r="BR103"/>
          <cell r="BS103"/>
          <cell r="BT103"/>
          <cell r="CC103"/>
          <cell r="CD103"/>
          <cell r="CE103"/>
          <cell r="CF103"/>
          <cell r="CG103"/>
          <cell r="CH103"/>
        </row>
        <row r="104">
          <cell r="BA104"/>
          <cell r="BB104"/>
          <cell r="BC104"/>
          <cell r="BD104"/>
          <cell r="BE104"/>
          <cell r="BF104"/>
          <cell r="BO104"/>
          <cell r="BP104"/>
          <cell r="BQ104"/>
          <cell r="BR104"/>
          <cell r="BS104"/>
          <cell r="BT104"/>
          <cell r="CC104"/>
          <cell r="CD104"/>
          <cell r="CE104"/>
          <cell r="CF104"/>
          <cell r="CG104"/>
          <cell r="CH104"/>
        </row>
      </sheetData>
      <sheetData sheetId="60"/>
      <sheetData sheetId="61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X12">
            <v>1</v>
          </cell>
          <cell r="AY12">
            <v>1</v>
          </cell>
          <cell r="AZ12">
            <v>1</v>
          </cell>
          <cell r="BA12">
            <v>1</v>
          </cell>
          <cell r="BB12">
            <v>1</v>
          </cell>
          <cell r="BC12">
            <v>1</v>
          </cell>
          <cell r="BL12">
            <v>1</v>
          </cell>
          <cell r="BM12">
            <v>1</v>
          </cell>
          <cell r="BN12">
            <v>1</v>
          </cell>
          <cell r="BO12">
            <v>1</v>
          </cell>
          <cell r="BP12">
            <v>1</v>
          </cell>
          <cell r="BQ12">
            <v>1</v>
          </cell>
        </row>
        <row r="13">
          <cell r="AX13">
            <v>1</v>
          </cell>
          <cell r="AY13">
            <v>1</v>
          </cell>
          <cell r="AZ13">
            <v>1</v>
          </cell>
          <cell r="BA13">
            <v>1</v>
          </cell>
          <cell r="BB13">
            <v>2</v>
          </cell>
          <cell r="BC13">
            <v>0.96259444310175135</v>
          </cell>
          <cell r="BL13">
            <v>1</v>
          </cell>
          <cell r="BM13">
            <v>1</v>
          </cell>
          <cell r="BN13">
            <v>1</v>
          </cell>
          <cell r="BO13">
            <v>1</v>
          </cell>
          <cell r="BP13">
            <v>2</v>
          </cell>
          <cell r="BQ13">
            <v>0.95131827633179922</v>
          </cell>
        </row>
        <row r="14">
          <cell r="AX14">
            <v>1</v>
          </cell>
          <cell r="AY14">
            <v>1</v>
          </cell>
          <cell r="AZ14">
            <v>2</v>
          </cell>
          <cell r="BA14">
            <v>0.93627224743449222</v>
          </cell>
          <cell r="BB14">
            <v>3</v>
          </cell>
          <cell r="BC14">
            <v>0.94136561518181328</v>
          </cell>
          <cell r="BL14">
            <v>1</v>
          </cell>
          <cell r="BM14">
            <v>1</v>
          </cell>
          <cell r="BN14">
            <v>2</v>
          </cell>
          <cell r="BO14">
            <v>0.92980494261316182</v>
          </cell>
          <cell r="BP14">
            <v>3</v>
          </cell>
          <cell r="BQ14">
            <v>0.92394744673662821</v>
          </cell>
        </row>
        <row r="15">
          <cell r="AX15">
            <v>2</v>
          </cell>
          <cell r="AY15">
            <v>0.87660572131603509</v>
          </cell>
          <cell r="AZ15">
            <v>3</v>
          </cell>
          <cell r="BA15">
            <v>0.90089355669729787</v>
          </cell>
          <cell r="BB15">
            <v>4</v>
          </cell>
          <cell r="BC15">
            <v>0.9265880618903708</v>
          </cell>
          <cell r="BL15">
            <v>2</v>
          </cell>
          <cell r="BM15">
            <v>0.88884268116657017</v>
          </cell>
          <cell r="BN15">
            <v>3</v>
          </cell>
          <cell r="BO15">
            <v>0.89105039745550485</v>
          </cell>
          <cell r="BP15">
            <v>4</v>
          </cell>
          <cell r="BQ15">
            <v>0.90500646288290554</v>
          </cell>
        </row>
        <row r="16">
          <cell r="AX16">
            <v>3</v>
          </cell>
          <cell r="AY16">
            <v>0.81160920049870744</v>
          </cell>
          <cell r="AZ16">
            <v>4</v>
          </cell>
          <cell r="BA16">
            <v>0.87660572131603509</v>
          </cell>
          <cell r="BB16">
            <v>5</v>
          </cell>
          <cell r="BC16">
            <v>0.91528564217452324</v>
          </cell>
          <cell r="BL16">
            <v>3</v>
          </cell>
          <cell r="BM16">
            <v>0.82963943430840048</v>
          </cell>
          <cell r="BN16">
            <v>4</v>
          </cell>
          <cell r="BO16">
            <v>0.86453723130786519</v>
          </cell>
          <cell r="BP16">
            <v>5</v>
          </cell>
          <cell r="BQ16">
            <v>0.89058250558102592</v>
          </cell>
        </row>
        <row r="17">
          <cell r="AX17">
            <v>4</v>
          </cell>
          <cell r="AY17">
            <v>0.76843759064400619</v>
          </cell>
          <cell r="AZ17">
            <v>5</v>
          </cell>
          <cell r="BA17">
            <v>0.858218455569289</v>
          </cell>
          <cell r="BB17">
            <v>6</v>
          </cell>
          <cell r="BC17">
            <v>0.90615331010107514</v>
          </cell>
          <cell r="BL17">
            <v>4</v>
          </cell>
          <cell r="BM17">
            <v>0.79004131186337712</v>
          </cell>
          <cell r="BN17">
            <v>5</v>
          </cell>
          <cell r="BO17">
            <v>0.8445165202103716</v>
          </cell>
          <cell r="BP17">
            <v>6</v>
          </cell>
          <cell r="BQ17">
            <v>0.87896809245065599</v>
          </cell>
        </row>
        <row r="18">
          <cell r="AX18">
            <v>5</v>
          </cell>
          <cell r="AY18">
            <v>0.69502565253437698</v>
          </cell>
          <cell r="AZ18">
            <v>6</v>
          </cell>
          <cell r="BA18">
            <v>0.81947938395805042</v>
          </cell>
          <cell r="BB18">
            <v>7</v>
          </cell>
          <cell r="BC18">
            <v>0.8821850708772998</v>
          </cell>
          <cell r="BL18">
            <v>5</v>
          </cell>
          <cell r="BM18">
            <v>0.72178174116815008</v>
          </cell>
          <cell r="BN18">
            <v>6</v>
          </cell>
          <cell r="BO18">
            <v>0.79385864116089089</v>
          </cell>
          <cell r="BP18">
            <v>7</v>
          </cell>
          <cell r="BQ18">
            <v>0.84289790019129918</v>
          </cell>
        </row>
        <row r="19">
          <cell r="AX19">
            <v>6</v>
          </cell>
          <cell r="AY19">
            <v>0.65460681209063976</v>
          </cell>
          <cell r="AZ19">
            <v>7</v>
          </cell>
          <cell r="BA19">
            <v>0.79751794978228585</v>
          </cell>
          <cell r="BB19">
            <v>8</v>
          </cell>
          <cell r="BC19">
            <v>0.86843175147030005</v>
          </cell>
          <cell r="BL19">
            <v>6</v>
          </cell>
          <cell r="BM19">
            <v>0.68403331092502129</v>
          </cell>
          <cell r="BN19">
            <v>7</v>
          </cell>
          <cell r="BO19">
            <v>0.76542379958961704</v>
          </cell>
          <cell r="BP19">
            <v>8</v>
          </cell>
          <cell r="BQ19">
            <v>0.82240437332411787</v>
          </cell>
        </row>
        <row r="20">
          <cell r="AX20">
            <v>7</v>
          </cell>
          <cell r="AY20">
            <v>0.62700302708175992</v>
          </cell>
          <cell r="AZ20">
            <v>8</v>
          </cell>
          <cell r="BA20">
            <v>0.78224102801611228</v>
          </cell>
          <cell r="BB20">
            <v>9</v>
          </cell>
          <cell r="BC20">
            <v>0.85879130814501248</v>
          </cell>
          <cell r="BL20">
            <v>7</v>
          </cell>
          <cell r="BM20">
            <v>0.65818153946442004</v>
          </cell>
          <cell r="BN20">
            <v>8</v>
          </cell>
          <cell r="BO20">
            <v>0.7457669828212018</v>
          </cell>
          <cell r="BP20">
            <v>9</v>
          </cell>
          <cell r="BQ20">
            <v>0.8081287667015693</v>
          </cell>
        </row>
        <row r="21">
          <cell r="AX21">
            <v>8</v>
          </cell>
          <cell r="AY21">
            <v>0.60618539741483557</v>
          </cell>
          <cell r="AZ21">
            <v>9</v>
          </cell>
          <cell r="BA21">
            <v>0.77056264354501269</v>
          </cell>
          <cell r="BB21">
            <v>10</v>
          </cell>
          <cell r="BC21">
            <v>0.8513801605275968</v>
          </cell>
          <cell r="BL21">
            <v>8</v>
          </cell>
          <cell r="BM21">
            <v>0.63864528259565223</v>
          </cell>
          <cell r="BN21">
            <v>9</v>
          </cell>
          <cell r="BO21">
            <v>0.73080937826112025</v>
          </cell>
          <cell r="BP21">
            <v>10</v>
          </cell>
          <cell r="BQ21">
            <v>0.79720467225459379</v>
          </cell>
        </row>
        <row r="22">
          <cell r="AX22">
            <v>9</v>
          </cell>
          <cell r="AY22">
            <v>0.58955141205114137</v>
          </cell>
          <cell r="AZ22">
            <v>10</v>
          </cell>
          <cell r="BA22">
            <v>0.76113035941156826</v>
          </cell>
          <cell r="BB22">
            <v>11</v>
          </cell>
          <cell r="BC22">
            <v>0.8453676315876808</v>
          </cell>
          <cell r="BL22">
            <v>9</v>
          </cell>
          <cell r="BM22">
            <v>0.62300980086410573</v>
          </cell>
          <cell r="BN22">
            <v>10</v>
          </cell>
          <cell r="BO22">
            <v>0.71877259001503679</v>
          </cell>
          <cell r="BP22">
            <v>11</v>
          </cell>
          <cell r="BQ22">
            <v>0.7883744452885596</v>
          </cell>
        </row>
        <row r="23">
          <cell r="AX23">
            <v>10</v>
          </cell>
          <cell r="AY23">
            <v>0.57574551528911844</v>
          </cell>
          <cell r="AZ23">
            <v>11</v>
          </cell>
          <cell r="BA23">
            <v>0.75323159624471614</v>
          </cell>
          <cell r="BB23">
            <v>12</v>
          </cell>
          <cell r="BC23">
            <v>0.84031395840623035</v>
          </cell>
          <cell r="BL23">
            <v>10</v>
          </cell>
          <cell r="BM23">
            <v>0.61001515716706167</v>
          </cell>
          <cell r="BN23">
            <v>11</v>
          </cell>
          <cell r="BO23">
            <v>0.70872325607513786</v>
          </cell>
          <cell r="BP23">
            <v>12</v>
          </cell>
          <cell r="BQ23">
            <v>0.78097487643582997</v>
          </cell>
        </row>
        <row r="24">
          <cell r="AX24">
            <v>11</v>
          </cell>
          <cell r="AY24">
            <v>0.56397407439892489</v>
          </cell>
          <cell r="AZ24">
            <v>12</v>
          </cell>
          <cell r="BA24">
            <v>0.74644525141169393</v>
          </cell>
          <cell r="BB24">
            <v>13</v>
          </cell>
          <cell r="BC24">
            <v>0.83595825271423696</v>
          </cell>
          <cell r="BL24">
            <v>11</v>
          </cell>
          <cell r="BM24">
            <v>0.59892266022511609</v>
          </cell>
          <cell r="BN24">
            <v>12</v>
          </cell>
          <cell r="BO24">
            <v>0.70011154589297375</v>
          </cell>
          <cell r="BP24">
            <v>13</v>
          </cell>
          <cell r="BQ24">
            <v>0.77461376254150527</v>
          </cell>
        </row>
        <row r="25">
          <cell r="AX25">
            <v>12</v>
          </cell>
          <cell r="AY25">
            <v>0.55373347968333908</v>
          </cell>
          <cell r="AZ25">
            <v>13</v>
          </cell>
          <cell r="BA25">
            <v>0.74050199539808059</v>
          </cell>
          <cell r="BB25">
            <v>14</v>
          </cell>
          <cell r="BC25">
            <v>0.83213310882506009</v>
          </cell>
          <cell r="BL25">
            <v>12</v>
          </cell>
          <cell r="BM25">
            <v>0.58926300624961181</v>
          </cell>
          <cell r="BN25">
            <v>13</v>
          </cell>
          <cell r="BO25">
            <v>0.69258673742405508</v>
          </cell>
          <cell r="BP25">
            <v>14</v>
          </cell>
          <cell r="BQ25">
            <v>0.76904010851900584</v>
          </cell>
        </row>
        <row r="26">
          <cell r="AX26">
            <v>13</v>
          </cell>
          <cell r="AY26">
            <v>0.54468470727269791</v>
          </cell>
          <cell r="AZ26">
            <v>14</v>
          </cell>
          <cell r="BA26">
            <v>0.73521927671292364</v>
          </cell>
          <cell r="BB26">
            <v>15</v>
          </cell>
          <cell r="BC26">
            <v>0.82872473725583828</v>
          </cell>
          <cell r="BL26">
            <v>13</v>
          </cell>
          <cell r="BM26">
            <v>0.58071993986320225</v>
          </cell>
          <cell r="BN26">
            <v>14</v>
          </cell>
          <cell r="BO26">
            <v>0.68591166185556662</v>
          </cell>
          <cell r="BP26">
            <v>15</v>
          </cell>
          <cell r="BQ26">
            <v>0.76408370228149147</v>
          </cell>
        </row>
        <row r="27">
          <cell r="AX27">
            <v>14</v>
          </cell>
          <cell r="AY27">
            <v>0.53658895211246549</v>
          </cell>
          <cell r="AZ27">
            <v>15</v>
          </cell>
          <cell r="BA27">
            <v>0.73046773017661293</v>
          </cell>
          <cell r="BB27">
            <v>16</v>
          </cell>
          <cell r="BC27">
            <v>0.82565229901006887</v>
          </cell>
          <cell r="BL27">
            <v>14</v>
          </cell>
          <cell r="BM27">
            <v>0.57307049103195684</v>
          </cell>
          <cell r="BN27">
            <v>15</v>
          </cell>
          <cell r="BO27">
            <v>0.67991859322394621</v>
          </cell>
          <cell r="BP27">
            <v>16</v>
          </cell>
          <cell r="BQ27">
            <v>0.75962386807657634</v>
          </cell>
        </row>
        <row r="28">
          <cell r="AX28">
            <v>15</v>
          </cell>
          <cell r="AY28">
            <v>0.52927185501303975</v>
          </cell>
          <cell r="AZ28">
            <v>16</v>
          </cell>
          <cell r="BA28">
            <v>0.72615239050998237</v>
          </cell>
          <cell r="BB28">
            <v>17</v>
          </cell>
          <cell r="BC28">
            <v>0.82285631804789405</v>
          </cell>
          <cell r="BL28">
            <v>15</v>
          </cell>
          <cell r="BM28">
            <v>0.5661517294022641</v>
          </cell>
          <cell r="BN28">
            <v>16</v>
          </cell>
          <cell r="BO28">
            <v>0.67448463177259765</v>
          </cell>
          <cell r="BP28">
            <v>17</v>
          </cell>
          <cell r="BQ28">
            <v>0.75557198329981601</v>
          </cell>
        </row>
        <row r="29">
          <cell r="AX29">
            <v>16</v>
          </cell>
          <cell r="AY29">
            <v>0.52260234380779524</v>
          </cell>
          <cell r="AZ29">
            <v>17</v>
          </cell>
          <cell r="BA29">
            <v>0.72220151857289572</v>
          </cell>
          <cell r="BB29">
            <v>18</v>
          </cell>
          <cell r="BC29">
            <v>0.82029177332340164</v>
          </cell>
          <cell r="BL29">
            <v>16</v>
          </cell>
          <cell r="BM29">
            <v>0.5598410837496659</v>
          </cell>
          <cell r="BN29">
            <v>17</v>
          </cell>
          <cell r="BO29">
            <v>0.66951709015178718</v>
          </cell>
          <cell r="BP29">
            <v>18</v>
          </cell>
          <cell r="BQ29">
            <v>0.75186107549358949</v>
          </cell>
        </row>
        <row r="30">
          <cell r="AX30">
            <v>17</v>
          </cell>
          <cell r="AY30">
            <v>0.51647947588965826</v>
          </cell>
          <cell r="AZ30">
            <v>18</v>
          </cell>
          <cell r="BA30">
            <v>0.71855961809509117</v>
          </cell>
          <cell r="BB30">
            <v>19</v>
          </cell>
          <cell r="BC30">
            <v>0.81792377251421533</v>
          </cell>
          <cell r="BL30">
            <v>17</v>
          </cell>
          <cell r="BM30">
            <v>0.55404409450531777</v>
          </cell>
          <cell r="BN30">
            <v>18</v>
          </cell>
          <cell r="BO30">
            <v>0.664944375775954</v>
          </cell>
          <cell r="BP30">
            <v>19</v>
          </cell>
          <cell r="BQ30">
            <v>0.74843931831824062</v>
          </cell>
        </row>
        <row r="31">
          <cell r="AX31">
            <v>18</v>
          </cell>
          <cell r="AY31">
            <v>0.51082391233873703</v>
          </cell>
          <cell r="AZ31">
            <v>19</v>
          </cell>
          <cell r="BA31">
            <v>0.71518288988305367</v>
          </cell>
          <cell r="BB31">
            <v>20</v>
          </cell>
          <cell r="BC31">
            <v>0.81572473046985017</v>
          </cell>
          <cell r="BL31">
            <v>18</v>
          </cell>
          <cell r="BM31">
            <v>0.54868647206997267</v>
          </cell>
          <cell r="BN31">
            <v>19</v>
          </cell>
          <cell r="BO31">
            <v>0.66071006485114225</v>
          </cell>
          <cell r="BP31">
            <v>20</v>
          </cell>
          <cell r="BQ31">
            <v>0.74526579626285094</v>
          </cell>
        </row>
        <row r="32">
          <cell r="AX32">
            <v>19</v>
          </cell>
          <cell r="AY32">
            <v>0.50557219928955688</v>
          </cell>
          <cell r="AZ32">
            <v>20</v>
          </cell>
          <cell r="BA32">
            <v>0.71203616996053398</v>
          </cell>
          <cell r="BB32">
            <v>21</v>
          </cell>
          <cell r="BC32">
            <v>0.81367246541823601</v>
          </cell>
          <cell r="BL32">
            <v>19</v>
          </cell>
          <cell r="BM32">
            <v>0.54370876664256762</v>
          </cell>
          <cell r="BN32">
            <v>20</v>
          </cell>
          <cell r="BO32">
            <v>0.65676891656660707</v>
          </cell>
          <cell r="BP32">
            <v>21</v>
          </cell>
          <cell r="BQ32">
            <v>0.7423076510250679</v>
          </cell>
        </row>
        <row r="33">
          <cell r="AX33">
            <v>20</v>
          </cell>
          <cell r="AY33">
            <v>0.50067281796275676</v>
          </cell>
          <cell r="AZ33">
            <v>21</v>
          </cell>
          <cell r="BA33">
            <v>0.70909080646158495</v>
          </cell>
          <cell r="BB33">
            <v>22</v>
          </cell>
          <cell r="BC33">
            <v>0.81174887673920382</v>
          </cell>
          <cell r="BL33">
            <v>20</v>
          </cell>
          <cell r="BM33">
            <v>0.5390626844123183</v>
          </cell>
          <cell r="BN33">
            <v>21</v>
          </cell>
          <cell r="BO33">
            <v>0.65308411295715463</v>
          </cell>
          <cell r="BP33">
            <v>22</v>
          </cell>
          <cell r="BQ33">
            <v>0.73953810221871041</v>
          </cell>
        </row>
        <row r="34">
          <cell r="AX34">
            <v>21</v>
          </cell>
          <cell r="AY34">
            <v>0.49608338647943739</v>
          </cell>
          <cell r="AZ34">
            <v>22</v>
          </cell>
          <cell r="BA34">
            <v>0.70632315016723612</v>
          </cell>
          <cell r="BB34">
            <v>23</v>
          </cell>
          <cell r="BC34">
            <v>0.8099390034928603</v>
          </cell>
          <cell r="BL34">
            <v>21</v>
          </cell>
          <cell r="BM34">
            <v>0.53470847650049558</v>
          </cell>
          <cell r="BN34">
            <v>22</v>
          </cell>
          <cell r="BO34">
            <v>0.64962529893497745</v>
          </cell>
          <cell r="BP34">
            <v>23</v>
          </cell>
          <cell r="BQ34">
            <v>0.73693503977474706</v>
          </cell>
        </row>
        <row r="35">
          <cell r="AX35">
            <v>22</v>
          </cell>
          <cell r="AY35">
            <v>0.49176863347900934</v>
          </cell>
          <cell r="AZ35">
            <v>23</v>
          </cell>
          <cell r="BA35">
            <v>0.70371345769068372</v>
          </cell>
          <cell r="BB35">
            <v>24</v>
          </cell>
          <cell r="BC35">
            <v>0.80823033936308819</v>
          </cell>
          <cell r="BL35">
            <v>22</v>
          </cell>
          <cell r="BM35">
            <v>0.53061304712798363</v>
          </cell>
          <cell r="BN35">
            <v>23</v>
          </cell>
          <cell r="BO35">
            <v>0.64636715975803682</v>
          </cell>
          <cell r="BP35">
            <v>24</v>
          </cell>
          <cell r="BQ35">
            <v>0.7344800008831418</v>
          </cell>
        </row>
        <row r="36">
          <cell r="AX36">
            <v>23</v>
          </cell>
          <cell r="AY36">
            <v>0.48769890198897436</v>
          </cell>
          <cell r="AZ36">
            <v>24</v>
          </cell>
          <cell r="BA36">
            <v>0.70124507909952527</v>
          </cell>
          <cell r="BB36">
            <v>25</v>
          </cell>
          <cell r="BC36">
            <v>0.80661232458877308</v>
          </cell>
          <cell r="BL36">
            <v>23</v>
          </cell>
          <cell r="BM36">
            <v>0.52674855615804317</v>
          </cell>
          <cell r="BN36">
            <v>24</v>
          </cell>
          <cell r="BO36">
            <v>0.64328836853728355</v>
          </cell>
          <cell r="BP36">
            <v>25</v>
          </cell>
          <cell r="BQ36">
            <v>0.73215741206313534</v>
          </cell>
        </row>
        <row r="37">
          <cell r="AX37">
            <v>24</v>
          </cell>
          <cell r="AY37">
            <v>0.48384902569446275</v>
          </cell>
          <cell r="AZ37">
            <v>25</v>
          </cell>
          <cell r="BA37">
            <v>0.69890384591970345</v>
          </cell>
          <cell r="BB37">
            <v>26</v>
          </cell>
          <cell r="BC37">
            <v>0.80507596274062476</v>
          </cell>
          <cell r="BL37">
            <v>24</v>
          </cell>
          <cell r="BM37">
            <v>0.52309136900468134</v>
          </cell>
          <cell r="BN37">
            <v>25</v>
          </cell>
          <cell r="BO37">
            <v>0.64037079415681164</v>
          </cell>
          <cell r="BP37">
            <v>26</v>
          </cell>
          <cell r="BQ37">
            <v>0.7299540180562607</v>
          </cell>
        </row>
        <row r="38">
          <cell r="AX38">
            <v>25</v>
          </cell>
          <cell r="AY38">
            <v>0.48019747190551554</v>
          </cell>
          <cell r="AZ38">
            <v>26</v>
          </cell>
          <cell r="BA38">
            <v>0.69667760306474891</v>
          </cell>
          <cell r="BB38">
            <v>27</v>
          </cell>
          <cell r="BC38">
            <v>0.8036135272778786</v>
          </cell>
          <cell r="BL38">
            <v>25</v>
          </cell>
          <cell r="BM38">
            <v>0.51962125542007365</v>
          </cell>
          <cell r="BN38">
            <v>26</v>
          </cell>
          <cell r="BO38">
            <v>0.63759889605153908</v>
          </cell>
          <cell r="BP38">
            <v>27</v>
          </cell>
          <cell r="BQ38">
            <v>0.72785844493543639</v>
          </cell>
        </row>
        <row r="39">
          <cell r="AX39">
            <v>26</v>
          </cell>
          <cell r="AY39">
            <v>0.47672567888792117</v>
          </cell>
          <cell r="AZ39">
            <v>27</v>
          </cell>
          <cell r="BA39">
            <v>0.69455584594527597</v>
          </cell>
          <cell r="BB39">
            <v>28</v>
          </cell>
          <cell r="BC39">
            <v>0.80221833379129981</v>
          </cell>
          <cell r="BL39">
            <v>26</v>
          </cell>
          <cell r="BM39">
            <v>0.51632076973543051</v>
          </cell>
          <cell r="BN39">
            <v>27</v>
          </cell>
          <cell r="BO39">
            <v>0.6349592554116672</v>
          </cell>
          <cell r="BP39">
            <v>28</v>
          </cell>
          <cell r="BQ39">
            <v>0.72586086131932304</v>
          </cell>
        </row>
        <row r="40">
          <cell r="AX40">
            <v>27</v>
          </cell>
          <cell r="AY40">
            <v>0.47341753708549494</v>
          </cell>
          <cell r="AZ40">
            <v>28</v>
          </cell>
          <cell r="BA40">
            <v>0.69252943565049085</v>
          </cell>
          <cell r="BB40">
            <v>29</v>
          </cell>
          <cell r="BC40">
            <v>0.80088456105627015</v>
          </cell>
          <cell r="BL40">
            <v>27</v>
          </cell>
          <cell r="BM40">
            <v>0.51317476548896634</v>
          </cell>
          <cell r="BN40">
            <v>28</v>
          </cell>
          <cell r="BO40">
            <v>0.63244020756215236</v>
          </cell>
          <cell r="BP40">
            <v>29</v>
          </cell>
          <cell r="BQ40">
            <v>0.72395271242158643</v>
          </cell>
        </row>
        <row r="41">
          <cell r="AX41">
            <v>28</v>
          </cell>
          <cell r="AY41">
            <v>0.47025897839334108</v>
          </cell>
          <cell r="AZ41">
            <v>29</v>
          </cell>
          <cell r="BA41">
            <v>0.69059037290237169</v>
          </cell>
          <cell r="BB41">
            <v>30</v>
          </cell>
          <cell r="BC41">
            <v>0.79960710886831732</v>
          </cell>
          <cell r="BL41">
            <v>28</v>
          </cell>
          <cell r="BM41">
            <v>0.51017001100596115</v>
          </cell>
          <cell r="BN41">
            <v>29</v>
          </cell>
          <cell r="BO41">
            <v>0.63003155044213599</v>
          </cell>
          <cell r="BP41">
            <v>30</v>
          </cell>
          <cell r="BQ41">
            <v>0.72212650894068942</v>
          </cell>
        </row>
        <row r="42">
          <cell r="AX42">
            <v>29</v>
          </cell>
          <cell r="AY42">
            <v>0.46723764762407138</v>
          </cell>
          <cell r="AZ42">
            <v>30</v>
          </cell>
          <cell r="BA42">
            <v>0.68873161682430173</v>
          </cell>
          <cell r="BB42">
            <v>31</v>
          </cell>
          <cell r="BC42">
            <v>0.79838148395323449</v>
          </cell>
          <cell r="BL42">
            <v>29</v>
          </cell>
          <cell r="BM42">
            <v>0.50729488179942417</v>
          </cell>
          <cell r="BN42">
            <v>30</v>
          </cell>
          <cell r="BO42">
            <v>0.62772431106394222</v>
          </cell>
          <cell r="BP42">
            <v>31</v>
          </cell>
          <cell r="BQ42">
            <v>0.72037565777338741</v>
          </cell>
        </row>
        <row r="43">
          <cell r="AX43">
            <v>30</v>
          </cell>
          <cell r="AY43">
            <v>0.46434263723923386</v>
          </cell>
          <cell r="AZ43">
            <v>31</v>
          </cell>
          <cell r="BA43">
            <v>0.68694693828292552</v>
          </cell>
          <cell r="BB43">
            <v>32</v>
          </cell>
          <cell r="BC43">
            <v>0.79720370755657999</v>
          </cell>
          <cell r="BL43">
            <v>30</v>
          </cell>
          <cell r="BM43">
            <v>0.50453911212116143</v>
          </cell>
          <cell r="BN43">
            <v>31</v>
          </cell>
          <cell r="BO43">
            <v>0.62551055666719058</v>
          </cell>
          <cell r="BP43">
            <v>32</v>
          </cell>
          <cell r="BQ43">
            <v>0.7186943249997243</v>
          </cell>
        </row>
        <row r="44">
          <cell r="AX44">
            <v>31</v>
          </cell>
          <cell r="AY44">
            <v>0.46156427130659416</v>
          </cell>
          <cell r="AZ44">
            <v>32</v>
          </cell>
          <cell r="BA44">
            <v>0.68523080018990778</v>
          </cell>
          <cell r="BB44">
            <v>33</v>
          </cell>
          <cell r="BC44">
            <v>0.7960702399539249</v>
          </cell>
          <cell r="BL44">
            <v>31</v>
          </cell>
          <cell r="BM44">
            <v>0.50189359255222021</v>
          </cell>
          <cell r="BN44">
            <v>32</v>
          </cell>
          <cell r="BO44">
            <v>0.62338324069988782</v>
          </cell>
          <cell r="BP44">
            <v>33</v>
          </cell>
          <cell r="BQ44">
            <v>0.71707732403721813</v>
          </cell>
        </row>
        <row r="45">
          <cell r="AX45">
            <v>32</v>
          </cell>
          <cell r="AY45">
            <v>0.45889392814259244</v>
          </cell>
          <cell r="AZ45">
            <v>33</v>
          </cell>
          <cell r="BA45">
            <v>0.68357825903523928</v>
          </cell>
          <cell r="BB45">
            <v>34</v>
          </cell>
          <cell r="BC45">
            <v>0.79497791829820297</v>
          </cell>
          <cell r="BL45">
            <v>32</v>
          </cell>
          <cell r="BM45">
            <v>0.49935020378581896</v>
          </cell>
          <cell r="BN45">
            <v>33</v>
          </cell>
          <cell r="BO45">
            <v>0.62133607620701836</v>
          </cell>
          <cell r="BP45">
            <v>34</v>
          </cell>
          <cell r="BQ45">
            <v>0.71552002361950984</v>
          </cell>
        </row>
        <row r="46">
          <cell r="AX46">
            <v>33</v>
          </cell>
          <cell r="AY46">
            <v>0.45632389363704817</v>
          </cell>
          <cell r="AZ46">
            <v>34</v>
          </cell>
          <cell r="BA46">
            <v>0.68198488329388796</v>
          </cell>
          <cell r="BB46">
            <v>35</v>
          </cell>
          <cell r="BC46">
            <v>0.79392390507534216</v>
          </cell>
          <cell r="BL46">
            <v>33</v>
          </cell>
          <cell r="BM46">
            <v>0.49690167912425887</v>
          </cell>
          <cell r="BN46">
            <v>34</v>
          </cell>
          <cell r="BO46">
            <v>0.61936343098576307</v>
          </cell>
          <cell r="BP46">
            <v>35</v>
          </cell>
          <cell r="BQ46">
            <v>0.71401827153250574</v>
          </cell>
        </row>
        <row r="47">
          <cell r="AX47">
            <v>34</v>
          </cell>
          <cell r="AY47">
            <v>0.45384723912079616</v>
          </cell>
          <cell r="AZ47">
            <v>35</v>
          </cell>
          <cell r="BA47">
            <v>0.68044668535582165</v>
          </cell>
          <cell r="BB47">
            <v>36</v>
          </cell>
          <cell r="BC47">
            <v>0.79290564506891115</v>
          </cell>
          <cell r="BL47">
            <v>34</v>
          </cell>
          <cell r="BM47">
            <v>0.49454148995107827</v>
          </cell>
          <cell r="BN47">
            <v>35</v>
          </cell>
          <cell r="BO47">
            <v>0.61746024017435797</v>
          </cell>
          <cell r="BP47">
            <v>36</v>
          </cell>
          <cell r="BQ47">
            <v>0.71256833098143035</v>
          </cell>
        </row>
        <row r="48">
          <cell r="AX48">
            <v>35</v>
          </cell>
          <cell r="AY48">
            <v>0.45145771902120391</v>
          </cell>
          <cell r="AZ48">
            <v>36</v>
          </cell>
          <cell r="BA48">
            <v>0.6789600643797874</v>
          </cell>
          <cell r="BB48">
            <v>37</v>
          </cell>
          <cell r="BC48">
            <v>0.79192082920343576</v>
          </cell>
          <cell r="BL48">
            <v>35</v>
          </cell>
          <cell r="BM48">
            <v>0.49226374973237574</v>
          </cell>
          <cell r="BN48">
            <v>36</v>
          </cell>
          <cell r="BO48">
            <v>0.61562193291434197</v>
          </cell>
          <cell r="BP48">
            <v>37</v>
          </cell>
          <cell r="BQ48">
            <v>0.71116682716218049</v>
          </cell>
        </row>
        <row r="49">
          <cell r="AX49">
            <v>36</v>
          </cell>
          <cell r="AY49">
            <v>0.44914968458968252</v>
          </cell>
          <cell r="AZ49">
            <v>37</v>
          </cell>
          <cell r="BA49">
            <v>0.67752175803560177</v>
          </cell>
          <cell r="BB49">
            <v>38</v>
          </cell>
          <cell r="BC49">
            <v>0.79096736398900003</v>
          </cell>
          <cell r="BL49">
            <v>36</v>
          </cell>
          <cell r="BM49">
            <v>0.49006313307189397</v>
          </cell>
          <cell r="BN49">
            <v>37</v>
          </cell>
          <cell r="BO49">
            <v>0.61384437045708429</v>
          </cell>
          <cell r="BP49">
            <v>38</v>
          </cell>
          <cell r="BQ49">
            <v>0.70981070213690833</v>
          </cell>
        </row>
        <row r="50">
          <cell r="AX50">
            <v>37</v>
          </cell>
          <cell r="AY50">
            <v>0.44691801077314242</v>
          </cell>
          <cell r="AZ50">
            <v>38</v>
          </cell>
          <cell r="BA50">
            <v>0.67612880152834531</v>
          </cell>
          <cell r="BB50">
            <v>39</v>
          </cell>
          <cell r="BC50">
            <v>0.79004334555803069</v>
          </cell>
          <cell r="BL50">
            <v>37</v>
          </cell>
          <cell r="BM50">
            <v>0.4879348070805779</v>
          </cell>
          <cell r="BN50">
            <v>38</v>
          </cell>
          <cell r="BO50">
            <v>0.61212379364045832</v>
          </cell>
          <cell r="BP50">
            <v>39</v>
          </cell>
          <cell r="BQ50">
            <v>0.70849717651374011</v>
          </cell>
        </row>
        <row r="51">
          <cell r="AX51">
            <v>38</v>
          </cell>
          <cell r="AY51">
            <v>0.44475803390415891</v>
          </cell>
          <cell r="AZ51">
            <v>39</v>
          </cell>
          <cell r="BA51">
            <v>0.67477849262641376</v>
          </cell>
          <cell r="BB51">
            <v>40</v>
          </cell>
          <cell r="BC51">
            <v>0.78914703749095472</v>
          </cell>
          <cell r="BL51">
            <v>38</v>
          </cell>
          <cell r="BM51">
            <v>0.48587437288469615</v>
          </cell>
          <cell r="BN51">
            <v>39</v>
          </cell>
          <cell r="BO51">
            <v>0.61045677808666365</v>
          </cell>
          <cell r="BP51">
            <v>40</v>
          </cell>
          <cell r="BQ51">
            <v>0.70722371673715145</v>
          </cell>
        </row>
        <row r="52">
          <cell r="AX52">
            <v>39</v>
          </cell>
          <cell r="AY52">
            <v>0.44266549834983482</v>
          </cell>
          <cell r="AZ52">
            <v>40</v>
          </cell>
          <cell r="BA52">
            <v>0.6734683616693784</v>
          </cell>
          <cell r="BB52">
            <v>41</v>
          </cell>
          <cell r="BC52">
            <v>0.78827685178662021</v>
          </cell>
          <cell r="BL52">
            <v>39</v>
          </cell>
          <cell r="BM52">
            <v>0.48387781553153397</v>
          </cell>
          <cell r="BN52">
            <v>40</v>
          </cell>
          <cell r="BO52">
            <v>0.60884019580067117</v>
          </cell>
          <cell r="BP52">
            <v>41</v>
          </cell>
          <cell r="BQ52">
            <v>0.70598800703259368</v>
          </cell>
        </row>
        <row r="53">
          <cell r="AX53">
            <v>40</v>
          </cell>
          <cell r="AY53">
            <v>0.44063651062131337</v>
          </cell>
          <cell r="AZ53">
            <v>41</v>
          </cell>
          <cell r="BA53">
            <v>0.67219614572954989</v>
          </cell>
          <cell r="BB53">
            <v>42</v>
          </cell>
          <cell r="BC53">
            <v>0.78743133245752783</v>
          </cell>
          <cell r="BL53">
            <v>40</v>
          </cell>
          <cell r="BM53">
            <v>0.48194146089011569</v>
          </cell>
          <cell r="BN53">
            <v>41</v>
          </cell>
          <cell r="BO53">
            <v>0.60727118210459641</v>
          </cell>
          <cell r="BP53">
            <v>42</v>
          </cell>
          <cell r="BQ53">
            <v>0.70478792523373934</v>
          </cell>
        </row>
        <row r="54">
          <cell r="AX54">
            <v>41</v>
          </cell>
          <cell r="AY54">
            <v>0.43866749972963259</v>
          </cell>
          <cell r="AZ54">
            <v>42</v>
          </cell>
          <cell r="BA54">
            <v>0.67095976625655873</v>
          </cell>
          <cell r="BB54">
            <v>43</v>
          </cell>
          <cell r="BC54">
            <v>0.78660914132746373</v>
          </cell>
          <cell r="BL54">
            <v>41</v>
          </cell>
          <cell r="BM54">
            <v>0.48006193840980238</v>
          </cell>
          <cell r="BN54">
            <v>42</v>
          </cell>
          <cell r="BO54">
            <v>0.6057471070440823</v>
          </cell>
          <cell r="BP54">
            <v>43</v>
          </cell>
          <cell r="BQ54">
            <v>0.70362152186581284</v>
          </cell>
        </row>
        <row r="55">
          <cell r="AX55">
            <v>42</v>
          </cell>
          <cell r="AY55">
            <v>0.4367551827976538</v>
          </cell>
          <cell r="AZ55">
            <v>43</v>
          </cell>
          <cell r="BA55">
            <v>0.66975730965717262</v>
          </cell>
          <cell r="BB55">
            <v>44</v>
          </cell>
          <cell r="BC55">
            <v>0.78580904568631393</v>
          </cell>
          <cell r="BL55">
            <v>42</v>
          </cell>
          <cell r="BM55">
            <v>0.47823614880919796</v>
          </cell>
          <cell r="BN55">
            <v>43</v>
          </cell>
          <cell r="BO55">
            <v>0.60426555056144737</v>
          </cell>
          <cell r="BP55">
            <v>44</v>
          </cell>
          <cell r="BQ55">
            <v>0.70248700197322311</v>
          </cell>
        </row>
        <row r="56">
          <cell r="AX56">
            <v>43</v>
          </cell>
          <cell r="AY56">
            <v>0.4348965351158669</v>
          </cell>
          <cell r="AZ56">
            <v>44</v>
          </cell>
          <cell r="BA56">
            <v>0.6685870103604068</v>
          </cell>
          <cell r="BB56">
            <v>45</v>
          </cell>
          <cell r="BC56">
            <v>0.78502990751832691</v>
          </cell>
          <cell r="BL56">
            <v>43</v>
          </cell>
          <cell r="BM56">
            <v>0.47646123593442558</v>
          </cell>
          <cell r="BN56">
            <v>44</v>
          </cell>
          <cell r="BO56">
            <v>0.60282428085660877</v>
          </cell>
          <cell r="BP56">
            <v>45</v>
          </cell>
          <cell r="BQ56">
            <v>0.70138270927108348</v>
          </cell>
        </row>
        <row r="57">
          <cell r="AX57">
            <v>44</v>
          </cell>
          <cell r="AY57">
            <v>0.43308876397232754</v>
          </cell>
          <cell r="AZ57">
            <v>45</v>
          </cell>
          <cell r="BA57">
            <v>0.66744723599636246</v>
          </cell>
          <cell r="BB57">
            <v>46</v>
          </cell>
          <cell r="BC57">
            <v>0.78427067406937179</v>
          </cell>
          <cell r="BL57">
            <v>44</v>
          </cell>
          <cell r="BM57">
            <v>0.47473456215915799</v>
          </cell>
          <cell r="BN57">
            <v>45</v>
          </cell>
          <cell r="BO57">
            <v>0.60142123545788595</v>
          </cell>
          <cell r="BP57">
            <v>46</v>
          </cell>
          <cell r="BQ57">
            <v>0.70030711227339293</v>
          </cell>
        </row>
        <row r="58">
          <cell r="AX58">
            <v>45</v>
          </cell>
          <cell r="AY58">
            <v>0.43132928570161766</v>
          </cell>
          <cell r="AZ58">
            <v>46</v>
          </cell>
          <cell r="BA58">
            <v>0.66633647438039667</v>
          </cell>
          <cell r="BB58">
            <v>47</v>
          </cell>
          <cell r="BC58">
            <v>0.7835303695584892</v>
          </cell>
          <cell r="BL58">
            <v>45</v>
          </cell>
          <cell r="BM58">
            <v>0.47305368680610438</v>
          </cell>
          <cell r="BN58">
            <v>46</v>
          </cell>
          <cell r="BO58">
            <v>0.60005450460622056</v>
          </cell>
          <cell r="BP58">
            <v>47</v>
          </cell>
          <cell r="BQ58">
            <v>0.6992587921096598</v>
          </cell>
        </row>
        <row r="59">
          <cell r="AX59">
            <v>46</v>
          </cell>
          <cell r="AY59">
            <v>0.4296157054904991</v>
          </cell>
          <cell r="AZ59">
            <v>47</v>
          </cell>
          <cell r="BA59">
            <v>0.66525332204541887</v>
          </cell>
          <cell r="BB59">
            <v>48</v>
          </cell>
          <cell r="BC59">
            <v>0.78280808787125655</v>
          </cell>
          <cell r="BL59">
            <v>46</v>
          </cell>
          <cell r="BM59">
            <v>0.47141634715652403</v>
          </cell>
          <cell r="BN59">
            <v>47</v>
          </cell>
          <cell r="BO59">
            <v>0.59872231662231268</v>
          </cell>
          <cell r="BP59">
            <v>48</v>
          </cell>
          <cell r="BQ59">
            <v>0.69823643178955963</v>
          </cell>
        </row>
        <row r="60">
          <cell r="AX60">
            <v>47</v>
          </cell>
          <cell r="AY60">
            <v>0.4279457995534286</v>
          </cell>
          <cell r="AZ60">
            <v>48</v>
          </cell>
          <cell r="BA60">
            <v>0.66419647410682403</v>
          </cell>
          <cell r="BB60">
            <v>49</v>
          </cell>
          <cell r="BC60">
            <v>0.78210298609876361</v>
          </cell>
          <cell r="BL60">
            <v>47</v>
          </cell>
          <cell r="BM60">
            <v>0.46982044168504566</v>
          </cell>
          <cell r="BN60">
            <v>48</v>
          </cell>
          <cell r="BO60">
            <v>0.5974230249799023</v>
          </cell>
          <cell r="BP60">
            <v>49</v>
          </cell>
          <cell r="BQ60">
            <v>0.69723880671419725</v>
          </cell>
        </row>
        <row r="61">
          <cell r="AX61">
            <v>48</v>
          </cell>
          <cell r="AY61">
            <v>0.4263174993528559</v>
          </cell>
          <cell r="AZ61">
            <v>49</v>
          </cell>
          <cell r="BA61">
            <v>0.66316471527873511</v>
          </cell>
          <cell r="BB61">
            <v>50</v>
          </cell>
          <cell r="BC61">
            <v>0.781414278807532</v>
          </cell>
          <cell r="BL61">
            <v>48</v>
          </cell>
          <cell r="BM61">
            <v>0.46826401521491268</v>
          </cell>
          <cell r="BN61">
            <v>49</v>
          </cell>
          <cell r="BO61">
            <v>0.59615509685240642</v>
          </cell>
          <cell r="BP61">
            <v>50</v>
          </cell>
          <cell r="BQ61">
            <v>0.69626477626445316</v>
          </cell>
        </row>
        <row r="62">
          <cell r="AX62">
            <v>49</v>
          </cell>
          <cell r="AY62">
            <v>0.42472887758997135</v>
          </cell>
          <cell r="AZ62">
            <v>50</v>
          </cell>
          <cell r="BA62">
            <v>0.66215691188834414</v>
          </cell>
          <cell r="BB62">
            <v>51</v>
          </cell>
          <cell r="BC62">
            <v>0.78074123294343456</v>
          </cell>
          <cell r="BL62">
            <v>49</v>
          </cell>
          <cell r="BM62">
            <v>0.46674524573632192</v>
          </cell>
          <cell r="BN62">
            <v>50</v>
          </cell>
          <cell r="BO62">
            <v>0.59491710293629929</v>
          </cell>
          <cell r="BP62">
            <v>51</v>
          </cell>
          <cell r="BQ62">
            <v>0.69531327632317119</v>
          </cell>
        </row>
        <row r="63">
          <cell r="AX63">
            <v>50</v>
          </cell>
          <cell r="AY63">
            <v>0.42317813573348917</v>
          </cell>
          <cell r="AZ63">
            <v>51</v>
          </cell>
          <cell r="BA63">
            <v>0.66117200475838656</v>
          </cell>
          <cell r="BB63">
            <v>52</v>
          </cell>
          <cell r="BC63">
            <v>0.7800831632873394</v>
          </cell>
          <cell r="BL63">
            <v>50</v>
          </cell>
          <cell r="BM63">
            <v>0.46526243266979894</v>
          </cell>
          <cell r="BN63">
            <v>51</v>
          </cell>
          <cell r="BO63">
            <v>0.59370770838452758</v>
          </cell>
          <cell r="BP63">
            <v>52</v>
          </cell>
          <cell r="BQ63">
            <v>0.69438331260966157</v>
          </cell>
        </row>
        <row r="64">
          <cell r="AX64">
            <v>51</v>
          </cell>
          <cell r="AY64">
            <v>0.42166359288880273</v>
          </cell>
          <cell r="AZ64">
            <v>52</v>
          </cell>
          <cell r="BA64">
            <v>0.66020900284708239</v>
          </cell>
          <cell r="BB64">
            <v>53</v>
          </cell>
          <cell r="BC64">
            <v>0.77943942839238822</v>
          </cell>
          <cell r="BL64">
            <v>51</v>
          </cell>
          <cell r="BM64">
            <v>0.46381398638912696</v>
          </cell>
          <cell r="BN64">
            <v>52</v>
          </cell>
          <cell r="BO64">
            <v>0.592525664708065</v>
          </cell>
          <cell r="BP64">
            <v>53</v>
          </cell>
          <cell r="BQ64">
            <v>0.69347395472303552</v>
          </cell>
        </row>
        <row r="65">
          <cell r="AX65">
            <v>52</v>
          </cell>
          <cell r="AY65">
            <v>0.42018367583880423</v>
          </cell>
          <cell r="AZ65">
            <v>53</v>
          </cell>
          <cell r="BA65">
            <v>0.65926697755098096</v>
          </cell>
          <cell r="BB65">
            <v>54</v>
          </cell>
          <cell r="BC65">
            <v>0.77880942694298316</v>
          </cell>
          <cell r="BL65">
            <v>52</v>
          </cell>
          <cell r="BM65">
            <v>0.46239841884548794</v>
          </cell>
          <cell r="BN65">
            <v>53</v>
          </cell>
          <cell r="BO65">
            <v>0.59136980252440541</v>
          </cell>
          <cell r="BP65">
            <v>54</v>
          </cell>
          <cell r="BQ65">
            <v>0.6925843308059324</v>
          </cell>
        </row>
        <row r="66">
          <cell r="AX66">
            <v>53</v>
          </cell>
          <cell r="AY66">
            <v>0.41873691011187286</v>
          </cell>
          <cell r="AZ66">
            <v>54</v>
          </cell>
          <cell r="BA66">
            <v>0.65834505758962125</v>
          </cell>
          <cell r="BB66">
            <v>55</v>
          </cell>
          <cell r="BC66">
            <v>0.77819259448407319</v>
          </cell>
          <cell r="BL66">
            <v>53</v>
          </cell>
          <cell r="BM66">
            <v>0.46101433515717616</v>
          </cell>
          <cell r="BN66">
            <v>54</v>
          </cell>
          <cell r="BO66">
            <v>0.59023902504910597</v>
          </cell>
          <cell r="BP66">
            <v>55</v>
          </cell>
          <cell r="BQ66">
            <v>0.69171362275279902</v>
          </cell>
        </row>
        <row r="67">
          <cell r="AX67">
            <v>54</v>
          </cell>
          <cell r="AY67">
            <v>0.41732191195286228</v>
          </cell>
          <cell r="AZ67">
            <v>55</v>
          </cell>
          <cell r="BA67">
            <v>0.65744242440224621</v>
          </cell>
          <cell r="BB67">
            <v>56</v>
          </cell>
          <cell r="BC67">
            <v>0.7775884004764938</v>
          </cell>
          <cell r="BL67">
            <v>54</v>
          </cell>
          <cell r="BM67">
            <v>0.45966042604830148</v>
          </cell>
          <cell r="BN67">
            <v>55</v>
          </cell>
          <cell r="BO67">
            <v>0.58913230224103719</v>
          </cell>
          <cell r="BP67">
            <v>56</v>
          </cell>
          <cell r="BQ67">
            <v>0.6908610618974681</v>
          </cell>
        </row>
        <row r="68">
          <cell r="AX68"/>
          <cell r="AY68"/>
          <cell r="AZ68"/>
          <cell r="BA68"/>
          <cell r="BB68"/>
          <cell r="BC68"/>
          <cell r="BL68"/>
          <cell r="BM68"/>
          <cell r="BN68"/>
          <cell r="BO68"/>
          <cell r="BP68"/>
          <cell r="BQ68"/>
        </row>
        <row r="69">
          <cell r="AX69"/>
          <cell r="AY69"/>
          <cell r="AZ69"/>
          <cell r="BA69"/>
          <cell r="BB69"/>
          <cell r="BC69"/>
          <cell r="BL69"/>
          <cell r="BM69"/>
          <cell r="BN69"/>
          <cell r="BO69"/>
          <cell r="BP69"/>
          <cell r="BQ69"/>
        </row>
        <row r="70">
          <cell r="AX70"/>
          <cell r="AY70"/>
          <cell r="AZ70"/>
          <cell r="BA70"/>
          <cell r="BB70"/>
          <cell r="BC70"/>
          <cell r="BL70"/>
          <cell r="BM70"/>
          <cell r="BN70"/>
          <cell r="BO70"/>
          <cell r="BP70"/>
          <cell r="BQ70"/>
        </row>
        <row r="71">
          <cell r="AX71"/>
          <cell r="AY71"/>
          <cell r="AZ71"/>
          <cell r="BA71"/>
          <cell r="BB71"/>
          <cell r="BC71"/>
          <cell r="BL71"/>
          <cell r="BM71"/>
          <cell r="BN71"/>
          <cell r="BO71"/>
          <cell r="BP71"/>
          <cell r="BQ71"/>
        </row>
        <row r="72">
          <cell r="AX72"/>
          <cell r="AY72"/>
          <cell r="AZ72"/>
          <cell r="BA72"/>
          <cell r="BB72"/>
          <cell r="BC72"/>
          <cell r="BL72"/>
          <cell r="BM72"/>
          <cell r="BN72"/>
          <cell r="BO72"/>
          <cell r="BP72"/>
          <cell r="BQ72"/>
        </row>
        <row r="73">
          <cell r="AX73"/>
          <cell r="AY73"/>
          <cell r="AZ73"/>
          <cell r="BA73"/>
          <cell r="BB73"/>
          <cell r="BC73"/>
          <cell r="BL73"/>
          <cell r="BM73"/>
          <cell r="BN73"/>
          <cell r="BO73"/>
          <cell r="BP73"/>
          <cell r="BQ73"/>
        </row>
        <row r="74">
          <cell r="AX74"/>
          <cell r="AY74"/>
          <cell r="AZ74"/>
          <cell r="BA74"/>
          <cell r="BB74"/>
          <cell r="BC74"/>
          <cell r="BL74"/>
          <cell r="BM74"/>
          <cell r="BN74"/>
          <cell r="BO74"/>
          <cell r="BP74"/>
          <cell r="BQ74"/>
        </row>
        <row r="75">
          <cell r="AX75"/>
          <cell r="AY75"/>
          <cell r="AZ75"/>
          <cell r="BA75"/>
          <cell r="BB75"/>
          <cell r="BC75"/>
          <cell r="BL75"/>
          <cell r="BM75"/>
          <cell r="BN75"/>
          <cell r="BO75"/>
          <cell r="BP75"/>
          <cell r="BQ75"/>
        </row>
        <row r="76">
          <cell r="AX76"/>
          <cell r="AY76"/>
          <cell r="AZ76"/>
          <cell r="BA76"/>
          <cell r="BB76"/>
          <cell r="BC76"/>
          <cell r="BL76"/>
          <cell r="BM76"/>
          <cell r="BN76"/>
          <cell r="BO76"/>
          <cell r="BP76"/>
          <cell r="BQ76"/>
        </row>
        <row r="77">
          <cell r="AX77"/>
          <cell r="AY77"/>
          <cell r="AZ77"/>
          <cell r="BA77"/>
          <cell r="BB77"/>
          <cell r="BC77"/>
          <cell r="BL77"/>
          <cell r="BM77"/>
          <cell r="BN77"/>
          <cell r="BO77"/>
          <cell r="BP77"/>
          <cell r="BQ77"/>
        </row>
        <row r="78">
          <cell r="AX78"/>
          <cell r="AY78"/>
          <cell r="AZ78"/>
          <cell r="BA78"/>
          <cell r="BB78"/>
          <cell r="BC78"/>
          <cell r="BL78"/>
          <cell r="BM78"/>
          <cell r="BN78"/>
          <cell r="BO78"/>
          <cell r="BP78"/>
          <cell r="BQ78"/>
        </row>
        <row r="79">
          <cell r="AX79"/>
          <cell r="AY79"/>
          <cell r="AZ79"/>
          <cell r="BA79"/>
          <cell r="BB79"/>
          <cell r="BC79"/>
          <cell r="BL79"/>
          <cell r="BM79"/>
          <cell r="BN79"/>
          <cell r="BO79"/>
          <cell r="BP79"/>
          <cell r="BQ79"/>
        </row>
        <row r="80">
          <cell r="AX80"/>
          <cell r="AY80"/>
          <cell r="AZ80"/>
          <cell r="BA80"/>
          <cell r="BB80"/>
          <cell r="BC80"/>
          <cell r="BL80"/>
          <cell r="BM80"/>
          <cell r="BN80"/>
          <cell r="BO80"/>
          <cell r="BP80"/>
          <cell r="BQ80"/>
        </row>
        <row r="81">
          <cell r="AX81"/>
          <cell r="AY81"/>
          <cell r="AZ81"/>
          <cell r="BA81"/>
          <cell r="BB81"/>
          <cell r="BC81"/>
          <cell r="BL81"/>
          <cell r="BM81"/>
          <cell r="BN81"/>
          <cell r="BO81"/>
          <cell r="BP81"/>
          <cell r="BQ81"/>
        </row>
        <row r="82">
          <cell r="AX82"/>
          <cell r="AY82"/>
          <cell r="AZ82"/>
          <cell r="BA82"/>
          <cell r="BB82"/>
          <cell r="BC82"/>
          <cell r="BL82"/>
          <cell r="BM82"/>
          <cell r="BN82"/>
          <cell r="BO82"/>
          <cell r="BP82"/>
          <cell r="BQ82"/>
        </row>
        <row r="83">
          <cell r="AX83"/>
          <cell r="AY83"/>
          <cell r="AZ83"/>
          <cell r="BA83"/>
          <cell r="BB83"/>
          <cell r="BC83"/>
          <cell r="BL83"/>
          <cell r="BM83"/>
          <cell r="BN83"/>
          <cell r="BO83"/>
          <cell r="BP83"/>
          <cell r="BQ83"/>
        </row>
        <row r="84">
          <cell r="AX84"/>
          <cell r="AY84"/>
          <cell r="AZ84"/>
          <cell r="BA84"/>
          <cell r="BB84"/>
          <cell r="BC84"/>
          <cell r="BL84"/>
          <cell r="BM84"/>
          <cell r="BN84"/>
          <cell r="BO84"/>
          <cell r="BP84"/>
          <cell r="BQ84"/>
        </row>
        <row r="85">
          <cell r="AX85"/>
          <cell r="AY85"/>
          <cell r="AZ85"/>
          <cell r="BA85"/>
          <cell r="BB85"/>
          <cell r="BC85"/>
          <cell r="BL85"/>
          <cell r="BM85"/>
          <cell r="BN85"/>
          <cell r="BO85"/>
          <cell r="BP85"/>
          <cell r="BQ85"/>
        </row>
        <row r="86">
          <cell r="AX86"/>
          <cell r="AY86"/>
          <cell r="AZ86"/>
          <cell r="BA86"/>
          <cell r="BB86"/>
          <cell r="BC86"/>
          <cell r="BL86"/>
          <cell r="BM86"/>
          <cell r="BN86"/>
          <cell r="BO86"/>
          <cell r="BP86"/>
          <cell r="BQ86"/>
        </row>
        <row r="87">
          <cell r="AX87"/>
          <cell r="AY87"/>
          <cell r="AZ87"/>
          <cell r="BA87"/>
          <cell r="BB87"/>
          <cell r="BC87"/>
          <cell r="BL87"/>
          <cell r="BM87"/>
          <cell r="BN87"/>
          <cell r="BO87"/>
          <cell r="BP87"/>
          <cell r="BQ87"/>
        </row>
        <row r="88">
          <cell r="AX88"/>
          <cell r="AY88"/>
          <cell r="AZ88"/>
          <cell r="BA88"/>
          <cell r="BB88"/>
          <cell r="BC88"/>
          <cell r="BL88"/>
          <cell r="BM88"/>
          <cell r="BN88"/>
          <cell r="BO88"/>
          <cell r="BP88"/>
          <cell r="BQ88"/>
        </row>
        <row r="89">
          <cell r="AX89"/>
          <cell r="AY89"/>
          <cell r="AZ89"/>
          <cell r="BA89"/>
          <cell r="BB89"/>
          <cell r="BC89"/>
          <cell r="BL89"/>
          <cell r="BM89"/>
          <cell r="BN89"/>
          <cell r="BO89"/>
          <cell r="BP89"/>
          <cell r="BQ89"/>
        </row>
        <row r="90">
          <cell r="AX90"/>
          <cell r="AY90"/>
          <cell r="AZ90"/>
          <cell r="BA90"/>
          <cell r="BB90"/>
          <cell r="BC90"/>
          <cell r="BL90"/>
          <cell r="BM90"/>
          <cell r="BN90"/>
          <cell r="BO90"/>
          <cell r="BP90"/>
          <cell r="BQ90"/>
        </row>
        <row r="91">
          <cell r="AX91"/>
          <cell r="AY91"/>
          <cell r="AZ91"/>
          <cell r="BA91"/>
          <cell r="BB91"/>
          <cell r="BC91"/>
          <cell r="BL91"/>
          <cell r="BM91"/>
          <cell r="BN91"/>
          <cell r="BO91"/>
          <cell r="BP91"/>
          <cell r="BQ91"/>
        </row>
        <row r="92">
          <cell r="AX92"/>
          <cell r="AY92"/>
          <cell r="AZ92"/>
          <cell r="BA92"/>
          <cell r="BB92"/>
          <cell r="BC92"/>
          <cell r="BL92"/>
          <cell r="BM92"/>
          <cell r="BN92"/>
          <cell r="BO92"/>
          <cell r="BP92"/>
          <cell r="BQ92"/>
        </row>
        <row r="93">
          <cell r="AX93"/>
          <cell r="AY93"/>
          <cell r="AZ93"/>
          <cell r="BA93"/>
          <cell r="BB93"/>
          <cell r="BC93"/>
          <cell r="BL93"/>
          <cell r="BM93"/>
          <cell r="BN93"/>
          <cell r="BO93"/>
          <cell r="BP93"/>
          <cell r="BQ93"/>
        </row>
        <row r="94">
          <cell r="AX94"/>
          <cell r="AY94"/>
          <cell r="AZ94"/>
          <cell r="BA94"/>
          <cell r="BB94"/>
          <cell r="BC94"/>
          <cell r="BL94"/>
          <cell r="BM94"/>
          <cell r="BN94"/>
          <cell r="BO94"/>
          <cell r="BP94"/>
          <cell r="BQ94"/>
        </row>
        <row r="95">
          <cell r="AX95"/>
          <cell r="AY95"/>
          <cell r="AZ95"/>
          <cell r="BA95"/>
          <cell r="BB95"/>
          <cell r="BC95"/>
          <cell r="BL95"/>
          <cell r="BM95"/>
          <cell r="BN95"/>
          <cell r="BO95"/>
          <cell r="BP95"/>
          <cell r="BQ95"/>
        </row>
        <row r="96">
          <cell r="AX96"/>
          <cell r="AY96"/>
          <cell r="AZ96"/>
          <cell r="BA96"/>
          <cell r="BB96"/>
          <cell r="BC96"/>
          <cell r="BL96"/>
          <cell r="BM96"/>
          <cell r="BN96"/>
          <cell r="BO96"/>
          <cell r="BP96"/>
          <cell r="BQ96"/>
        </row>
        <row r="97">
          <cell r="AX97"/>
          <cell r="AY97"/>
          <cell r="AZ97"/>
          <cell r="BA97"/>
          <cell r="BB97"/>
          <cell r="BC97"/>
          <cell r="BL97"/>
          <cell r="BM97"/>
          <cell r="BN97"/>
          <cell r="BO97"/>
          <cell r="BP97"/>
          <cell r="BQ97"/>
        </row>
        <row r="98">
          <cell r="AX98"/>
          <cell r="AY98"/>
          <cell r="AZ98"/>
          <cell r="BA98"/>
          <cell r="BB98"/>
          <cell r="BC98"/>
          <cell r="BL98"/>
          <cell r="BM98"/>
          <cell r="BN98"/>
          <cell r="BO98"/>
          <cell r="BP98"/>
          <cell r="BQ98"/>
        </row>
        <row r="99">
          <cell r="AX99"/>
          <cell r="AY99"/>
          <cell r="AZ99"/>
          <cell r="BA99"/>
          <cell r="BB99"/>
          <cell r="BC99"/>
          <cell r="BL99"/>
          <cell r="BM99"/>
          <cell r="BN99"/>
          <cell r="BO99"/>
          <cell r="BP99"/>
          <cell r="BQ99"/>
        </row>
        <row r="100">
          <cell r="AX100"/>
          <cell r="AY100"/>
          <cell r="AZ100"/>
          <cell r="BA100"/>
          <cell r="BB100"/>
          <cell r="BC100"/>
          <cell r="BL100"/>
          <cell r="BM100"/>
          <cell r="BN100"/>
          <cell r="BO100"/>
          <cell r="BP100"/>
          <cell r="BQ100"/>
        </row>
        <row r="101">
          <cell r="AX101"/>
          <cell r="AY101"/>
          <cell r="AZ101"/>
          <cell r="BA101"/>
          <cell r="BB101"/>
          <cell r="BC101"/>
          <cell r="BL101"/>
          <cell r="BM101"/>
          <cell r="BN101"/>
          <cell r="BO101"/>
          <cell r="BP101"/>
          <cell r="BQ101"/>
        </row>
        <row r="102">
          <cell r="AX102"/>
          <cell r="AY102"/>
          <cell r="AZ102"/>
          <cell r="BA102"/>
          <cell r="BB102"/>
          <cell r="BC102"/>
          <cell r="BL102"/>
          <cell r="BM102"/>
          <cell r="BN102"/>
          <cell r="BO102"/>
          <cell r="BP102"/>
          <cell r="BQ102"/>
        </row>
        <row r="103">
          <cell r="AX103"/>
          <cell r="AY103"/>
          <cell r="AZ103"/>
          <cell r="BA103"/>
          <cell r="BB103"/>
          <cell r="BC103"/>
          <cell r="BL103"/>
          <cell r="BM103"/>
          <cell r="BN103"/>
          <cell r="BO103"/>
          <cell r="BP103"/>
          <cell r="BQ103"/>
        </row>
        <row r="104">
          <cell r="AX104"/>
          <cell r="AY104"/>
          <cell r="AZ104"/>
          <cell r="BA104"/>
          <cell r="BB104"/>
          <cell r="BC104"/>
          <cell r="BL104"/>
          <cell r="BM104"/>
          <cell r="BN104"/>
          <cell r="BO104"/>
          <cell r="BP104"/>
          <cell r="BQ104"/>
        </row>
      </sheetData>
      <sheetData sheetId="62"/>
      <sheetData sheetId="63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X12">
            <v>1</v>
          </cell>
          <cell r="AY12">
            <v>1</v>
          </cell>
          <cell r="AZ12">
            <v>1</v>
          </cell>
          <cell r="BA12">
            <v>1</v>
          </cell>
          <cell r="BB12">
            <v>1</v>
          </cell>
          <cell r="BC12">
            <v>1</v>
          </cell>
        </row>
        <row r="13">
          <cell r="AX13">
            <v>1</v>
          </cell>
          <cell r="AY13">
            <v>1</v>
          </cell>
          <cell r="AZ13">
            <v>1</v>
          </cell>
          <cell r="BA13">
            <v>1</v>
          </cell>
          <cell r="BB13">
            <v>2</v>
          </cell>
          <cell r="BC13">
            <v>0.97148174554383537</v>
          </cell>
        </row>
        <row r="14">
          <cell r="AX14">
            <v>1</v>
          </cell>
          <cell r="AY14">
            <v>1</v>
          </cell>
          <cell r="AZ14">
            <v>2</v>
          </cell>
          <cell r="BA14">
            <v>0.96529033488125704</v>
          </cell>
          <cell r="BB14">
            <v>3</v>
          </cell>
          <cell r="BC14">
            <v>0.95517815750911295</v>
          </cell>
        </row>
        <row r="15">
          <cell r="AX15">
            <v>2</v>
          </cell>
          <cell r="AY15">
            <v>0.9610590668116652</v>
          </cell>
          <cell r="AZ15">
            <v>3</v>
          </cell>
          <cell r="BA15">
            <v>0.9455476908907261</v>
          </cell>
          <cell r="BB15">
            <v>4</v>
          </cell>
          <cell r="BC15">
            <v>0.94377678192489733</v>
          </cell>
        </row>
        <row r="16">
          <cell r="AX16">
            <v>3</v>
          </cell>
          <cell r="AY16">
            <v>0.938986879959395</v>
          </cell>
          <cell r="AZ16">
            <v>4</v>
          </cell>
          <cell r="BA16">
            <v>0.93178543061516939</v>
          </cell>
          <cell r="BB16">
            <v>5</v>
          </cell>
          <cell r="BC16">
            <v>0.93502699176990178</v>
          </cell>
        </row>
        <row r="17">
          <cell r="AX17">
            <v>4</v>
          </cell>
          <cell r="AY17">
            <v>0.923634529900909</v>
          </cell>
          <cell r="AZ17">
            <v>5</v>
          </cell>
          <cell r="BA17">
            <v>0.92124868534996296</v>
          </cell>
          <cell r="BB17">
            <v>6</v>
          </cell>
          <cell r="BC17">
            <v>0.92793814376229755</v>
          </cell>
        </row>
        <row r="18">
          <cell r="AX18">
            <v>5</v>
          </cell>
          <cell r="AY18">
            <v>0.91189939331546488</v>
          </cell>
          <cell r="AZ18">
            <v>6</v>
          </cell>
          <cell r="BA18">
            <v>0.91272804718610823</v>
          </cell>
          <cell r="BB18">
            <v>7</v>
          </cell>
          <cell r="BC18">
            <v>0.92198655370736071</v>
          </cell>
        </row>
        <row r="19">
          <cell r="AX19">
            <v>6</v>
          </cell>
          <cell r="AY19">
            <v>0.90242185460217328</v>
          </cell>
          <cell r="AZ19">
            <v>7</v>
          </cell>
          <cell r="BA19">
            <v>0.90558546276956819</v>
          </cell>
          <cell r="BB19">
            <v>8</v>
          </cell>
          <cell r="BC19">
            <v>0.91686191550814311</v>
          </cell>
        </row>
        <row r="20">
          <cell r="AX20">
            <v>7</v>
          </cell>
          <cell r="AY20">
            <v>0.894485599106429</v>
          </cell>
          <cell r="AZ20">
            <v>8</v>
          </cell>
          <cell r="BA20">
            <v>0.89944347035599315</v>
          </cell>
          <cell r="BB20">
            <v>9</v>
          </cell>
          <cell r="BC20">
            <v>0.91236531258250353</v>
          </cell>
        </row>
        <row r="21">
          <cell r="AX21">
            <v>8</v>
          </cell>
          <cell r="AY21">
            <v>0.8876673393815987</v>
          </cell>
          <cell r="AZ21">
            <v>9</v>
          </cell>
          <cell r="BA21">
            <v>0.89406043574878402</v>
          </cell>
          <cell r="BB21">
            <v>10</v>
          </cell>
          <cell r="BC21">
            <v>0.90836165409522551</v>
          </cell>
        </row>
        <row r="22">
          <cell r="AX22">
            <v>9</v>
          </cell>
          <cell r="AY22">
            <v>0.8816963607358792</v>
          </cell>
          <cell r="AZ22">
            <v>10</v>
          </cell>
          <cell r="BA22">
            <v>0.88927245199038341</v>
          </cell>
          <cell r="BB22">
            <v>11</v>
          </cell>
          <cell r="BC22">
            <v>0.9047550415750738</v>
          </cell>
        </row>
        <row r="23">
          <cell r="AX23">
            <v>10</v>
          </cell>
          <cell r="AY23">
            <v>0.87638917996588439</v>
          </cell>
          <cell r="AZ23">
            <v>11</v>
          </cell>
          <cell r="BA23">
            <v>0.88496328659368528</v>
          </cell>
          <cell r="BB23">
            <v>12</v>
          </cell>
          <cell r="BC23">
            <v>0.90147496765890323</v>
          </cell>
        </row>
        <row r="24">
          <cell r="AX24">
            <v>11</v>
          </cell>
          <cell r="AY24">
            <v>0.8716157761151011</v>
          </cell>
          <cell r="AZ24">
            <v>12</v>
          </cell>
          <cell r="BA24">
            <v>0.88104756232379422</v>
          </cell>
          <cell r="BB24">
            <v>13</v>
          </cell>
          <cell r="BC24">
            <v>0.8984680942284492</v>
          </cell>
        </row>
        <row r="25">
          <cell r="AX25">
            <v>12</v>
          </cell>
          <cell r="AY25">
            <v>0.86728070545441693</v>
          </cell>
          <cell r="AZ25">
            <v>13</v>
          </cell>
          <cell r="BA25">
            <v>0.87746074713790456</v>
          </cell>
          <cell r="BB25">
            <v>14</v>
          </cell>
          <cell r="BC25">
            <v>0.89569310656357215</v>
          </cell>
        </row>
        <row r="26">
          <cell r="AX26">
            <v>13</v>
          </cell>
          <cell r="AY26">
            <v>0.86331186942790206</v>
          </cell>
          <cell r="AZ26">
            <v>14</v>
          </cell>
          <cell r="BA26">
            <v>0.87415289462043455</v>
          </cell>
          <cell r="BB26">
            <v>15</v>
          </cell>
          <cell r="BC26">
            <v>0.89311735922006319</v>
          </cell>
        </row>
        <row r="27">
          <cell r="AX27">
            <v>14</v>
          </cell>
          <cell r="AY27">
            <v>0.85965349515369793</v>
          </cell>
          <cell r="AZ27">
            <v>15</v>
          </cell>
          <cell r="BA27">
            <v>0.87108456716877458</v>
          </cell>
          <cell r="BB27">
            <v>16</v>
          </cell>
          <cell r="BC27">
            <v>0.89071461410051533</v>
          </cell>
        </row>
        <row r="28">
          <cell r="AX28">
            <v>15</v>
          </cell>
          <cell r="AY28">
            <v>0.85626156616615356</v>
          </cell>
          <cell r="AZ28">
            <v>16</v>
          </cell>
          <cell r="BA28">
            <v>0.86822408870669654</v>
          </cell>
          <cell r="BB28">
            <v>17</v>
          </cell>
          <cell r="BC28">
            <v>0.8884634702697134</v>
          </cell>
        </row>
        <row r="29">
          <cell r="AX29">
            <v>16</v>
          </cell>
          <cell r="AY29">
            <v>0.85310074482527309</v>
          </cell>
          <cell r="AZ29">
            <v>17</v>
          </cell>
          <cell r="BA29">
            <v>0.86554563886186309</v>
          </cell>
          <cell r="BB29">
            <v>18</v>
          </cell>
          <cell r="BC29">
            <v>0.88634624644129756</v>
          </cell>
        </row>
        <row r="30">
          <cell r="AX30">
            <v>17</v>
          </cell>
          <cell r="AY30">
            <v>0.85014223834909208</v>
          </cell>
          <cell r="AZ30">
            <v>18</v>
          </cell>
          <cell r="BA30">
            <v>0.86302789742802644</v>
          </cell>
          <cell r="BB30">
            <v>19</v>
          </cell>
          <cell r="BC30">
            <v>0.88434816817448902</v>
          </cell>
        </row>
        <row r="31">
          <cell r="AX31">
            <v>18</v>
          </cell>
          <cell r="AY31">
            <v>0.84736228166006544</v>
          </cell>
          <cell r="AZ31">
            <v>19</v>
          </cell>
          <cell r="BA31">
            <v>0.86065305901785938</v>
          </cell>
          <cell r="BB31">
            <v>20</v>
          </cell>
          <cell r="BC31">
            <v>0.88245676530551542</v>
          </cell>
        </row>
        <row r="32">
          <cell r="AX32">
            <v>19</v>
          </cell>
          <cell r="AY32">
            <v>0.84474103500357012</v>
          </cell>
          <cell r="AZ32">
            <v>20</v>
          </cell>
          <cell r="BA32">
            <v>0.85840610298247377</v>
          </cell>
          <cell r="BB32">
            <v>21</v>
          </cell>
          <cell r="BC32">
            <v>0.88066141761837358</v>
          </cell>
        </row>
        <row r="33">
          <cell r="AX33">
            <v>20</v>
          </cell>
          <cell r="AY33">
            <v>0.84226176746185355</v>
          </cell>
          <cell r="AZ33">
            <v>21</v>
          </cell>
          <cell r="BA33">
            <v>0.85627424322597478</v>
          </cell>
          <cell r="BB33">
            <v>22</v>
          </cell>
          <cell r="BC33">
            <v>0.87895300707893809</v>
          </cell>
        </row>
        <row r="34">
          <cell r="AX34">
            <v>21</v>
          </cell>
          <cell r="AY34">
            <v>0.8399102418735559</v>
          </cell>
          <cell r="AZ34">
            <v>22</v>
          </cell>
          <cell r="BA34">
            <v>0.85424650727363638</v>
          </cell>
          <cell r="BB34">
            <v>23</v>
          </cell>
          <cell r="BC34">
            <v>0.87732364800735285</v>
          </cell>
        </row>
        <row r="35">
          <cell r="AX35">
            <v>22</v>
          </cell>
          <cell r="AY35">
            <v>0.8376742444115044</v>
          </cell>
          <cell r="AZ35">
            <v>23</v>
          </cell>
          <cell r="BA35">
            <v>0.85231340982806947</v>
          </cell>
          <cell r="BB35">
            <v>24</v>
          </cell>
          <cell r="BC35">
            <v>0.875766475145344</v>
          </cell>
        </row>
        <row r="36">
          <cell r="AX36">
            <v>23</v>
          </cell>
          <cell r="AY36">
            <v>0.835543219874748</v>
          </cell>
          <cell r="AZ36">
            <v>24</v>
          </cell>
          <cell r="BA36">
            <v>0.85046669648185047</v>
          </cell>
          <cell r="BB36">
            <v>25</v>
          </cell>
          <cell r="BC36">
            <v>0.87427547533827188</v>
          </cell>
        </row>
        <row r="37">
          <cell r="AX37">
            <v>24</v>
          </cell>
          <cell r="AY37">
            <v>0.83350798544778471</v>
          </cell>
          <cell r="AZ37">
            <v>25</v>
          </cell>
          <cell r="BA37">
            <v>0.84869914025903503</v>
          </cell>
          <cell r="BB37">
            <v>26</v>
          </cell>
          <cell r="BC37">
            <v>0.87284535249649697</v>
          </cell>
        </row>
        <row r="38">
          <cell r="AX38">
            <v>25</v>
          </cell>
          <cell r="AY38">
            <v>0.83156050352911293</v>
          </cell>
          <cell r="AZ38">
            <v>26</v>
          </cell>
          <cell r="BA38">
            <v>0.84700437844990584</v>
          </cell>
          <cell r="BB38">
            <v>27</v>
          </cell>
          <cell r="BC38">
            <v>0.87147141824778152</v>
          </cell>
        </row>
        <row r="39">
          <cell r="AX39">
            <v>26</v>
          </cell>
          <cell r="AY39">
            <v>0.82969369959981376</v>
          </cell>
          <cell r="AZ39">
            <v>27</v>
          </cell>
          <cell r="BA39">
            <v>0.84537678053901921</v>
          </cell>
          <cell r="BB39">
            <v>28</v>
          </cell>
          <cell r="BC39">
            <v>0.87014950263595958</v>
          </cell>
        </row>
        <row r="40">
          <cell r="AX40">
            <v>27</v>
          </cell>
          <cell r="AY40">
            <v>0.82790131483893636</v>
          </cell>
          <cell r="AZ40">
            <v>28</v>
          </cell>
          <cell r="BA40">
            <v>0.84381134038557937</v>
          </cell>
          <cell r="BB40">
            <v>29</v>
          </cell>
          <cell r="BC40">
            <v>0.86887588061605459</v>
          </cell>
        </row>
        <row r="41">
          <cell r="AX41">
            <v>28</v>
          </cell>
          <cell r="AY41">
            <v>0.82617778583379942</v>
          </cell>
          <cell r="AZ41">
            <v>29</v>
          </cell>
          <cell r="BA41">
            <v>0.84230358750764922</v>
          </cell>
          <cell r="BB41">
            <v>30</v>
          </cell>
          <cell r="BC41">
            <v>0.86764721111060772</v>
          </cell>
        </row>
        <row r="42">
          <cell r="AX42">
            <v>29</v>
          </cell>
          <cell r="AY42">
            <v>0.82451814562791137</v>
          </cell>
          <cell r="AZ42">
            <v>30</v>
          </cell>
          <cell r="BA42">
            <v>0.84084951355224125</v>
          </cell>
          <cell r="BB42">
            <v>31</v>
          </cell>
          <cell r="BC42">
            <v>0.86646048613899262</v>
          </cell>
        </row>
        <row r="43">
          <cell r="AX43">
            <v>30</v>
          </cell>
          <cell r="AY43">
            <v>0.82291794172633859</v>
          </cell>
          <cell r="AZ43">
            <v>31</v>
          </cell>
          <cell r="BA43">
            <v>0.83944551093903352</v>
          </cell>
          <cell r="BB43">
            <v>32</v>
          </cell>
          <cell r="BC43">
            <v>0.86531298808777257</v>
          </cell>
        </row>
        <row r="44">
          <cell r="AX44">
            <v>31</v>
          </cell>
          <cell r="AY44">
            <v>0.82137316769169733</v>
          </cell>
          <cell r="AZ44">
            <v>32</v>
          </cell>
          <cell r="BA44">
            <v>0.83808832133966127</v>
          </cell>
          <cell r="BB44">
            <v>33</v>
          </cell>
          <cell r="BC44">
            <v>0.86420225360875969</v>
          </cell>
        </row>
        <row r="45">
          <cell r="AX45">
            <v>32</v>
          </cell>
          <cell r="AY45">
            <v>0.81988020571811349</v>
          </cell>
          <cell r="AZ45">
            <v>33</v>
          </cell>
          <cell r="BA45">
            <v>0.8367749921617269</v>
          </cell>
          <cell r="BB45">
            <v>34</v>
          </cell>
          <cell r="BC45">
            <v>0.86312604294955464</v>
          </cell>
        </row>
        <row r="46">
          <cell r="AX46">
            <v>33</v>
          </cell>
          <cell r="AY46">
            <v>0.81843577813770518</v>
          </cell>
          <cell r="AZ46">
            <v>34</v>
          </cell>
          <cell r="BA46">
            <v>0.83550283959197935</v>
          </cell>
          <cell r="BB46">
            <v>35</v>
          </cell>
          <cell r="BC46">
            <v>0.86208231376529243</v>
          </cell>
        </row>
        <row r="47">
          <cell r="AX47">
            <v>34</v>
          </cell>
          <cell r="AY47">
            <v>0.81703690624495873</v>
          </cell>
          <cell r="AZ47">
            <v>35</v>
          </cell>
          <cell r="BA47">
            <v>0.83426941704850244</v>
          </cell>
          <cell r="BB47">
            <v>36</v>
          </cell>
          <cell r="BC47">
            <v>0.86106919864901832</v>
          </cell>
        </row>
        <row r="48">
          <cell r="AX48">
            <v>35</v>
          </cell>
          <cell r="AY48">
            <v>0.81568087515457266</v>
          </cell>
          <cell r="AZ48">
            <v>36</v>
          </cell>
          <cell r="BA48">
            <v>0.83307248812016665</v>
          </cell>
          <cell r="BB48">
            <v>37</v>
          </cell>
          <cell r="BC48">
            <v>0.86008498576522385</v>
          </cell>
        </row>
        <row r="49">
          <cell r="AX49">
            <v>36</v>
          </cell>
          <cell r="AY49">
            <v>0.81436520366362597</v>
          </cell>
          <cell r="AZ49">
            <v>37</v>
          </cell>
          <cell r="BA49">
            <v>0.83191000324962172</v>
          </cell>
          <cell r="BB49">
            <v>38</v>
          </cell>
          <cell r="BC49">
            <v>0.85912810208664592</v>
          </cell>
        </row>
        <row r="50">
          <cell r="AX50">
            <v>37</v>
          </cell>
          <cell r="AY50">
            <v>0.81308761828785825</v>
          </cell>
          <cell r="AZ50">
            <v>38</v>
          </cell>
          <cell r="BA50">
            <v>0.83078007955592781</v>
          </cell>
          <cell r="BB50">
            <v>39</v>
          </cell>
          <cell r="BC50">
            <v>0.85819709882585404</v>
          </cell>
        </row>
        <row r="51">
          <cell r="AX51">
            <v>38</v>
          </cell>
          <cell r="AY51">
            <v>0.81184603079805129</v>
          </cell>
          <cell r="AZ51">
            <v>39</v>
          </cell>
          <cell r="BA51">
            <v>0.82968098330349693</v>
          </cell>
          <cell r="BB51">
            <v>40</v>
          </cell>
          <cell r="BC51">
            <v>0.85729063872596878</v>
          </cell>
        </row>
        <row r="52">
          <cell r="AX52">
            <v>39</v>
          </cell>
          <cell r="AY52">
            <v>0.81063851870601833</v>
          </cell>
          <cell r="AZ52">
            <v>40</v>
          </cell>
          <cell r="BA52">
            <v>0.82861111461206705</v>
          </cell>
          <cell r="BB52">
            <v>41</v>
          </cell>
          <cell r="BC52">
            <v>0.85640748493320829</v>
          </cell>
        </row>
        <row r="53">
          <cell r="AX53">
            <v>40</v>
          </cell>
          <cell r="AY53">
            <v>0.8094633082480327</v>
          </cell>
          <cell r="AZ53">
            <v>41</v>
          </cell>
          <cell r="BA53">
            <v>0.82756899407296625</v>
          </cell>
          <cell r="BB53">
            <v>42</v>
          </cell>
          <cell r="BC53">
            <v>0.85554649122100623</v>
          </cell>
        </row>
        <row r="54">
          <cell r="AX54">
            <v>41</v>
          </cell>
          <cell r="AY54">
            <v>0.80831875949230081</v>
          </cell>
          <cell r="AZ54">
            <v>42</v>
          </cell>
          <cell r="BA54">
            <v>0.82655325099379617</v>
          </cell>
          <cell r="BB54">
            <v>43</v>
          </cell>
          <cell r="BC54">
            <v>0.85470659337359667</v>
          </cell>
        </row>
        <row r="55">
          <cell r="AX55">
            <v>42</v>
          </cell>
          <cell r="AY55">
            <v>0.8072033532605597</v>
          </cell>
          <cell r="AZ55">
            <v>43</v>
          </cell>
          <cell r="BA55">
            <v>0.82556261303974532</v>
          </cell>
          <cell r="BB55">
            <v>44</v>
          </cell>
          <cell r="BC55">
            <v>0.85388680156804997</v>
          </cell>
        </row>
        <row r="56">
          <cell r="AX56">
            <v>43</v>
          </cell>
          <cell r="AY56">
            <v>0.80611567960533159</v>
          </cell>
          <cell r="AZ56">
            <v>44</v>
          </cell>
          <cell r="BA56">
            <v>0.82459589707731251</v>
          </cell>
          <cell r="BB56">
            <v>45</v>
          </cell>
          <cell r="BC56">
            <v>0.85308619361922433</v>
          </cell>
        </row>
        <row r="57">
          <cell r="AX57">
            <v>44</v>
          </cell>
          <cell r="AY57">
            <v>0.80505442762628732</v>
          </cell>
          <cell r="AZ57">
            <v>45</v>
          </cell>
          <cell r="BA57">
            <v>0.82365200105698244</v>
          </cell>
          <cell r="BB57">
            <v>46</v>
          </cell>
          <cell r="BC57">
            <v>0.85230390897306874</v>
          </cell>
        </row>
        <row r="58">
          <cell r="AX58">
            <v>45</v>
          </cell>
          <cell r="AY58">
            <v>0.8040183764435016</v>
          </cell>
          <cell r="AZ58">
            <v>46</v>
          </cell>
          <cell r="BA58">
            <v>0.82272989679672315</v>
          </cell>
          <cell r="BB58">
            <v>47</v>
          </cell>
          <cell r="BC58">
            <v>0.85153914335106018</v>
          </cell>
        </row>
        <row r="59">
          <cell r="AX59">
            <v>46</v>
          </cell>
          <cell r="AY59">
            <v>0.80300638717363948</v>
          </cell>
          <cell r="AZ59">
            <v>47</v>
          </cell>
          <cell r="BA59">
            <v>0.82182862354911701</v>
          </cell>
          <cell r="BB59">
            <v>48</v>
          </cell>
          <cell r="BC59">
            <v>0.85079114396297073</v>
          </cell>
        </row>
        <row r="60">
          <cell r="AX60">
            <v>47</v>
          </cell>
          <cell r="AY60">
            <v>0.8020173957784722</v>
          </cell>
          <cell r="AZ60">
            <v>48</v>
          </cell>
          <cell r="BA60">
            <v>0.82094728225232172</v>
          </cell>
          <cell r="BB60">
            <v>49</v>
          </cell>
          <cell r="BC60">
            <v>0.85005920521717615</v>
          </cell>
        </row>
        <row r="61">
          <cell r="AX61">
            <v>48</v>
          </cell>
          <cell r="AY61">
            <v>0.8010504066745191</v>
          </cell>
          <cell r="AZ61">
            <v>49</v>
          </cell>
          <cell r="BA61">
            <v>0.82008503037957292</v>
          </cell>
          <cell r="BB61">
            <v>50</v>
          </cell>
          <cell r="BC61">
            <v>0.84934266486779064</v>
          </cell>
        </row>
        <row r="62">
          <cell r="AX62">
            <v>49</v>
          </cell>
          <cell r="AY62">
            <v>0.800104487008787</v>
          </cell>
          <cell r="AZ62">
            <v>50</v>
          </cell>
          <cell r="BA62">
            <v>0.8192410773140788</v>
          </cell>
          <cell r="BB62">
            <v>51</v>
          </cell>
          <cell r="BC62">
            <v>0.84864090054637731</v>
          </cell>
        </row>
        <row r="63">
          <cell r="AX63">
            <v>50</v>
          </cell>
          <cell r="AY63">
            <v>0.79917876151912781</v>
          </cell>
          <cell r="AZ63">
            <v>51</v>
          </cell>
          <cell r="BA63">
            <v>0.81841468018637298</v>
          </cell>
          <cell r="BB63">
            <v>52</v>
          </cell>
          <cell r="BC63">
            <v>0.84795332663312128</v>
          </cell>
        </row>
        <row r="64">
          <cell r="AX64">
            <v>51</v>
          </cell>
          <cell r="AY64">
            <v>0.79827240790911025</v>
          </cell>
          <cell r="AZ64">
            <v>52</v>
          </cell>
          <cell r="BA64">
            <v>0.81760514011980046</v>
          </cell>
          <cell r="BB64">
            <v>53</v>
          </cell>
          <cell r="BC64">
            <v>0.84727939142841269</v>
          </cell>
        </row>
        <row r="65">
          <cell r="AX65">
            <v>52</v>
          </cell>
          <cell r="AY65">
            <v>0.79738465267691516</v>
          </cell>
          <cell r="AZ65">
            <v>53</v>
          </cell>
          <cell r="BA65">
            <v>0.81681179883711474</v>
          </cell>
          <cell r="BB65">
            <v>54</v>
          </cell>
          <cell r="BC65">
            <v>0.84661857459091672</v>
          </cell>
        </row>
        <row r="66">
          <cell r="AX66">
            <v>53</v>
          </cell>
          <cell r="AY66">
            <v>0.79651476734588356</v>
          </cell>
          <cell r="AZ66">
            <v>54</v>
          </cell>
          <cell r="BA66">
            <v>0.81603403558734866</v>
          </cell>
          <cell r="BB66">
            <v>55</v>
          </cell>
          <cell r="BC66">
            <v>0.84597038481259368</v>
          </cell>
        </row>
        <row r="67">
          <cell r="AX67">
            <v>54</v>
          </cell>
          <cell r="AY67">
            <v>0.79566206505125892</v>
          </cell>
          <cell r="AZ67">
            <v>55</v>
          </cell>
          <cell r="BA67">
            <v>0.81527126435741515</v>
          </cell>
          <cell r="BB67">
            <v>56</v>
          </cell>
          <cell r="BC67">
            <v>0.8453343577048823</v>
          </cell>
        </row>
        <row r="68">
          <cell r="AX68"/>
          <cell r="AY68"/>
          <cell r="AZ68"/>
          <cell r="BA68"/>
          <cell r="BB68"/>
          <cell r="BC68"/>
        </row>
        <row r="69">
          <cell r="AX69"/>
          <cell r="AY69"/>
          <cell r="AZ69"/>
          <cell r="BA69"/>
          <cell r="BB69"/>
          <cell r="BC69"/>
        </row>
        <row r="70">
          <cell r="AX70"/>
          <cell r="AY70"/>
          <cell r="AZ70"/>
          <cell r="BA70"/>
          <cell r="BB70"/>
          <cell r="BC70"/>
        </row>
        <row r="71">
          <cell r="AX71"/>
          <cell r="AY71"/>
          <cell r="AZ71"/>
          <cell r="BA71"/>
          <cell r="BB71"/>
          <cell r="BC71"/>
        </row>
        <row r="72">
          <cell r="AX72"/>
          <cell r="AY72"/>
          <cell r="AZ72"/>
          <cell r="BA72"/>
          <cell r="BB72"/>
          <cell r="BC72"/>
        </row>
        <row r="73">
          <cell r="AX73"/>
          <cell r="AY73"/>
          <cell r="AZ73"/>
          <cell r="BA73"/>
          <cell r="BB73"/>
          <cell r="BC73"/>
        </row>
        <row r="74">
          <cell r="AX74"/>
          <cell r="AY74"/>
          <cell r="AZ74"/>
          <cell r="BA74"/>
          <cell r="BB74"/>
          <cell r="BC74"/>
        </row>
        <row r="75">
          <cell r="AX75"/>
          <cell r="AY75"/>
          <cell r="AZ75"/>
          <cell r="BA75"/>
          <cell r="BB75"/>
          <cell r="BC75"/>
        </row>
        <row r="76">
          <cell r="AX76"/>
          <cell r="AY76"/>
          <cell r="AZ76"/>
          <cell r="BA76"/>
          <cell r="BB76"/>
          <cell r="BC76"/>
        </row>
        <row r="77">
          <cell r="AX77"/>
          <cell r="AY77"/>
          <cell r="AZ77"/>
          <cell r="BA77"/>
          <cell r="BB77"/>
          <cell r="BC77"/>
        </row>
        <row r="78">
          <cell r="AX78"/>
          <cell r="AY78"/>
          <cell r="AZ78"/>
          <cell r="BA78"/>
          <cell r="BB78"/>
          <cell r="BC78"/>
        </row>
        <row r="79">
          <cell r="AX79"/>
          <cell r="AY79"/>
          <cell r="AZ79"/>
          <cell r="BA79"/>
          <cell r="BB79"/>
          <cell r="BC79"/>
        </row>
        <row r="80">
          <cell r="AX80"/>
          <cell r="AY80"/>
          <cell r="AZ80"/>
          <cell r="BA80"/>
          <cell r="BB80"/>
          <cell r="BC80"/>
        </row>
        <row r="81">
          <cell r="AX81"/>
          <cell r="AY81"/>
          <cell r="AZ81"/>
          <cell r="BA81"/>
          <cell r="BB81"/>
          <cell r="BC81"/>
        </row>
        <row r="82">
          <cell r="AX82"/>
          <cell r="AY82"/>
          <cell r="AZ82"/>
          <cell r="BA82"/>
          <cell r="BB82"/>
          <cell r="BC82"/>
        </row>
        <row r="83">
          <cell r="AX83"/>
          <cell r="AY83"/>
          <cell r="AZ83"/>
          <cell r="BA83"/>
          <cell r="BB83"/>
          <cell r="BC83"/>
        </row>
        <row r="84">
          <cell r="AX84"/>
          <cell r="AY84"/>
          <cell r="AZ84"/>
          <cell r="BA84"/>
          <cell r="BB84"/>
          <cell r="BC84"/>
        </row>
        <row r="85">
          <cell r="AX85"/>
          <cell r="AY85"/>
          <cell r="AZ85"/>
          <cell r="BA85"/>
          <cell r="BB85"/>
          <cell r="BC85"/>
        </row>
        <row r="86">
          <cell r="AX86"/>
          <cell r="AY86"/>
          <cell r="AZ86"/>
          <cell r="BA86"/>
          <cell r="BB86"/>
          <cell r="BC86"/>
        </row>
        <row r="87">
          <cell r="AX87"/>
          <cell r="AY87"/>
          <cell r="AZ87"/>
          <cell r="BA87"/>
          <cell r="BB87"/>
          <cell r="BC87"/>
        </row>
        <row r="88">
          <cell r="AX88"/>
          <cell r="AY88"/>
          <cell r="AZ88"/>
          <cell r="BA88"/>
          <cell r="BB88"/>
          <cell r="BC88"/>
        </row>
        <row r="89">
          <cell r="AX89"/>
          <cell r="AY89"/>
          <cell r="AZ89"/>
          <cell r="BA89"/>
          <cell r="BB89"/>
          <cell r="BC89"/>
        </row>
        <row r="90">
          <cell r="AX90"/>
          <cell r="AY90"/>
          <cell r="AZ90"/>
          <cell r="BA90"/>
          <cell r="BB90"/>
          <cell r="BC90"/>
        </row>
        <row r="91">
          <cell r="AX91"/>
          <cell r="AY91"/>
          <cell r="AZ91"/>
          <cell r="BA91"/>
          <cell r="BB91"/>
          <cell r="BC91"/>
        </row>
        <row r="92">
          <cell r="AX92"/>
          <cell r="AY92"/>
          <cell r="AZ92"/>
          <cell r="BA92"/>
          <cell r="BB92"/>
          <cell r="BC92"/>
        </row>
        <row r="93">
          <cell r="AX93"/>
          <cell r="AY93"/>
          <cell r="AZ93"/>
          <cell r="BA93"/>
          <cell r="BB93"/>
          <cell r="BC93"/>
        </row>
        <row r="94">
          <cell r="AX94"/>
          <cell r="AY94"/>
          <cell r="AZ94"/>
          <cell r="BA94"/>
          <cell r="BB94"/>
          <cell r="BC94"/>
        </row>
        <row r="95">
          <cell r="AX95"/>
          <cell r="AY95"/>
          <cell r="AZ95"/>
          <cell r="BA95"/>
          <cell r="BB95"/>
          <cell r="BC95"/>
        </row>
        <row r="96">
          <cell r="AX96"/>
          <cell r="AY96"/>
          <cell r="AZ96"/>
          <cell r="BA96"/>
          <cell r="BB96"/>
          <cell r="BC96"/>
        </row>
        <row r="97">
          <cell r="AX97"/>
          <cell r="AY97"/>
          <cell r="AZ97"/>
          <cell r="BA97"/>
          <cell r="BB97"/>
          <cell r="BC97"/>
        </row>
        <row r="98">
          <cell r="AX98"/>
          <cell r="AY98"/>
          <cell r="AZ98"/>
          <cell r="BA98"/>
          <cell r="BB98"/>
          <cell r="BC98"/>
        </row>
        <row r="99">
          <cell r="AX99"/>
          <cell r="AY99"/>
          <cell r="AZ99"/>
          <cell r="BA99"/>
          <cell r="BB99"/>
          <cell r="BC99"/>
        </row>
        <row r="100">
          <cell r="AX100"/>
          <cell r="AY100"/>
          <cell r="AZ100"/>
          <cell r="BA100"/>
          <cell r="BB100"/>
          <cell r="BC100"/>
        </row>
        <row r="101">
          <cell r="AX101"/>
          <cell r="AY101"/>
          <cell r="AZ101"/>
          <cell r="BA101"/>
          <cell r="BB101"/>
          <cell r="BC101"/>
        </row>
        <row r="102">
          <cell r="AX102"/>
          <cell r="AY102"/>
          <cell r="AZ102"/>
          <cell r="BA102"/>
          <cell r="BB102"/>
          <cell r="BC102"/>
        </row>
        <row r="103">
          <cell r="AX103"/>
          <cell r="AY103"/>
          <cell r="AZ103"/>
          <cell r="BA103"/>
          <cell r="BB103"/>
          <cell r="BC103"/>
        </row>
        <row r="104">
          <cell r="AX104"/>
          <cell r="AY104"/>
          <cell r="AZ104"/>
          <cell r="BA104"/>
          <cell r="BB104"/>
          <cell r="BC104"/>
        </row>
      </sheetData>
      <sheetData sheetId="64"/>
      <sheetData sheetId="65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X12">
            <v>1</v>
          </cell>
          <cell r="AY12">
            <v>1</v>
          </cell>
          <cell r="AZ12">
            <v>1</v>
          </cell>
          <cell r="BA12">
            <v>1</v>
          </cell>
          <cell r="BB12">
            <v>1</v>
          </cell>
          <cell r="BC12">
            <v>1</v>
          </cell>
        </row>
        <row r="13">
          <cell r="AX13">
            <v>1</v>
          </cell>
          <cell r="AY13">
            <v>1</v>
          </cell>
          <cell r="AZ13">
            <v>1</v>
          </cell>
          <cell r="BA13">
            <v>1</v>
          </cell>
          <cell r="BB13">
            <v>2</v>
          </cell>
          <cell r="BC13">
            <v>0.92018765062487518</v>
          </cell>
        </row>
        <row r="14">
          <cell r="AX14">
            <v>1</v>
          </cell>
          <cell r="AY14">
            <v>1</v>
          </cell>
          <cell r="AZ14">
            <v>2</v>
          </cell>
          <cell r="BA14">
            <v>0.90125046261083019</v>
          </cell>
          <cell r="BB14">
            <v>3</v>
          </cell>
          <cell r="BC14">
            <v>0.876486940230357</v>
          </cell>
        </row>
        <row r="15">
          <cell r="AX15">
            <v>2</v>
          </cell>
          <cell r="AY15">
            <v>0.89192851942009266</v>
          </cell>
          <cell r="AZ15">
            <v>3</v>
          </cell>
          <cell r="BA15">
            <v>0.84807021721368347</v>
          </cell>
          <cell r="BB15">
            <v>4</v>
          </cell>
          <cell r="BC15">
            <v>0.84674531236252726</v>
          </cell>
        </row>
        <row r="16">
          <cell r="AX16">
            <v>3</v>
          </cell>
          <cell r="AY16">
            <v>0.83420923430229876</v>
          </cell>
          <cell r="AZ16">
            <v>4</v>
          </cell>
          <cell r="BA16">
            <v>0.81225239635623547</v>
          </cell>
          <cell r="BB16">
            <v>5</v>
          </cell>
          <cell r="BC16">
            <v>0.8243726967146906</v>
          </cell>
        </row>
        <row r="17">
          <cell r="AX17">
            <v>4</v>
          </cell>
          <cell r="AY17">
            <v>0.7955364837549187</v>
          </cell>
          <cell r="AZ17">
            <v>5</v>
          </cell>
          <cell r="BA17">
            <v>0.78551503023176439</v>
          </cell>
          <cell r="BB17">
            <v>6</v>
          </cell>
          <cell r="BC17">
            <v>0.80653245833395759</v>
          </cell>
        </row>
        <row r="18">
          <cell r="AX18">
            <v>5</v>
          </cell>
          <cell r="AY18">
            <v>0.76677853930053697</v>
          </cell>
          <cell r="AZ18">
            <v>6</v>
          </cell>
          <cell r="BA18">
            <v>0.76432367559029957</v>
          </cell>
          <cell r="BB18">
            <v>7</v>
          </cell>
          <cell r="BC18">
            <v>0.79175029744212289</v>
          </cell>
        </row>
        <row r="19">
          <cell r="AX19">
            <v>6</v>
          </cell>
          <cell r="AY19">
            <v>0.74405500723781859</v>
          </cell>
          <cell r="AZ19">
            <v>7</v>
          </cell>
          <cell r="BA19">
            <v>0.74685328231403381</v>
          </cell>
          <cell r="BB19">
            <v>8</v>
          </cell>
          <cell r="BC19">
            <v>0.77916457966049979</v>
          </cell>
        </row>
        <row r="20">
          <cell r="AX20">
            <v>7</v>
          </cell>
          <cell r="AY20">
            <v>0.7253687196413896</v>
          </cell>
          <cell r="AZ20">
            <v>8</v>
          </cell>
          <cell r="BA20">
            <v>0.73204284797281272</v>
          </cell>
          <cell r="BB20">
            <v>9</v>
          </cell>
          <cell r="BC20">
            <v>0.7682293563943734</v>
          </cell>
        </row>
        <row r="21">
          <cell r="AX21">
            <v>8</v>
          </cell>
          <cell r="AY21">
            <v>0.70956167810019133</v>
          </cell>
          <cell r="AZ21">
            <v>9</v>
          </cell>
          <cell r="BA21">
            <v>0.71922309332486445</v>
          </cell>
          <cell r="BB21">
            <v>10</v>
          </cell>
          <cell r="BC21">
            <v>0.75857757502918366</v>
          </cell>
        </row>
        <row r="22">
          <cell r="AX22">
            <v>9</v>
          </cell>
          <cell r="AY22">
            <v>0.69590504659522767</v>
          </cell>
          <cell r="AZ22">
            <v>10</v>
          </cell>
          <cell r="BA22">
            <v>0.70794578438413791</v>
          </cell>
          <cell r="BB22">
            <v>11</v>
          </cell>
          <cell r="BC22">
            <v>0.74995098138893501</v>
          </cell>
        </row>
        <row r="23">
          <cell r="AX23">
            <v>10</v>
          </cell>
          <cell r="AY23">
            <v>0.68391164728142928</v>
          </cell>
          <cell r="AZ23">
            <v>11</v>
          </cell>
          <cell r="BA23">
            <v>0.69789662359537785</v>
          </cell>
          <cell r="BB23">
            <v>12</v>
          </cell>
          <cell r="BC23">
            <v>0.74216120798702934</v>
          </cell>
        </row>
        <row r="24">
          <cell r="AX24">
            <v>11</v>
          </cell>
          <cell r="AY24">
            <v>0.67324045828299939</v>
          </cell>
          <cell r="AZ24">
            <v>12</v>
          </cell>
          <cell r="BA24">
            <v>0.68884706621016756</v>
          </cell>
          <cell r="BB24">
            <v>13</v>
          </cell>
          <cell r="BC24">
            <v>0.73506678283612215</v>
          </cell>
        </row>
        <row r="25">
          <cell r="AX25">
            <v>12</v>
          </cell>
          <cell r="AY25">
            <v>0.66364388097273386</v>
          </cell>
          <cell r="AZ25">
            <v>13</v>
          </cell>
          <cell r="BA25">
            <v>0.68062594040366053</v>
          </cell>
          <cell r="BB25">
            <v>14</v>
          </cell>
          <cell r="BC25">
            <v>0.72855884608481303</v>
          </cell>
        </row>
        <row r="26">
          <cell r="AX26">
            <v>13</v>
          </cell>
          <cell r="AY26">
            <v>0.65493672964058181</v>
          </cell>
          <cell r="AZ26">
            <v>14</v>
          </cell>
          <cell r="BA26">
            <v>0.6731018661879401</v>
          </cell>
          <cell r="BB26">
            <v>15</v>
          </cell>
          <cell r="BC26">
            <v>0.72255190255290724</v>
          </cell>
        </row>
        <row r="27">
          <cell r="AX27">
            <v>14</v>
          </cell>
          <cell r="AY27">
            <v>0.64697704814339296</v>
          </cell>
          <cell r="AZ27">
            <v>15</v>
          </cell>
          <cell r="BA27">
            <v>0.66617190231326551</v>
          </cell>
          <cell r="BB27">
            <v>16</v>
          </cell>
          <cell r="BC27">
            <v>0.71697762400791376</v>
          </cell>
        </row>
        <row r="28">
          <cell r="AX28">
            <v>15</v>
          </cell>
          <cell r="AY28">
            <v>0.63965373814933602</v>
          </cell>
          <cell r="AZ28">
            <v>16</v>
          </cell>
          <cell r="BA28">
            <v>0.65975395538644721</v>
          </cell>
          <cell r="BB28">
            <v>17</v>
          </cell>
          <cell r="BC28">
            <v>0.71178057141317341</v>
          </cell>
        </row>
        <row r="29">
          <cell r="AX29">
            <v>16</v>
          </cell>
          <cell r="AY29">
            <v>0.63287829698513998</v>
          </cell>
          <cell r="AZ29">
            <v>17</v>
          </cell>
          <cell r="BA29">
            <v>0.65378155204032751</v>
          </cell>
          <cell r="BB29">
            <v>18</v>
          </cell>
          <cell r="BC29">
            <v>0.70691516660159848</v>
          </cell>
        </row>
        <row r="30">
          <cell r="AX30">
            <v>17</v>
          </cell>
          <cell r="AY30">
            <v>0.62657913374958152</v>
          </cell>
          <cell r="AZ30">
            <v>18</v>
          </cell>
          <cell r="BA30">
            <v>0.64820014557942629</v>
          </cell>
          <cell r="BB30">
            <v>19</v>
          </cell>
          <cell r="BC30">
            <v>0.70234350062732609</v>
          </cell>
        </row>
        <row r="31">
          <cell r="AX31">
            <v>18</v>
          </cell>
          <cell r="AY31">
            <v>0.62069755786665204</v>
          </cell>
          <cell r="AZ31">
            <v>19</v>
          </cell>
          <cell r="BA31">
            <v>0.6429644481429998</v>
          </cell>
          <cell r="BB31">
            <v>20</v>
          </cell>
          <cell r="BC31">
            <v>0.69803371658281954</v>
          </cell>
        </row>
        <row r="32">
          <cell r="AX32">
            <v>19</v>
          </cell>
          <cell r="AY32">
            <v>0.61518488424691697</v>
          </cell>
          <cell r="AZ32">
            <v>20</v>
          </cell>
          <cell r="BA32">
            <v>0.63803646567959138</v>
          </cell>
          <cell r="BB32">
            <v>21</v>
          </cell>
          <cell r="BC32">
            <v>0.69395879563152141</v>
          </cell>
        </row>
        <row r="33">
          <cell r="AX33">
            <v>20</v>
          </cell>
          <cell r="AY33">
            <v>0.61000030297388197</v>
          </cell>
          <cell r="AZ33">
            <v>21</v>
          </cell>
          <cell r="BA33">
            <v>0.63338402535881522</v>
          </cell>
          <cell r="BB33">
            <v>22</v>
          </cell>
          <cell r="BC33">
            <v>0.69009563164810339</v>
          </cell>
        </row>
        <row r="34">
          <cell r="AX34">
            <v>21</v>
          </cell>
          <cell r="AY34">
            <v>0.60510928419888244</v>
          </cell>
          <cell r="AZ34">
            <v>22</v>
          </cell>
          <cell r="BA34">
            <v>0.62897965486987073</v>
          </cell>
          <cell r="BB34">
            <v>23</v>
          </cell>
          <cell r="BC34">
            <v>0.68642431607991772</v>
          </cell>
        </row>
        <row r="35">
          <cell r="AX35">
            <v>22</v>
          </cell>
          <cell r="AY35">
            <v>0.60048236517006026</v>
          </cell>
          <cell r="AZ35">
            <v>23</v>
          </cell>
          <cell r="BA35">
            <v>0.62479971763250564</v>
          </cell>
          <cell r="BB35">
            <v>24</v>
          </cell>
          <cell r="BC35">
            <v>0.68292757836250373</v>
          </cell>
        </row>
        <row r="36">
          <cell r="AX36">
            <v>23</v>
          </cell>
          <cell r="AY36">
            <v>0.59609421495384052</v>
          </cell>
          <cell r="AZ36">
            <v>24</v>
          </cell>
          <cell r="BA36">
            <v>0.62082373709002681</v>
          </cell>
          <cell r="BB36">
            <v>25</v>
          </cell>
          <cell r="BC36">
            <v>0.67959034308865118</v>
          </cell>
        </row>
        <row r="37">
          <cell r="AX37">
            <v>24</v>
          </cell>
          <cell r="AY37">
            <v>0.59192290417821469</v>
          </cell>
          <cell r="AZ37">
            <v>25</v>
          </cell>
          <cell r="BA37">
            <v>0.6170338627200096</v>
          </cell>
          <cell r="BB37">
            <v>26</v>
          </cell>
          <cell r="BC37">
            <v>0.67639937595035649</v>
          </cell>
        </row>
        <row r="38">
          <cell r="AX38">
            <v>25</v>
          </cell>
          <cell r="AY38">
            <v>0.5879493283318652</v>
          </cell>
          <cell r="AZ38">
            <v>26</v>
          </cell>
          <cell r="BA38">
            <v>0.61341444365373032</v>
          </cell>
          <cell r="BB38">
            <v>27</v>
          </cell>
          <cell r="BC38">
            <v>0.67334299798124087</v>
          </cell>
        </row>
        <row r="39">
          <cell r="AX39">
            <v>26</v>
          </cell>
          <cell r="AY39">
            <v>0.58415674758216163</v>
          </cell>
          <cell r="AZ39">
            <v>27</v>
          </cell>
          <cell r="BA39">
            <v>0.60995168498111518</v>
          </cell>
          <cell r="BB39">
            <v>28</v>
          </cell>
          <cell r="BC39">
            <v>0.6704108529207542</v>
          </cell>
        </row>
        <row r="40">
          <cell r="AX40">
            <v>27</v>
          </cell>
          <cell r="AY40">
            <v>0.58053041606731037</v>
          </cell>
          <cell r="AZ40">
            <v>28</v>
          </cell>
          <cell r="BA40">
            <v>0.60663336828609415</v>
          </cell>
          <cell r="BB40">
            <v>29</v>
          </cell>
          <cell r="BC40">
            <v>0.66759371630871545</v>
          </cell>
        </row>
        <row r="41">
          <cell r="AX41">
            <v>28</v>
          </cell>
          <cell r="AY41">
            <v>0.57705728064931849</v>
          </cell>
          <cell r="AZ41">
            <v>29</v>
          </cell>
          <cell r="BA41">
            <v>0.60344862257882737</v>
          </cell>
          <cell r="BB41">
            <v>30</v>
          </cell>
          <cell r="BC41">
            <v>0.66488333766469332</v>
          </cell>
        </row>
        <row r="42">
          <cell r="AX42">
            <v>29</v>
          </cell>
          <cell r="AY42">
            <v>0.57372573413536143</v>
          </cell>
          <cell r="AZ42">
            <v>30</v>
          </cell>
          <cell r="BA42">
            <v>0.60038773513816734</v>
          </cell>
          <cell r="BB42">
            <v>31</v>
          </cell>
          <cell r="BC42">
            <v>0.66227230912245882</v>
          </cell>
        </row>
        <row r="43">
          <cell r="AX43">
            <v>30</v>
          </cell>
          <cell r="AY43">
            <v>0.570525411609065</v>
          </cell>
          <cell r="AZ43">
            <v>31</v>
          </cell>
          <cell r="BA43">
            <v>0.59744199423176536</v>
          </cell>
          <cell r="BB43">
            <v>32</v>
          </cell>
          <cell r="BC43">
            <v>0.65975395538644721</v>
          </cell>
        </row>
        <row r="44">
          <cell r="AX44">
            <v>31</v>
          </cell>
          <cell r="AY44">
            <v>0.56744702117617229</v>
          </cell>
          <cell r="AZ44">
            <v>32</v>
          </cell>
          <cell r="BA44">
            <v>0.59460355750136051</v>
          </cell>
          <cell r="BB44">
            <v>33</v>
          </cell>
          <cell r="BC44">
            <v>0.65732224100034109</v>
          </cell>
        </row>
        <row r="45">
          <cell r="AX45">
            <v>32</v>
          </cell>
          <cell r="AY45">
            <v>0.56448220240306557</v>
          </cell>
          <cell r="AZ45">
            <v>33</v>
          </cell>
          <cell r="BA45">
            <v>0.59186534116522849</v>
          </cell>
          <cell r="BB45">
            <v>34</v>
          </cell>
          <cell r="BC45">
            <v>0.65497169176911918</v>
          </cell>
        </row>
        <row r="46">
          <cell r="AX46">
            <v>33</v>
          </cell>
          <cell r="AY46">
            <v>0.56162340720558956</v>
          </cell>
          <cell r="AZ46">
            <v>34</v>
          </cell>
          <cell r="BA46">
            <v>0.58922092622277178</v>
          </cell>
          <cell r="BB46">
            <v>35</v>
          </cell>
          <cell r="BC46">
            <v>0.65269732782702128</v>
          </cell>
        </row>
        <row r="47">
          <cell r="AX47">
            <v>34</v>
          </cell>
          <cell r="AY47">
            <v>0.55886379906478845</v>
          </cell>
          <cell r="AZ47">
            <v>35</v>
          </cell>
          <cell r="BA47">
            <v>0.58666447863560078</v>
          </cell>
          <cell r="BB47">
            <v>36</v>
          </cell>
          <cell r="BC47">
            <v>0.65049460634621692</v>
          </cell>
        </row>
        <row r="48">
          <cell r="AX48">
            <v>35</v>
          </cell>
          <cell r="AY48">
            <v>0.5561971673009255</v>
          </cell>
          <cell r="AZ48">
            <v>36</v>
          </cell>
          <cell r="BA48">
            <v>0.58419068106786554</v>
          </cell>
          <cell r="BB48">
            <v>37</v>
          </cell>
          <cell r="BC48">
            <v>0.64835937227167373</v>
          </cell>
        </row>
        <row r="49">
          <cell r="AX49">
            <v>36</v>
          </cell>
          <cell r="AY49">
            <v>0.55361785379567019</v>
          </cell>
          <cell r="AZ49">
            <v>37</v>
          </cell>
          <cell r="BA49">
            <v>0.58179467424137321</v>
          </cell>
          <cell r="BB49">
            <v>38</v>
          </cell>
          <cell r="BC49">
            <v>0.6462878157739097</v>
          </cell>
        </row>
        <row r="50">
          <cell r="AX50">
            <v>37</v>
          </cell>
          <cell r="AY50">
            <v>0.55112069006379094</v>
          </cell>
          <cell r="AZ50">
            <v>38</v>
          </cell>
          <cell r="BA50">
            <v>0.57947200633119567</v>
          </cell>
          <cell r="BB50">
            <v>39</v>
          </cell>
          <cell r="BC50">
            <v>0.64427643535300505</v>
          </cell>
        </row>
        <row r="51">
          <cell r="AX51">
            <v>38</v>
          </cell>
          <cell r="AY51">
            <v>0.54870094297597372</v>
          </cell>
          <cell r="AZ51">
            <v>39</v>
          </cell>
          <cell r="BA51">
            <v>0.57721858911939994</v>
          </cell>
          <cell r="BB51">
            <v>40</v>
          </cell>
          <cell r="BC51">
            <v>0.64232200571929454</v>
          </cell>
        </row>
        <row r="52">
          <cell r="AX52">
            <v>39</v>
          </cell>
          <cell r="AY52">
            <v>0.54635426774992135</v>
          </cell>
          <cell r="AZ52">
            <v>40</v>
          </cell>
          <cell r="BA52">
            <v>0.57503065985631086</v>
          </cell>
          <cell r="BB52">
            <v>41</v>
          </cell>
          <cell r="BC52">
            <v>0.64042154972975129</v>
          </cell>
        </row>
        <row r="53">
          <cell r="AX53">
            <v>40</v>
          </cell>
          <cell r="AY53">
            <v>0.5440766670773024</v>
          </cell>
          <cell r="AZ53">
            <v>41</v>
          </cell>
          <cell r="BA53">
            <v>0.57290474796392066</v>
          </cell>
          <cell r="BB53">
            <v>42</v>
          </cell>
          <cell r="BC53">
            <v>0.63857231378263746</v>
          </cell>
        </row>
        <row r="54">
          <cell r="AX54">
            <v>41</v>
          </cell>
          <cell r="AY54">
            <v>0.54186445545412831</v>
          </cell>
          <cell r="AZ54">
            <v>42</v>
          </cell>
          <cell r="BA54">
            <v>0.57083764586494212</v>
          </cell>
          <cell r="BB54">
            <v>43</v>
          </cell>
          <cell r="BC54">
            <v>0.63677174617297905</v>
          </cell>
        </row>
        <row r="55">
          <cell r="AX55">
            <v>42</v>
          </cell>
          <cell r="AY55">
            <v>0.53971422794286128</v>
          </cell>
          <cell r="AZ55">
            <v>43</v>
          </cell>
          <cell r="BA55">
            <v>0.56882638334137026</v>
          </cell>
          <cell r="BB55">
            <v>44</v>
          </cell>
          <cell r="BC55">
            <v>0.63501747799275754</v>
          </cell>
        </row>
        <row r="56">
          <cell r="AX56">
            <v>43</v>
          </cell>
          <cell r="AY56">
            <v>0.53762283272444633</v>
          </cell>
          <cell r="AZ56">
            <v>44</v>
          </cell>
          <cell r="BA56">
            <v>0.56686820492427137</v>
          </cell>
          <cell r="BB56">
            <v>45</v>
          </cell>
          <cell r="BC56">
            <v>0.63330730622622078</v>
          </cell>
        </row>
        <row r="57">
          <cell r="AX57">
            <v>44</v>
          </cell>
          <cell r="AY57">
            <v>0.53558734690400733</v>
          </cell>
          <cell r="AZ57">
            <v>45</v>
          </cell>
          <cell r="BA57">
            <v>0.56496054989646394</v>
          </cell>
          <cell r="BB57">
            <v>46</v>
          </cell>
          <cell r="BC57">
            <v>0.63163917874536613</v>
          </cell>
        </row>
        <row r="58">
          <cell r="AX58">
            <v>45</v>
          </cell>
          <cell r="AY58">
            <v>0.53360505512016077</v>
          </cell>
          <cell r="AZ58">
            <v>46</v>
          </cell>
          <cell r="BA58">
            <v>0.56310103455541183</v>
          </cell>
          <cell r="BB58">
            <v>47</v>
          </cell>
          <cell r="BC58">
            <v>0.63001118095576769</v>
          </cell>
        </row>
        <row r="59">
          <cell r="AX59">
            <v>46</v>
          </cell>
          <cell r="AY59">
            <v>0.53167343057866145</v>
          </cell>
          <cell r="AZ59">
            <v>47</v>
          </cell>
          <cell r="BA59">
            <v>0.56128743643780354</v>
          </cell>
          <cell r="BB59">
            <v>48</v>
          </cell>
          <cell r="BC59">
            <v>0.62842152388032768</v>
          </cell>
        </row>
        <row r="60">
          <cell r="AX60">
            <v>47</v>
          </cell>
          <cell r="AY60">
            <v>0.52979011818945054</v>
          </cell>
          <cell r="AZ60">
            <v>48</v>
          </cell>
          <cell r="BA60">
            <v>0.55951768025217108</v>
          </cell>
          <cell r="BB60">
            <v>49</v>
          </cell>
          <cell r="BC60">
            <v>0.62686853349969007</v>
          </cell>
        </row>
        <row r="61">
          <cell r="AX61">
            <v>48</v>
          </cell>
          <cell r="AY61">
            <v>0.52795291953451651</v>
          </cell>
          <cell r="AZ61">
            <v>49</v>
          </cell>
          <cell r="BA61">
            <v>0.55778982530324606</v>
          </cell>
          <cell r="BB61">
            <v>50</v>
          </cell>
          <cell r="BC61">
            <v>0.62535064119409867</v>
          </cell>
        </row>
        <row r="62">
          <cell r="AX62">
            <v>49</v>
          </cell>
          <cell r="AY62">
            <v>0.5261597794341889</v>
          </cell>
          <cell r="AZ62">
            <v>50</v>
          </cell>
          <cell r="BA62">
            <v>0.55610205422295622</v>
          </cell>
          <cell r="BB62">
            <v>51</v>
          </cell>
          <cell r="BC62">
            <v>0.62386637515334753</v>
          </cell>
        </row>
        <row r="63">
          <cell r="AX63">
            <v>50</v>
          </cell>
          <cell r="AY63">
            <v>0.5244087739130785</v>
          </cell>
          <cell r="AZ63">
            <v>51</v>
          </cell>
          <cell r="BA63">
            <v>0.55445266284913974</v>
          </cell>
          <cell r="BB63">
            <v>52</v>
          </cell>
          <cell r="BC63">
            <v>0.6224143526398902</v>
          </cell>
        </row>
        <row r="64">
          <cell r="AX64">
            <v>51</v>
          </cell>
          <cell r="AY64">
            <v>0.52269809939503609</v>
          </cell>
          <cell r="AZ64">
            <v>52</v>
          </cell>
          <cell r="BA64">
            <v>0.55284005111508949</v>
          </cell>
          <cell r="BB64">
            <v>53</v>
          </cell>
          <cell r="BC64">
            <v>0.62099327300574803</v>
          </cell>
        </row>
        <row r="65">
          <cell r="AX65">
            <v>52</v>
          </cell>
          <cell r="AY65">
            <v>0.52102606298021426</v>
          </cell>
          <cell r="AZ65">
            <v>53</v>
          </cell>
          <cell r="BA65">
            <v>0.55126271483166445</v>
          </cell>
          <cell r="BB65">
            <v>54</v>
          </cell>
          <cell r="BC65">
            <v>0.61960191137706799</v>
          </cell>
        </row>
        <row r="66">
          <cell r="AX66">
            <v>53</v>
          </cell>
          <cell r="AY66">
            <v>0.51939107367733583</v>
          </cell>
          <cell r="AZ66">
            <v>54</v>
          </cell>
          <cell r="BA66">
            <v>0.54971923825948532</v>
          </cell>
          <cell r="BB66">
            <v>55</v>
          </cell>
          <cell r="BC66">
            <v>0.61823911293142497</v>
          </cell>
        </row>
        <row r="67">
          <cell r="AX67">
            <v>54</v>
          </cell>
          <cell r="AY67">
            <v>0.51779163448124654</v>
          </cell>
          <cell r="AZ67">
            <v>55</v>
          </cell>
          <cell r="BA67">
            <v>0.54820828738216942</v>
          </cell>
          <cell r="BB67">
            <v>56</v>
          </cell>
          <cell r="BC67">
            <v>0.61690378770256737</v>
          </cell>
        </row>
        <row r="68">
          <cell r="AX68"/>
          <cell r="AY68"/>
          <cell r="AZ68"/>
          <cell r="BA68"/>
          <cell r="BB68"/>
          <cell r="BC68"/>
        </row>
        <row r="69">
          <cell r="AX69"/>
          <cell r="AY69"/>
          <cell r="AZ69"/>
          <cell r="BA69"/>
          <cell r="BB69"/>
          <cell r="BC69"/>
        </row>
        <row r="70">
          <cell r="AX70"/>
          <cell r="AY70"/>
          <cell r="AZ70"/>
          <cell r="BA70"/>
          <cell r="BB70"/>
          <cell r="BC70"/>
        </row>
        <row r="71">
          <cell r="AX71"/>
          <cell r="AY71"/>
          <cell r="AZ71"/>
          <cell r="BA71"/>
          <cell r="BB71"/>
          <cell r="BC71"/>
        </row>
        <row r="72">
          <cell r="AX72"/>
          <cell r="AY72"/>
          <cell r="AZ72"/>
          <cell r="BA72"/>
          <cell r="BB72"/>
          <cell r="BC72"/>
        </row>
        <row r="73">
          <cell r="AX73"/>
          <cell r="AY73"/>
          <cell r="AZ73"/>
          <cell r="BA73"/>
          <cell r="BB73"/>
          <cell r="BC73"/>
        </row>
        <row r="74">
          <cell r="AX74"/>
          <cell r="AY74"/>
          <cell r="AZ74"/>
          <cell r="BA74"/>
          <cell r="BB74"/>
          <cell r="BC74"/>
        </row>
        <row r="75">
          <cell r="AX75"/>
          <cell r="AY75"/>
          <cell r="AZ75"/>
          <cell r="BA75"/>
          <cell r="BB75"/>
          <cell r="BC75"/>
        </row>
        <row r="76">
          <cell r="AX76"/>
          <cell r="AY76"/>
          <cell r="AZ76"/>
          <cell r="BA76"/>
          <cell r="BB76"/>
          <cell r="BC76"/>
        </row>
        <row r="77">
          <cell r="AX77"/>
          <cell r="AY77"/>
          <cell r="AZ77"/>
          <cell r="BA77"/>
          <cell r="BB77"/>
          <cell r="BC77"/>
        </row>
        <row r="78">
          <cell r="AX78"/>
          <cell r="AY78"/>
          <cell r="AZ78"/>
          <cell r="BA78"/>
          <cell r="BB78"/>
          <cell r="BC78"/>
        </row>
        <row r="79">
          <cell r="AX79"/>
          <cell r="AY79"/>
          <cell r="AZ79"/>
          <cell r="BA79"/>
          <cell r="BB79"/>
          <cell r="BC79"/>
        </row>
        <row r="80">
          <cell r="AX80"/>
          <cell r="AY80"/>
          <cell r="AZ80"/>
          <cell r="BA80"/>
          <cell r="BB80"/>
          <cell r="BC80"/>
        </row>
        <row r="81">
          <cell r="AX81"/>
          <cell r="AY81"/>
          <cell r="AZ81"/>
          <cell r="BA81"/>
          <cell r="BB81"/>
          <cell r="BC81"/>
        </row>
        <row r="82">
          <cell r="AX82"/>
          <cell r="AY82"/>
          <cell r="AZ82"/>
          <cell r="BA82"/>
          <cell r="BB82"/>
          <cell r="BC82"/>
        </row>
        <row r="83">
          <cell r="AX83"/>
          <cell r="AY83"/>
          <cell r="AZ83"/>
          <cell r="BA83"/>
          <cell r="BB83"/>
          <cell r="BC83"/>
        </row>
        <row r="84">
          <cell r="AX84"/>
          <cell r="AY84"/>
          <cell r="AZ84"/>
          <cell r="BA84"/>
          <cell r="BB84"/>
          <cell r="BC84"/>
        </row>
        <row r="85">
          <cell r="AX85"/>
          <cell r="AY85"/>
          <cell r="AZ85"/>
          <cell r="BA85"/>
          <cell r="BB85"/>
          <cell r="BC85"/>
        </row>
        <row r="86">
          <cell r="AX86"/>
          <cell r="AY86"/>
          <cell r="AZ86"/>
          <cell r="BA86"/>
          <cell r="BB86"/>
          <cell r="BC86"/>
        </row>
        <row r="87">
          <cell r="AX87"/>
          <cell r="AY87"/>
          <cell r="AZ87"/>
          <cell r="BA87"/>
          <cell r="BB87"/>
          <cell r="BC87"/>
        </row>
        <row r="88">
          <cell r="AX88"/>
          <cell r="AY88"/>
          <cell r="AZ88"/>
          <cell r="BA88"/>
          <cell r="BB88"/>
          <cell r="BC88"/>
        </row>
        <row r="89">
          <cell r="AX89"/>
          <cell r="AY89"/>
          <cell r="AZ89"/>
          <cell r="BA89"/>
          <cell r="BB89"/>
          <cell r="BC89"/>
        </row>
        <row r="90">
          <cell r="AX90"/>
          <cell r="AY90"/>
          <cell r="AZ90"/>
          <cell r="BA90"/>
          <cell r="BB90"/>
          <cell r="BC90"/>
        </row>
        <row r="91">
          <cell r="AX91"/>
          <cell r="AY91"/>
          <cell r="AZ91"/>
          <cell r="BA91"/>
          <cell r="BB91"/>
          <cell r="BC91"/>
        </row>
        <row r="92">
          <cell r="AX92"/>
          <cell r="AY92"/>
          <cell r="AZ92"/>
          <cell r="BA92"/>
          <cell r="BB92"/>
          <cell r="BC92"/>
        </row>
        <row r="93">
          <cell r="AX93"/>
          <cell r="AY93"/>
          <cell r="AZ93"/>
          <cell r="BA93"/>
          <cell r="BB93"/>
          <cell r="BC93"/>
        </row>
        <row r="94">
          <cell r="AX94"/>
          <cell r="AY94"/>
          <cell r="AZ94"/>
          <cell r="BA94"/>
          <cell r="BB94"/>
          <cell r="BC94"/>
        </row>
        <row r="95">
          <cell r="AX95"/>
          <cell r="AY95"/>
          <cell r="AZ95"/>
          <cell r="BA95"/>
          <cell r="BB95"/>
          <cell r="BC95"/>
        </row>
        <row r="96">
          <cell r="AX96"/>
          <cell r="AY96"/>
          <cell r="AZ96"/>
          <cell r="BA96"/>
          <cell r="BB96"/>
          <cell r="BC96"/>
        </row>
        <row r="97">
          <cell r="AX97"/>
          <cell r="AY97"/>
          <cell r="AZ97"/>
          <cell r="BA97"/>
          <cell r="BB97"/>
          <cell r="BC97"/>
        </row>
        <row r="98">
          <cell r="AX98"/>
          <cell r="AY98"/>
          <cell r="AZ98"/>
          <cell r="BA98"/>
          <cell r="BB98"/>
          <cell r="BC98"/>
        </row>
        <row r="99">
          <cell r="AX99"/>
          <cell r="AY99"/>
          <cell r="AZ99"/>
          <cell r="BA99"/>
          <cell r="BB99"/>
          <cell r="BC99"/>
        </row>
        <row r="100">
          <cell r="AX100"/>
          <cell r="AY100"/>
          <cell r="AZ100"/>
          <cell r="BA100"/>
          <cell r="BB100"/>
          <cell r="BC100"/>
        </row>
        <row r="101">
          <cell r="AX101"/>
          <cell r="AY101"/>
          <cell r="AZ101"/>
          <cell r="BA101"/>
          <cell r="BB101"/>
          <cell r="BC101"/>
        </row>
        <row r="102">
          <cell r="AX102"/>
          <cell r="AY102"/>
          <cell r="AZ102"/>
          <cell r="BA102"/>
          <cell r="BB102"/>
          <cell r="BC102"/>
        </row>
        <row r="103">
          <cell r="AX103"/>
          <cell r="AY103"/>
          <cell r="AZ103"/>
          <cell r="BA103"/>
          <cell r="BB103"/>
          <cell r="BC103"/>
        </row>
        <row r="104">
          <cell r="AX104"/>
          <cell r="AY104"/>
          <cell r="AZ104"/>
          <cell r="BA104"/>
          <cell r="BB104"/>
          <cell r="BC104"/>
        </row>
      </sheetData>
      <sheetData sheetId="66"/>
      <sheetData sheetId="67"/>
      <sheetData sheetId="68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1</v>
          </cell>
          <cell r="AZ13">
            <v>1</v>
          </cell>
        </row>
        <row r="14">
          <cell r="AU14">
            <v>1</v>
          </cell>
          <cell r="AV14">
            <v>1</v>
          </cell>
          <cell r="AW14">
            <v>1</v>
          </cell>
          <cell r="AX14">
            <v>1</v>
          </cell>
          <cell r="AY14">
            <v>2</v>
          </cell>
          <cell r="AZ14">
            <v>0.96259444310175135</v>
          </cell>
        </row>
        <row r="15">
          <cell r="AU15">
            <v>1</v>
          </cell>
          <cell r="AV15">
            <v>1</v>
          </cell>
          <cell r="AW15">
            <v>2</v>
          </cell>
          <cell r="AX15">
            <v>0.93627224743449222</v>
          </cell>
          <cell r="AY15">
            <v>3</v>
          </cell>
          <cell r="AZ15">
            <v>0.94136561518181328</v>
          </cell>
        </row>
        <row r="16">
          <cell r="AU16">
            <v>2</v>
          </cell>
          <cell r="AV16">
            <v>0.87660572131603509</v>
          </cell>
          <cell r="AW16">
            <v>3</v>
          </cell>
          <cell r="AX16">
            <v>0.90089355669729787</v>
          </cell>
          <cell r="AY16">
            <v>4</v>
          </cell>
          <cell r="AZ16">
            <v>0.9265880618903708</v>
          </cell>
        </row>
        <row r="17">
          <cell r="AU17">
            <v>3</v>
          </cell>
          <cell r="AV17">
            <v>0.81160920049870744</v>
          </cell>
          <cell r="AW17">
            <v>4</v>
          </cell>
          <cell r="AX17">
            <v>0.87660572131603509</v>
          </cell>
          <cell r="AY17">
            <v>5</v>
          </cell>
          <cell r="AZ17">
            <v>0.91528564217452324</v>
          </cell>
        </row>
        <row r="18">
          <cell r="AU18">
            <v>4</v>
          </cell>
          <cell r="AV18">
            <v>0.76843759064400619</v>
          </cell>
          <cell r="AW18">
            <v>5</v>
          </cell>
          <cell r="AX18">
            <v>0.858218455569289</v>
          </cell>
          <cell r="AY18">
            <v>6</v>
          </cell>
          <cell r="AZ18">
            <v>0.90615331010107514</v>
          </cell>
        </row>
        <row r="19">
          <cell r="AU19">
            <v>5</v>
          </cell>
          <cell r="AV19">
            <v>0.69695444295073516</v>
          </cell>
          <cell r="AW19">
            <v>6</v>
          </cell>
          <cell r="AX19">
            <v>0.81947938395805042</v>
          </cell>
          <cell r="AY19">
            <v>7</v>
          </cell>
          <cell r="AZ19">
            <v>0.8821850708772998</v>
          </cell>
        </row>
        <row r="20">
          <cell r="AU20">
            <v>6</v>
          </cell>
          <cell r="AV20">
            <v>0.65753229959680382</v>
          </cell>
          <cell r="AW20">
            <v>7</v>
          </cell>
          <cell r="AX20">
            <v>0.79751794978228585</v>
          </cell>
          <cell r="AY20">
            <v>8</v>
          </cell>
          <cell r="AZ20">
            <v>0.86843175147030005</v>
          </cell>
        </row>
        <row r="21">
          <cell r="AU21">
            <v>7</v>
          </cell>
          <cell r="AV21">
            <v>0.63058113566160223</v>
          </cell>
          <cell r="AW21">
            <v>8</v>
          </cell>
          <cell r="AX21">
            <v>0.78224102801611228</v>
          </cell>
          <cell r="AY21">
            <v>9</v>
          </cell>
          <cell r="AZ21">
            <v>0.85879130814501248</v>
          </cell>
        </row>
        <row r="22">
          <cell r="AU22">
            <v>8</v>
          </cell>
          <cell r="AV22">
            <v>0.61024008743931957</v>
          </cell>
          <cell r="AW22">
            <v>9</v>
          </cell>
          <cell r="AX22">
            <v>0.77056264354501269</v>
          </cell>
          <cell r="AY22">
            <v>10</v>
          </cell>
          <cell r="AZ22">
            <v>0.8513801605275968</v>
          </cell>
        </row>
        <row r="23">
          <cell r="AU23">
            <v>9</v>
          </cell>
          <cell r="AV23">
            <v>0.59397701120342516</v>
          </cell>
          <cell r="AW23">
            <v>10</v>
          </cell>
          <cell r="AX23">
            <v>0.76113035941156826</v>
          </cell>
          <cell r="AY23">
            <v>11</v>
          </cell>
          <cell r="AZ23">
            <v>0.8453676315876808</v>
          </cell>
        </row>
        <row r="24">
          <cell r="AU24">
            <v>10</v>
          </cell>
          <cell r="AV24">
            <v>0.5804721443108708</v>
          </cell>
          <cell r="AW24">
            <v>11</v>
          </cell>
          <cell r="AX24">
            <v>0.75323159624471614</v>
          </cell>
          <cell r="AY24">
            <v>12</v>
          </cell>
          <cell r="AZ24">
            <v>0.84031395840623035</v>
          </cell>
        </row>
        <row r="25">
          <cell r="AU25">
            <v>11</v>
          </cell>
          <cell r="AV25">
            <v>0.56895240130030911</v>
          </cell>
          <cell r="AW25">
            <v>12</v>
          </cell>
          <cell r="AX25">
            <v>0.74644525141169393</v>
          </cell>
          <cell r="AY25">
            <v>13</v>
          </cell>
          <cell r="AZ25">
            <v>0.83595825271423696</v>
          </cell>
        </row>
        <row r="26">
          <cell r="AU26">
            <v>12</v>
          </cell>
          <cell r="AV26">
            <v>0.55892699213186614</v>
          </cell>
          <cell r="AW26">
            <v>13</v>
          </cell>
          <cell r="AX26">
            <v>0.74050199539808059</v>
          </cell>
          <cell r="AY26">
            <v>14</v>
          </cell>
          <cell r="AZ26">
            <v>0.83213310882506009</v>
          </cell>
        </row>
        <row r="27">
          <cell r="AU27">
            <v>13</v>
          </cell>
          <cell r="AV27">
            <v>0.55006539523233589</v>
          </cell>
          <cell r="AW27">
            <v>14</v>
          </cell>
          <cell r="AX27">
            <v>0.73521927671292364</v>
          </cell>
          <cell r="AY27">
            <v>15</v>
          </cell>
          <cell r="AZ27">
            <v>0.82872473725583828</v>
          </cell>
        </row>
        <row r="28">
          <cell r="AU28">
            <v>14</v>
          </cell>
          <cell r="AV28">
            <v>0.54213471499005128</v>
          </cell>
          <cell r="AW28">
            <v>15</v>
          </cell>
          <cell r="AX28">
            <v>0.73046773017661293</v>
          </cell>
          <cell r="AY28">
            <v>16</v>
          </cell>
          <cell r="AZ28">
            <v>0.82565229901006887</v>
          </cell>
        </row>
        <row r="29">
          <cell r="AU29">
            <v>15</v>
          </cell>
          <cell r="AV29">
            <v>0.53496485487695888</v>
          </cell>
          <cell r="AW29">
            <v>16</v>
          </cell>
          <cell r="AX29">
            <v>0.72615239050998237</v>
          </cell>
          <cell r="AY29">
            <v>17</v>
          </cell>
          <cell r="AZ29">
            <v>0.82285631804789405</v>
          </cell>
        </row>
        <row r="30">
          <cell r="AU30">
            <v>16</v>
          </cell>
          <cell r="AV30">
            <v>0.52842791169020542</v>
          </cell>
          <cell r="AW30">
            <v>17</v>
          </cell>
          <cell r="AX30">
            <v>0.72220151857289572</v>
          </cell>
          <cell r="AY30">
            <v>18</v>
          </cell>
          <cell r="AZ30">
            <v>0.82029177332340164</v>
          </cell>
        </row>
        <row r="31">
          <cell r="AU31">
            <v>17</v>
          </cell>
          <cell r="AV31">
            <v>0.52242535837906301</v>
          </cell>
          <cell r="AW31">
            <v>18</v>
          </cell>
          <cell r="AX31">
            <v>0.71855961809509117</v>
          </cell>
          <cell r="AY31">
            <v>19</v>
          </cell>
          <cell r="AZ31">
            <v>0.81792377251421533</v>
          </cell>
        </row>
        <row r="32">
          <cell r="AU32">
            <v>18</v>
          </cell>
          <cell r="AV32">
            <v>0.51687973652797359</v>
          </cell>
          <cell r="AW32">
            <v>19</v>
          </cell>
          <cell r="AX32">
            <v>0.71518288988305367</v>
          </cell>
          <cell r="AY32">
            <v>20</v>
          </cell>
          <cell r="AZ32">
            <v>0.81572473046985017</v>
          </cell>
        </row>
        <row r="33">
          <cell r="AU33">
            <v>19</v>
          </cell>
          <cell r="AV33">
            <v>0.5117290828595138</v>
          </cell>
          <cell r="AW33">
            <v>20</v>
          </cell>
          <cell r="AX33">
            <v>0.71203616996053398</v>
          </cell>
          <cell r="AY33">
            <v>21</v>
          </cell>
          <cell r="AZ33">
            <v>0.81367246541823601</v>
          </cell>
        </row>
        <row r="34">
          <cell r="AU34">
            <v>20</v>
          </cell>
          <cell r="AV34">
            <v>0.50692307866834629</v>
          </cell>
          <cell r="AW34">
            <v>21</v>
          </cell>
          <cell r="AX34">
            <v>0.70909080646158495</v>
          </cell>
          <cell r="AY34">
            <v>22</v>
          </cell>
          <cell r="AZ34">
            <v>0.81174887673920382</v>
          </cell>
        </row>
        <row r="35">
          <cell r="AU35">
            <v>21</v>
          </cell>
          <cell r="AV35">
            <v>0.5024203214953441</v>
          </cell>
          <cell r="AW35">
            <v>22</v>
          </cell>
          <cell r="AX35">
            <v>0.70632315016723612</v>
          </cell>
          <cell r="AY35">
            <v>23</v>
          </cell>
          <cell r="AZ35">
            <v>0.8099390034928603</v>
          </cell>
        </row>
        <row r="36">
          <cell r="AU36">
            <v>22</v>
          </cell>
          <cell r="AV36">
            <v>0.49818634895872904</v>
          </cell>
          <cell r="AW36">
            <v>23</v>
          </cell>
          <cell r="AX36">
            <v>0.70371345769068372</v>
          </cell>
          <cell r="AY36">
            <v>24</v>
          </cell>
          <cell r="AZ36">
            <v>0.80823033936308819</v>
          </cell>
        </row>
        <row r="37">
          <cell r="AU37">
            <v>23</v>
          </cell>
          <cell r="AV37">
            <v>0.49419217943578109</v>
          </cell>
          <cell r="AW37">
            <v>24</v>
          </cell>
          <cell r="AX37">
            <v>0.70124507909952527</v>
          </cell>
          <cell r="AY37">
            <v>25</v>
          </cell>
          <cell r="AZ37">
            <v>0.80661232458877308</v>
          </cell>
        </row>
        <row r="38">
          <cell r="AU38">
            <v>24</v>
          </cell>
          <cell r="AV38">
            <v>0.49041321579606212</v>
          </cell>
          <cell r="AW38">
            <v>25</v>
          </cell>
          <cell r="AX38">
            <v>0.69890384591970345</v>
          </cell>
          <cell r="AY38">
            <v>26</v>
          </cell>
          <cell r="AZ38">
            <v>0.80507596274062476</v>
          </cell>
        </row>
        <row r="39">
          <cell r="AU39">
            <v>25</v>
          </cell>
          <cell r="AV39">
            <v>0.4868284091805638</v>
          </cell>
          <cell r="AW39">
            <v>26</v>
          </cell>
          <cell r="AX39">
            <v>0.69667760306474891</v>
          </cell>
          <cell r="AY39">
            <v>27</v>
          </cell>
          <cell r="AZ39">
            <v>0.8036135272778786</v>
          </cell>
        </row>
        <row r="40">
          <cell r="AU40">
            <v>26</v>
          </cell>
          <cell r="AV40">
            <v>0.48341961232639075</v>
          </cell>
          <cell r="AW40">
            <v>27</v>
          </cell>
          <cell r="AX40">
            <v>0.69455584594527597</v>
          </cell>
          <cell r="AY40">
            <v>28</v>
          </cell>
          <cell r="AZ40">
            <v>0.80221833379129981</v>
          </cell>
        </row>
        <row r="41">
          <cell r="AU41">
            <v>27</v>
          </cell>
          <cell r="AV41">
            <v>0.4801710732368758</v>
          </cell>
          <cell r="AW41">
            <v>28</v>
          </cell>
          <cell r="AX41">
            <v>0.69252943565049085</v>
          </cell>
          <cell r="AY41">
            <v>29</v>
          </cell>
          <cell r="AZ41">
            <v>0.80088456105627015</v>
          </cell>
        </row>
        <row r="42">
          <cell r="AU42">
            <v>28</v>
          </cell>
          <cell r="AV42">
            <v>0.47706903425482972</v>
          </cell>
          <cell r="AW42">
            <v>29</v>
          </cell>
          <cell r="AX42">
            <v>0.69059037290237169</v>
          </cell>
          <cell r="AY42">
            <v>30</v>
          </cell>
          <cell r="AZ42">
            <v>0.79960710886831732</v>
          </cell>
        </row>
        <row r="43">
          <cell r="AU43">
            <v>29</v>
          </cell>
          <cell r="AV43">
            <v>0.47410141132540351</v>
          </cell>
          <cell r="AW43">
            <v>30</v>
          </cell>
          <cell r="AX43">
            <v>0.68873161682430173</v>
          </cell>
          <cell r="AY43">
            <v>31</v>
          </cell>
          <cell r="AZ43">
            <v>0.79838148395323449</v>
          </cell>
        </row>
        <row r="44">
          <cell r="AU44">
            <v>30</v>
          </cell>
          <cell r="AV44">
            <v>0.47125753499012624</v>
          </cell>
          <cell r="AW44">
            <v>31</v>
          </cell>
          <cell r="AX44">
            <v>0.68694693828292552</v>
          </cell>
          <cell r="AY44">
            <v>32</v>
          </cell>
          <cell r="AZ44">
            <v>0.79720370755657999</v>
          </cell>
        </row>
        <row r="45">
          <cell r="AU45">
            <v>31</v>
          </cell>
          <cell r="AV45">
            <v>0.46852793941913806</v>
          </cell>
          <cell r="AW45">
            <v>32</v>
          </cell>
          <cell r="AX45">
            <v>0.68523080018990778</v>
          </cell>
          <cell r="AY45">
            <v>33</v>
          </cell>
          <cell r="AZ45">
            <v>0.7960702399539249</v>
          </cell>
        </row>
        <row r="46">
          <cell r="AU46">
            <v>32</v>
          </cell>
          <cell r="AV46">
            <v>0.46590418919973486</v>
          </cell>
          <cell r="AW46">
            <v>33</v>
          </cell>
          <cell r="AX46">
            <v>0.68357825903523928</v>
          </cell>
          <cell r="AY46">
            <v>34</v>
          </cell>
          <cell r="AZ46">
            <v>0.79497791829820297</v>
          </cell>
        </row>
        <row r="47">
          <cell r="AU47">
            <v>33</v>
          </cell>
          <cell r="AV47">
            <v>0.46337873607388136</v>
          </cell>
          <cell r="AW47">
            <v>34</v>
          </cell>
          <cell r="AX47">
            <v>0.68198488329388796</v>
          </cell>
          <cell r="AY47">
            <v>35</v>
          </cell>
          <cell r="AZ47">
            <v>0.79392390507534216</v>
          </cell>
        </row>
        <row r="48">
          <cell r="AU48">
            <v>34</v>
          </cell>
          <cell r="AV48">
            <v>0.46094479963473656</v>
          </cell>
          <cell r="AW48">
            <v>35</v>
          </cell>
          <cell r="AX48">
            <v>0.68044668535582165</v>
          </cell>
          <cell r="AY48">
            <v>36</v>
          </cell>
          <cell r="AZ48">
            <v>0.79290564506891115</v>
          </cell>
        </row>
        <row r="49">
          <cell r="AU49">
            <v>35</v>
          </cell>
          <cell r="AV49">
            <v>0.45859626734232073</v>
          </cell>
          <cell r="AW49">
            <v>36</v>
          </cell>
          <cell r="AX49">
            <v>0.6789600643797874</v>
          </cell>
          <cell r="AY49">
            <v>37</v>
          </cell>
          <cell r="AZ49">
            <v>0.79192082920343576</v>
          </cell>
        </row>
        <row r="50">
          <cell r="AU50">
            <v>36</v>
          </cell>
          <cell r="AV50">
            <v>0.45632761023206969</v>
          </cell>
          <cell r="AW50">
            <v>37</v>
          </cell>
          <cell r="AX50">
            <v>0.67752175803560177</v>
          </cell>
          <cell r="AY50">
            <v>38</v>
          </cell>
          <cell r="AZ50">
            <v>0.79096736398900003</v>
          </cell>
        </row>
        <row r="51">
          <cell r="AU51">
            <v>37</v>
          </cell>
          <cell r="AV51">
            <v>0.45413381145856502</v>
          </cell>
          <cell r="AW51">
            <v>38</v>
          </cell>
          <cell r="AX51">
            <v>0.67612880152834531</v>
          </cell>
          <cell r="AY51">
            <v>39</v>
          </cell>
          <cell r="AZ51">
            <v>0.79004334555803069</v>
          </cell>
        </row>
        <row r="52">
          <cell r="AU52">
            <v>38</v>
          </cell>
          <cell r="AV52">
            <v>0.45201030540484077</v>
          </cell>
          <cell r="AW52">
            <v>39</v>
          </cell>
          <cell r="AX52">
            <v>0.67477849262641376</v>
          </cell>
          <cell r="AY52">
            <v>40</v>
          </cell>
          <cell r="AZ52">
            <v>0.78914703749095472</v>
          </cell>
        </row>
        <row r="53">
          <cell r="AU53">
            <v>39</v>
          </cell>
          <cell r="AV53">
            <v>0.4499529255415875</v>
          </cell>
          <cell r="AW53">
            <v>40</v>
          </cell>
          <cell r="AX53">
            <v>0.6734683616693784</v>
          </cell>
          <cell r="AY53">
            <v>41</v>
          </cell>
          <cell r="AZ53">
            <v>0.78827685178662021</v>
          </cell>
        </row>
        <row r="54">
          <cell r="AU54">
            <v>40</v>
          </cell>
          <cell r="AV54">
            <v>0.44795785957377854</v>
          </cell>
          <cell r="AW54">
            <v>41</v>
          </cell>
          <cell r="AX54">
            <v>0.67219614572954989</v>
          </cell>
          <cell r="AY54">
            <v>42</v>
          </cell>
          <cell r="AZ54">
            <v>0.78743133245752783</v>
          </cell>
        </row>
        <row r="55">
          <cell r="AU55">
            <v>41</v>
          </cell>
          <cell r="AV55">
            <v>0.44602161068913648</v>
          </cell>
          <cell r="AW55">
            <v>42</v>
          </cell>
          <cell r="AX55">
            <v>0.67095976625655873</v>
          </cell>
          <cell r="AY55">
            <v>43</v>
          </cell>
          <cell r="AZ55">
            <v>0.78660914132746373</v>
          </cell>
        </row>
        <row r="56">
          <cell r="AU56">
            <v>42</v>
          </cell>
          <cell r="AV56">
            <v>0.44414096394151992</v>
          </cell>
          <cell r="AW56">
            <v>43</v>
          </cell>
          <cell r="AX56">
            <v>0.66975730965717262</v>
          </cell>
          <cell r="AY56">
            <v>44</v>
          </cell>
          <cell r="AZ56">
            <v>0.78580904568631393</v>
          </cell>
        </row>
        <row r="57">
          <cell r="AU57">
            <v>43</v>
          </cell>
          <cell r="AV57">
            <v>0.44231295697610951</v>
          </cell>
          <cell r="AW57">
            <v>44</v>
          </cell>
          <cell r="AX57">
            <v>0.6685870103604068</v>
          </cell>
          <cell r="AY57">
            <v>45</v>
          </cell>
          <cell r="AZ57">
            <v>0.78502990751832691</v>
          </cell>
        </row>
        <row r="58">
          <cell r="AU58">
            <v>44</v>
          </cell>
          <cell r="AV58">
            <v>0.44053485444233398</v>
          </cell>
          <cell r="AW58">
            <v>45</v>
          </cell>
          <cell r="AX58">
            <v>0.66744723599636246</v>
          </cell>
          <cell r="AY58">
            <v>46</v>
          </cell>
          <cell r="AZ58">
            <v>0.78427067406937179</v>
          </cell>
        </row>
        <row r="59">
          <cell r="AU59">
            <v>45</v>
          </cell>
          <cell r="AV59">
            <v>0.43880412555237602</v>
          </cell>
          <cell r="AW59">
            <v>46</v>
          </cell>
          <cell r="AX59">
            <v>0.66633647438039667</v>
          </cell>
          <cell r="AY59">
            <v>47</v>
          </cell>
          <cell r="AZ59">
            <v>0.7835303695584892</v>
          </cell>
        </row>
        <row r="60">
          <cell r="AU60">
            <v>46</v>
          </cell>
          <cell r="AV60">
            <v>0.43711842433368375</v>
          </cell>
          <cell r="AW60">
            <v>47</v>
          </cell>
          <cell r="AX60">
            <v>0.66525332204541887</v>
          </cell>
          <cell r="AY60">
            <v>48</v>
          </cell>
          <cell r="AZ60">
            <v>0.78280808787125655</v>
          </cell>
        </row>
        <row r="61">
          <cell r="AU61">
            <v>47</v>
          </cell>
          <cell r="AV61">
            <v>0.43547557219762523</v>
          </cell>
          <cell r="AW61">
            <v>48</v>
          </cell>
          <cell r="AX61">
            <v>0.66419647410682403</v>
          </cell>
          <cell r="AY61">
            <v>49</v>
          </cell>
          <cell r="AZ61">
            <v>0.78210298609876361</v>
          </cell>
        </row>
        <row r="62">
          <cell r="AU62">
            <v>48</v>
          </cell>
          <cell r="AV62">
            <v>0.43387354250671961</v>
          </cell>
          <cell r="AW62">
            <v>49</v>
          </cell>
          <cell r="AX62">
            <v>0.66316471527873511</v>
          </cell>
          <cell r="AY62">
            <v>50</v>
          </cell>
          <cell r="AZ62">
            <v>0.781414278807532</v>
          </cell>
        </row>
        <row r="63">
          <cell r="AU63">
            <v>49</v>
          </cell>
          <cell r="AV63">
            <v>0.43231044687243536</v>
          </cell>
          <cell r="AW63">
            <v>50</v>
          </cell>
          <cell r="AX63">
            <v>0.66215691188834414</v>
          </cell>
          <cell r="AY63">
            <v>51</v>
          </cell>
          <cell r="AZ63">
            <v>0.78074123294343456</v>
          </cell>
        </row>
        <row r="64">
          <cell r="AU64">
            <v>50</v>
          </cell>
          <cell r="AV64">
            <v>0.43078452295647962</v>
          </cell>
          <cell r="AW64">
            <v>51</v>
          </cell>
          <cell r="AX64">
            <v>0.66117200475838656</v>
          </cell>
          <cell r="AY64">
            <v>52</v>
          </cell>
          <cell r="AZ64">
            <v>0.7800831632873394</v>
          </cell>
        </row>
        <row r="65">
          <cell r="AU65">
            <v>51</v>
          </cell>
          <cell r="AV65">
            <v>0.42929412358244345</v>
          </cell>
          <cell r="AW65">
            <v>52</v>
          </cell>
          <cell r="AX65">
            <v>0.66020900284708239</v>
          </cell>
          <cell r="AY65">
            <v>53</v>
          </cell>
          <cell r="AZ65">
            <v>0.77943942839238822</v>
          </cell>
        </row>
        <row r="66">
          <cell r="AU66">
            <v>52</v>
          </cell>
          <cell r="AV66">
            <v>0.42783770699295021</v>
          </cell>
          <cell r="AW66">
            <v>53</v>
          </cell>
          <cell r="AX66">
            <v>0.65926697755098096</v>
          </cell>
          <cell r="AY66">
            <v>54</v>
          </cell>
          <cell r="AZ66">
            <v>0.77880942694298316</v>
          </cell>
        </row>
        <row r="67">
          <cell r="AU67">
            <v>53</v>
          </cell>
          <cell r="AV67">
            <v>0.4264138281111014</v>
          </cell>
          <cell r="AW67">
            <v>54</v>
          </cell>
          <cell r="AX67">
            <v>0.65834505758962125</v>
          </cell>
          <cell r="AY67">
            <v>55</v>
          </cell>
          <cell r="AZ67">
            <v>0.77819259448407319</v>
          </cell>
        </row>
        <row r="68">
          <cell r="AU68"/>
          <cell r="AV68"/>
          <cell r="AW68"/>
          <cell r="AX68"/>
          <cell r="AY68"/>
          <cell r="AZ68"/>
        </row>
        <row r="69">
          <cell r="AU69"/>
          <cell r="AV69"/>
          <cell r="AW69"/>
          <cell r="AX69"/>
          <cell r="AY69"/>
          <cell r="AZ69"/>
        </row>
        <row r="70">
          <cell r="AU70"/>
          <cell r="AV70"/>
          <cell r="AW70"/>
          <cell r="AX70"/>
          <cell r="AY70"/>
          <cell r="AZ70"/>
        </row>
        <row r="71">
          <cell r="AU71"/>
          <cell r="AV71"/>
          <cell r="AW71"/>
          <cell r="AX71"/>
          <cell r="AY71"/>
          <cell r="AZ71"/>
        </row>
        <row r="72">
          <cell r="AU72"/>
          <cell r="AV72"/>
          <cell r="AW72"/>
          <cell r="AX72"/>
          <cell r="AY72"/>
          <cell r="AZ72"/>
        </row>
        <row r="73">
          <cell r="AU73"/>
          <cell r="AV73"/>
          <cell r="AW73"/>
          <cell r="AX73"/>
          <cell r="AY73"/>
          <cell r="AZ73"/>
        </row>
        <row r="74">
          <cell r="AU74"/>
          <cell r="AV74"/>
          <cell r="AW74"/>
          <cell r="AX74"/>
          <cell r="AY74"/>
          <cell r="AZ74"/>
        </row>
        <row r="75">
          <cell r="AU75"/>
          <cell r="AV75"/>
          <cell r="AW75"/>
          <cell r="AX75"/>
          <cell r="AY75"/>
          <cell r="AZ75"/>
        </row>
        <row r="76">
          <cell r="AU76"/>
          <cell r="AV76"/>
          <cell r="AW76"/>
          <cell r="AX76"/>
          <cell r="AY76"/>
          <cell r="AZ76"/>
        </row>
        <row r="77">
          <cell r="AU77"/>
          <cell r="AV77"/>
          <cell r="AW77"/>
          <cell r="AX77"/>
          <cell r="AY77"/>
          <cell r="AZ77"/>
        </row>
        <row r="78">
          <cell r="AU78"/>
          <cell r="AV78"/>
          <cell r="AW78"/>
          <cell r="AX78"/>
          <cell r="AY78"/>
          <cell r="AZ78"/>
        </row>
        <row r="79">
          <cell r="AU79"/>
          <cell r="AV79"/>
          <cell r="AW79"/>
          <cell r="AX79"/>
          <cell r="AY79"/>
          <cell r="AZ79"/>
        </row>
        <row r="80">
          <cell r="AU80"/>
          <cell r="AV80"/>
          <cell r="AW80"/>
          <cell r="AX80"/>
          <cell r="AY80"/>
          <cell r="AZ80"/>
        </row>
        <row r="81">
          <cell r="AU81"/>
          <cell r="AV81"/>
          <cell r="AW81"/>
          <cell r="AX81"/>
          <cell r="AY81"/>
          <cell r="AZ81"/>
        </row>
        <row r="82">
          <cell r="AU82"/>
          <cell r="AV82"/>
          <cell r="AW82"/>
          <cell r="AX82"/>
          <cell r="AY82"/>
          <cell r="AZ82"/>
        </row>
        <row r="83">
          <cell r="AU83"/>
          <cell r="AV83"/>
          <cell r="AW83"/>
          <cell r="AX83"/>
          <cell r="AY83"/>
          <cell r="AZ83"/>
        </row>
        <row r="84">
          <cell r="AU84"/>
          <cell r="AV84"/>
          <cell r="AW84"/>
          <cell r="AX84"/>
          <cell r="AY84"/>
          <cell r="AZ84"/>
        </row>
        <row r="85">
          <cell r="AU85"/>
          <cell r="AV85"/>
          <cell r="AW85"/>
          <cell r="AX85"/>
          <cell r="AY85"/>
          <cell r="AZ85"/>
        </row>
        <row r="86">
          <cell r="AU86"/>
          <cell r="AV86"/>
          <cell r="AW86"/>
          <cell r="AX86"/>
          <cell r="AY86"/>
          <cell r="AZ86"/>
        </row>
        <row r="87">
          <cell r="AU87"/>
          <cell r="AV87"/>
          <cell r="AW87"/>
          <cell r="AX87"/>
          <cell r="AY87"/>
          <cell r="AZ87"/>
        </row>
        <row r="88">
          <cell r="AU88"/>
          <cell r="AV88"/>
          <cell r="AW88"/>
          <cell r="AX88"/>
          <cell r="AY88"/>
          <cell r="AZ88"/>
        </row>
        <row r="89">
          <cell r="AU89"/>
          <cell r="AV89"/>
          <cell r="AW89"/>
          <cell r="AX89"/>
          <cell r="AY89"/>
          <cell r="AZ89"/>
        </row>
        <row r="90">
          <cell r="AU90"/>
          <cell r="AV90"/>
          <cell r="AW90"/>
          <cell r="AX90"/>
          <cell r="AY90"/>
          <cell r="AZ90"/>
        </row>
        <row r="91">
          <cell r="AU91"/>
          <cell r="AV91"/>
          <cell r="AW91"/>
          <cell r="AX91"/>
          <cell r="AY91"/>
          <cell r="AZ91"/>
        </row>
        <row r="92">
          <cell r="AU92"/>
          <cell r="AV92"/>
          <cell r="AW92"/>
          <cell r="AX92"/>
          <cell r="AY92"/>
          <cell r="AZ92"/>
        </row>
        <row r="93">
          <cell r="AU93"/>
          <cell r="AV93"/>
          <cell r="AW93"/>
          <cell r="AX93"/>
          <cell r="AY93"/>
          <cell r="AZ93"/>
        </row>
        <row r="94">
          <cell r="AU94"/>
          <cell r="AV94"/>
          <cell r="AW94"/>
          <cell r="AX94"/>
          <cell r="AY94"/>
          <cell r="AZ94"/>
        </row>
        <row r="95">
          <cell r="AU95"/>
          <cell r="AV95"/>
          <cell r="AW95"/>
          <cell r="AX95"/>
          <cell r="AY95"/>
          <cell r="AZ95"/>
        </row>
        <row r="96">
          <cell r="AU96"/>
          <cell r="AV96"/>
          <cell r="AW96"/>
          <cell r="AX96"/>
          <cell r="AY96"/>
          <cell r="AZ96"/>
        </row>
        <row r="97">
          <cell r="AU97"/>
          <cell r="AV97"/>
          <cell r="AW97"/>
          <cell r="AX97"/>
          <cell r="AY97"/>
          <cell r="AZ97"/>
        </row>
        <row r="98">
          <cell r="AU98"/>
          <cell r="AV98"/>
          <cell r="AW98"/>
          <cell r="AX98"/>
          <cell r="AY98"/>
          <cell r="AZ98"/>
        </row>
        <row r="99">
          <cell r="AU99"/>
          <cell r="AV99"/>
          <cell r="AW99"/>
          <cell r="AX99"/>
          <cell r="AY99"/>
          <cell r="AZ99"/>
        </row>
        <row r="100">
          <cell r="AU100"/>
          <cell r="AV100"/>
          <cell r="AW100"/>
          <cell r="AX100"/>
          <cell r="AY100"/>
          <cell r="AZ100"/>
        </row>
        <row r="101">
          <cell r="AU101"/>
          <cell r="AV101"/>
          <cell r="AW101"/>
          <cell r="AX101"/>
          <cell r="AY101"/>
          <cell r="AZ101"/>
        </row>
        <row r="102">
          <cell r="AU102"/>
          <cell r="AV102"/>
          <cell r="AW102"/>
          <cell r="AX102"/>
          <cell r="AY102"/>
          <cell r="AZ102"/>
        </row>
        <row r="103">
          <cell r="AU103"/>
          <cell r="AV103"/>
          <cell r="AW103"/>
          <cell r="AX103"/>
          <cell r="AY103"/>
          <cell r="AZ103"/>
        </row>
        <row r="104">
          <cell r="AU104"/>
          <cell r="AV104"/>
          <cell r="AW104"/>
          <cell r="AX104"/>
          <cell r="AY104"/>
          <cell r="AZ104"/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UICK-GUIDE"/>
      <sheetName val="CONTENTS"/>
      <sheetName val="CTRL"/>
      <sheetName val="EMISSIONS"/>
      <sheetName val="INTENSITY"/>
      <sheetName val="CAPEX"/>
      <sheetName val="COSTS"/>
      <sheetName val="COM"/>
      <sheetName val="H₂"/>
      <sheetName val="SUM"/>
      <sheetName val="ANALYSIS"/>
      <sheetName val="BAU.A1"/>
      <sheetName val="BAU.A1.F"/>
      <sheetName val="BAU.A2A"/>
      <sheetName val="BAU.A2B"/>
      <sheetName val="BAU.A3"/>
      <sheetName val="BAU.B"/>
      <sheetName val="BAU.B1"/>
      <sheetName val="BAU.B2"/>
      <sheetName val="BAU.B3"/>
      <sheetName val="BAU.C"/>
      <sheetName val="BAU.D"/>
      <sheetName val="BAU.E"/>
      <sheetName val="BAU.F"/>
      <sheetName val="EI.EP"/>
      <sheetName val="PRO"/>
      <sheetName val="CCS.A1"/>
      <sheetName val="CAP.A1"/>
      <sheetName val="LC"/>
      <sheetName val="CCS.A1R"/>
      <sheetName val="EE.A1"/>
      <sheetName val="EE.A1R"/>
      <sheetName val="EE"/>
      <sheetName val="CCS.A2B"/>
      <sheetName val="CAP.A2B"/>
      <sheetName val="CCS.A2BR"/>
      <sheetName val="CCS.B"/>
      <sheetName val="CAP.B"/>
      <sheetName val="CCS.BR"/>
      <sheetName val="CCU.C"/>
      <sheetName val="CAP.C"/>
      <sheetName val="CCU.CR"/>
      <sheetName val="CCS.C"/>
      <sheetName val="CCS.C.LP"/>
      <sheetName val="CAP.C.LP"/>
      <sheetName val="CCS.C.HP"/>
      <sheetName val="CAP.C.HP"/>
      <sheetName val="CCS.CR"/>
      <sheetName val="CCS.D"/>
      <sheetName val="CAP.D.HP"/>
      <sheetName val="CCS.D.HP"/>
      <sheetName val="CAP.D.LP"/>
      <sheetName val="CCS.D.LP"/>
      <sheetName val="CCS.DR"/>
      <sheetName val="BIO.C"/>
      <sheetName val="BIO.CR"/>
      <sheetName val="BH.A1"/>
      <sheetName val="BH.A1R"/>
      <sheetName val="GH.D"/>
      <sheetName val="GH.DR"/>
      <sheetName val="GH.A1"/>
      <sheetName val="GH.A1R"/>
      <sheetName val="NU.A1"/>
      <sheetName val="NU.A1R"/>
      <sheetName val="WT.A1"/>
      <sheetName val="WT.A1R"/>
      <sheetName val="PV.A1"/>
      <sheetName val="PV.A1R"/>
      <sheetName val="CIR.A1.1"/>
      <sheetName val="CIR.A1.2"/>
      <sheetName val="CIR.A1R"/>
      <sheetName val="EI.ALL"/>
      <sheetName val="DATA"/>
      <sheetName val="BP"/>
      <sheetName val="GA"/>
      <sheetName val="SYN"/>
      <sheetName val="AS"/>
      <sheetName val="FD"/>
      <sheetName val="CY"/>
      <sheetName val="S2"/>
      <sheetName val="S3"/>
      <sheetName val="ME"/>
      <sheetName val="FP"/>
      <sheetName val="TS"/>
      <sheetName val="H2"/>
      <sheetName val="PO"/>
      <sheetName val="CF.NA"/>
      <sheetName val="CF.CH"/>
      <sheetName val="CF.WO"/>
      <sheetName val="CO2"/>
      <sheetName val="SC"/>
      <sheetName val="A.NA"/>
      <sheetName val="A.CH"/>
      <sheetName val="A.EU"/>
      <sheetName val="GLO"/>
      <sheetName val="CP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0.96928981693506489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0.95263799804393734</v>
          </cell>
          <cell r="AY14">
            <v>3</v>
          </cell>
          <cell r="AZ14">
            <v>0.95176459113361478</v>
          </cell>
        </row>
        <row r="15">
          <cell r="AU15">
            <v>2</v>
          </cell>
          <cell r="AV15">
            <v>0.9265880618903708</v>
          </cell>
          <cell r="AW15">
            <v>3</v>
          </cell>
          <cell r="AX15">
            <v>0.92597979872398495</v>
          </cell>
          <cell r="AY15">
            <v>4</v>
          </cell>
          <cell r="AZ15">
            <v>0.93952274921401191</v>
          </cell>
        </row>
        <row r="16">
          <cell r="AU16">
            <v>3</v>
          </cell>
          <cell r="AV16">
            <v>0.88616922144663357</v>
          </cell>
          <cell r="AW16">
            <v>4</v>
          </cell>
          <cell r="AX16">
            <v>0.90751915531716087</v>
          </cell>
          <cell r="AY16">
            <v>5</v>
          </cell>
          <cell r="AZ16">
            <v>0.93013577761165644</v>
          </cell>
        </row>
        <row r="17">
          <cell r="AU17">
            <v>4</v>
          </cell>
          <cell r="AV17">
            <v>0.85856543643775374</v>
          </cell>
          <cell r="AW17">
            <v>5</v>
          </cell>
          <cell r="AX17">
            <v>0.89345379876724218</v>
          </cell>
          <cell r="AY17">
            <v>6</v>
          </cell>
          <cell r="AZ17">
            <v>0.92253572630517844</v>
          </cell>
        </row>
        <row r="18">
          <cell r="AU18">
            <v>5</v>
          </cell>
          <cell r="AV18">
            <v>0.81043349238121154</v>
          </cell>
          <cell r="AW18">
            <v>6</v>
          </cell>
          <cell r="AX18">
            <v>0.85849072140316074</v>
          </cell>
          <cell r="AY18">
            <v>7</v>
          </cell>
          <cell r="AZ18">
            <v>0.89451123402526689</v>
          </cell>
        </row>
        <row r="19">
          <cell r="AU19">
            <v>6</v>
          </cell>
          <cell r="AV19">
            <v>0.78335933539227798</v>
          </cell>
          <cell r="AW19">
            <v>7</v>
          </cell>
          <cell r="AX19">
            <v>0.83860808570453338</v>
          </cell>
          <cell r="AY19">
            <v>8</v>
          </cell>
          <cell r="AZ19">
            <v>0.87848345907695846</v>
          </cell>
        </row>
        <row r="20">
          <cell r="AU20">
            <v>7</v>
          </cell>
          <cell r="AV20">
            <v>0.76461823236333148</v>
          </cell>
          <cell r="AW20">
            <v>8</v>
          </cell>
          <cell r="AX20">
            <v>0.82475006081784619</v>
          </cell>
          <cell r="AY20">
            <v>9</v>
          </cell>
          <cell r="AZ20">
            <v>0.86727211391290215</v>
          </cell>
        </row>
        <row r="21">
          <cell r="AU21">
            <v>8</v>
          </cell>
          <cell r="AV21">
            <v>0.75034344754069504</v>
          </cell>
          <cell r="AW21">
            <v>9</v>
          </cell>
          <cell r="AX21">
            <v>0.81414102269178568</v>
          </cell>
          <cell r="AY21">
            <v>10</v>
          </cell>
          <cell r="AZ21">
            <v>0.85866654750425686</v>
          </cell>
        </row>
        <row r="22">
          <cell r="AU22">
            <v>9</v>
          </cell>
          <cell r="AV22">
            <v>0.73884720718396735</v>
          </cell>
          <cell r="AW22">
            <v>10</v>
          </cell>
          <cell r="AX22">
            <v>0.80556258324935148</v>
          </cell>
          <cell r="AY22">
            <v>11</v>
          </cell>
          <cell r="AZ22">
            <v>0.85169350921989673</v>
          </cell>
        </row>
        <row r="23">
          <cell r="AU23">
            <v>10</v>
          </cell>
          <cell r="AV23">
            <v>0.72924297433327134</v>
          </cell>
          <cell r="AW23">
            <v>11</v>
          </cell>
          <cell r="AX23">
            <v>0.79837200418469545</v>
          </cell>
          <cell r="AY23">
            <v>12</v>
          </cell>
          <cell r="AZ23">
            <v>0.84583842743179372</v>
          </cell>
        </row>
        <row r="24">
          <cell r="AU24">
            <v>11</v>
          </cell>
          <cell r="AV24">
            <v>0.72100814987756801</v>
          </cell>
          <cell r="AW24">
            <v>12</v>
          </cell>
          <cell r="AX24">
            <v>0.79218907755889101</v>
          </cell>
          <cell r="AY24">
            <v>13</v>
          </cell>
          <cell r="AZ24">
            <v>0.84079635631183802</v>
          </cell>
        </row>
        <row r="25">
          <cell r="AU25">
            <v>12</v>
          </cell>
          <cell r="AV25">
            <v>0.71380919198126469</v>
          </cell>
          <cell r="AW25">
            <v>13</v>
          </cell>
          <cell r="AX25">
            <v>0.78677042488318127</v>
          </cell>
          <cell r="AY25">
            <v>14</v>
          </cell>
          <cell r="AZ25">
            <v>0.83637179409668483</v>
          </cell>
        </row>
        <row r="26">
          <cell r="AU26">
            <v>13</v>
          </cell>
          <cell r="AV26">
            <v>0.70742043819943368</v>
          </cell>
          <cell r="AW26">
            <v>14</v>
          </cell>
          <cell r="AX26">
            <v>0.78195096405359055</v>
          </cell>
          <cell r="AY26">
            <v>15</v>
          </cell>
          <cell r="AZ26">
            <v>0.83243195653257607</v>
          </cell>
        </row>
        <row r="27">
          <cell r="AU27">
            <v>14</v>
          </cell>
          <cell r="AV27">
            <v>0.70168223026563092</v>
          </cell>
          <cell r="AW27">
            <v>15</v>
          </cell>
          <cell r="AX27">
            <v>0.77761363428715891</v>
          </cell>
          <cell r="AY27">
            <v>16</v>
          </cell>
          <cell r="AZ27">
            <v>0.82888257468761251</v>
          </cell>
        </row>
        <row r="28">
          <cell r="AU28">
            <v>15</v>
          </cell>
          <cell r="AV28">
            <v>0.6964775342404167</v>
          </cell>
          <cell r="AW28">
            <v>16</v>
          </cell>
          <cell r="AX28">
            <v>0.77367245325304546</v>
          </cell>
          <cell r="AY28">
            <v>17</v>
          </cell>
          <cell r="AZ28">
            <v>0.82565433410578348</v>
          </cell>
        </row>
        <row r="29">
          <cell r="AU29">
            <v>16</v>
          </cell>
          <cell r="AV29">
            <v>0.69171805534759345</v>
          </cell>
          <cell r="AW29">
            <v>17</v>
          </cell>
          <cell r="AX29">
            <v>0.77006243382216555</v>
          </cell>
          <cell r="AY29">
            <v>18</v>
          </cell>
          <cell r="AZ29">
            <v>0.82269479554183578</v>
          </cell>
        </row>
        <row r="30">
          <cell r="AU30">
            <v>17</v>
          </cell>
          <cell r="AV30">
            <v>0.68733557178799631</v>
          </cell>
          <cell r="AW30">
            <v>18</v>
          </cell>
          <cell r="AX30">
            <v>0.76673327896051924</v>
          </cell>
          <cell r="AY30">
            <v>19</v>
          </cell>
          <cell r="AZ30">
            <v>0.81996333801204946</v>
          </cell>
        </row>
        <row r="31">
          <cell r="AU31">
            <v>18</v>
          </cell>
          <cell r="AV31">
            <v>0.68327630032755382</v>
          </cell>
          <cell r="AW31">
            <v>19</v>
          </cell>
          <cell r="AX31">
            <v>0.76364527538791815</v>
          </cell>
          <cell r="AY31">
            <v>20</v>
          </cell>
          <cell r="AZ31">
            <v>0.81742786240822207</v>
          </cell>
        </row>
        <row r="32">
          <cell r="AU32">
            <v>19</v>
          </cell>
          <cell r="AV32">
            <v>0.67949710544231046</v>
          </cell>
          <cell r="AW32">
            <v>20</v>
          </cell>
          <cell r="AX32">
            <v>0.76076652647666931</v>
          </cell>
          <cell r="AY32">
            <v>21</v>
          </cell>
          <cell r="AZ32">
            <v>0.81506256837526958</v>
          </cell>
        </row>
        <row r="33">
          <cell r="AU33">
            <v>20</v>
          </cell>
          <cell r="AV33">
            <v>0.67596287344745321</v>
          </cell>
          <cell r="AW33">
            <v>21</v>
          </cell>
          <cell r="AX33">
            <v>0.75807103273662269</v>
          </cell>
          <cell r="AY33">
            <v>22</v>
          </cell>
          <cell r="AZ33">
            <v>0.81284641098263344</v>
          </cell>
        </row>
        <row r="34">
          <cell r="AU34">
            <v>21</v>
          </cell>
          <cell r="AV34">
            <v>0.67264464738473739</v>
          </cell>
          <cell r="AW34">
            <v>22</v>
          </cell>
          <cell r="AX34">
            <v>0.75553732657366968</v>
          </cell>
          <cell r="AY34">
            <v>23</v>
          </cell>
          <cell r="AZ34">
            <v>0.81076200226975714</v>
          </cell>
        </row>
        <row r="35">
          <cell r="AU35">
            <v>22</v>
          </cell>
          <cell r="AV35">
            <v>0.66951827300588784</v>
          </cell>
          <cell r="AW35">
            <v>23</v>
          </cell>
          <cell r="AX35">
            <v>0.75314747991284581</v>
          </cell>
          <cell r="AY35">
            <v>24</v>
          </cell>
          <cell r="AZ35">
            <v>0.80879481226759953</v>
          </cell>
        </row>
        <row r="36">
          <cell r="AU36">
            <v>23</v>
          </cell>
          <cell r="AV36">
            <v>0.66656339674252452</v>
          </cell>
          <cell r="AW36">
            <v>24</v>
          </cell>
          <cell r="AX36">
            <v>0.75088636892591687</v>
          </cell>
          <cell r="AY36">
            <v>25</v>
          </cell>
          <cell r="AZ36">
            <v>0.80693257665304774</v>
          </cell>
        </row>
        <row r="37">
          <cell r="AU37">
            <v>24</v>
          </cell>
          <cell r="AV37">
            <v>0.6637627114402751</v>
          </cell>
          <cell r="AW37">
            <v>25</v>
          </cell>
          <cell r="AX37">
            <v>0.74874111994514836</v>
          </cell>
          <cell r="AY37">
            <v>26</v>
          </cell>
          <cell r="AZ37">
            <v>0.80516485010922678</v>
          </cell>
        </row>
        <row r="38">
          <cell r="AU38">
            <v>25</v>
          </cell>
          <cell r="AV38">
            <v>0.66110137991197637</v>
          </cell>
          <cell r="AW38">
            <v>26</v>
          </cell>
          <cell r="AX38">
            <v>0.74670068555566249</v>
          </cell>
          <cell r="AY38">
            <v>27</v>
          </cell>
          <cell r="AZ38">
            <v>0.80348266443219696</v>
          </cell>
        </row>
        <row r="39">
          <cell r="AU39">
            <v>26</v>
          </cell>
          <cell r="AV39">
            <v>0.65856658834457205</v>
          </cell>
          <cell r="AW39">
            <v>27</v>
          </cell>
          <cell r="AX39">
            <v>0.74475551585007993</v>
          </cell>
          <cell r="AY39">
            <v>28</v>
          </cell>
          <cell r="AZ39">
            <v>0.80187826324998257</v>
          </cell>
        </row>
        <row r="40">
          <cell r="AU40">
            <v>27</v>
          </cell>
          <cell r="AV40">
            <v>0.65614719602467908</v>
          </cell>
          <cell r="AW40">
            <v>28</v>
          </cell>
          <cell r="AX40">
            <v>0.74289730033895052</v>
          </cell>
          <cell r="AY40">
            <v>29</v>
          </cell>
          <cell r="AZ40">
            <v>0.80034489365363104</v>
          </cell>
        </row>
        <row r="41">
          <cell r="AU41">
            <v>28</v>
          </cell>
          <cell r="AV41">
            <v>0.65383345752447131</v>
          </cell>
          <cell r="AW41">
            <v>29</v>
          </cell>
          <cell r="AX41">
            <v>0.74111876306512459</v>
          </cell>
          <cell r="AY41">
            <v>30</v>
          </cell>
          <cell r="AZ41">
            <v>0.79887664070403941</v>
          </cell>
        </row>
        <row r="42">
          <cell r="AU42">
            <v>29</v>
          </cell>
          <cell r="AV42">
            <v>0.65161680010366341</v>
          </cell>
          <cell r="AW42">
            <v>30</v>
          </cell>
          <cell r="AX42">
            <v>0.73941349829671843</v>
          </cell>
          <cell r="AY42">
            <v>31</v>
          </cell>
          <cell r="AZ42">
            <v>0.79746829465532054</v>
          </cell>
        </row>
        <row r="43">
          <cell r="AU43">
            <v>30</v>
          </cell>
          <cell r="AV43">
            <v>0.64948964368334727</v>
          </cell>
          <cell r="AW43">
            <v>31</v>
          </cell>
          <cell r="AX43">
            <v>0.73777583753307929</v>
          </cell>
          <cell r="AY43">
            <v>32</v>
          </cell>
          <cell r="AZ43">
            <v>0.79611524343554774</v>
          </cell>
        </row>
        <row r="44">
          <cell r="AU44">
            <v>31</v>
          </cell>
          <cell r="AV44">
            <v>0.64744525399758568</v>
          </cell>
          <cell r="AW44">
            <v>32</v>
          </cell>
          <cell r="AX44">
            <v>0.73620074093405696</v>
          </cell>
          <cell r="AY44">
            <v>33</v>
          </cell>
          <cell r="AZ44">
            <v>0.79481338483599084</v>
          </cell>
        </row>
        <row r="45">
          <cell r="AU45">
            <v>32</v>
          </cell>
          <cell r="AV45">
            <v>0.64547762185859614</v>
          </cell>
          <cell r="AW45">
            <v>33</v>
          </cell>
          <cell r="AX45">
            <v>0.73468370798750315</v>
          </cell>
          <cell r="AY45">
            <v>34</v>
          </cell>
          <cell r="AZ45">
            <v>0.79355905423108353</v>
          </cell>
        </row>
        <row r="46">
          <cell r="AU46">
            <v>33</v>
          </cell>
          <cell r="AV46">
            <v>0.6435813631639874</v>
          </cell>
          <cell r="AW46">
            <v>34</v>
          </cell>
          <cell r="AX46">
            <v>0.73322070346926516</v>
          </cell>
          <cell r="AY46">
            <v>35</v>
          </cell>
          <cell r="AZ46">
            <v>0.79234896464864879</v>
          </cell>
        </row>
        <row r="47">
          <cell r="AU47">
            <v>34</v>
          </cell>
          <cell r="AV47">
            <v>0.64175163551935765</v>
          </cell>
          <cell r="AW47">
            <v>35</v>
          </cell>
          <cell r="AX47">
            <v>0.7318080956620947</v>
          </cell>
          <cell r="AY47">
            <v>36</v>
          </cell>
          <cell r="AZ47">
            <v>0.79118015674421227</v>
          </cell>
        </row>
        <row r="48">
          <cell r="AU48">
            <v>35</v>
          </cell>
          <cell r="AV48">
            <v>0.63998406827553922</v>
          </cell>
          <cell r="AW48">
            <v>36</v>
          </cell>
          <cell r="AX48">
            <v>0.73044260447891218</v>
          </cell>
          <cell r="AY48">
            <v>37</v>
          </cell>
          <cell r="AZ48">
            <v>0.7900499567800624</v>
          </cell>
        </row>
        <row r="49">
          <cell r="AU49">
            <v>36</v>
          </cell>
          <cell r="AV49">
            <v>0.63827470347587423</v>
          </cell>
          <cell r="AW49">
            <v>37</v>
          </cell>
          <cell r="AX49">
            <v>0.72912125764666158</v>
          </cell>
          <cell r="AY49">
            <v>38</v>
          </cell>
          <cell r="AZ49">
            <v>0.78895594112121459</v>
          </cell>
        </row>
        <row r="50">
          <cell r="AU50">
            <v>37</v>
          </cell>
          <cell r="AV50">
            <v>0.63661994573734149</v>
          </cell>
          <cell r="AW50">
            <v>38</v>
          </cell>
          <cell r="AX50">
            <v>0.72784135349503309</v>
          </cell>
          <cell r="AY50">
            <v>39</v>
          </cell>
          <cell r="AZ50">
            <v>0.78789590607316728</v>
          </cell>
        </row>
        <row r="51">
          <cell r="AU51">
            <v>38</v>
          </cell>
          <cell r="AV51">
            <v>0.63501651949422422</v>
          </cell>
          <cell r="AW51">
            <v>39</v>
          </cell>
          <cell r="AX51">
            <v>0.726600429191817</v>
          </cell>
          <cell r="AY51">
            <v>40</v>
          </cell>
          <cell r="AZ51">
            <v>0.78686784212616412</v>
          </cell>
        </row>
        <row r="52">
          <cell r="AU52">
            <v>39</v>
          </cell>
          <cell r="AV52">
            <v>0.63346143234584318</v>
          </cell>
          <cell r="AW52">
            <v>40</v>
          </cell>
          <cell r="AX52">
            <v>0.72539623349667326</v>
          </cell>
          <cell r="AY52">
            <v>41</v>
          </cell>
          <cell r="AZ52">
            <v>0.78586991185617316</v>
          </cell>
        </row>
        <row r="53">
          <cell r="AU53">
            <v>40</v>
          </cell>
          <cell r="AV53">
            <v>0.63195194349358275</v>
          </cell>
          <cell r="AW53">
            <v>41</v>
          </cell>
          <cell r="AX53">
            <v>0.72422670328439576</v>
          </cell>
          <cell r="AY53">
            <v>42</v>
          </cell>
          <cell r="AZ53">
            <v>0.78490043087743511</v>
          </cell>
        </row>
        <row r="54">
          <cell r="AU54">
            <v>41</v>
          </cell>
          <cell r="AV54">
            <v>0.6304855364436962</v>
          </cell>
          <cell r="AW54">
            <v>42</v>
          </cell>
          <cell r="AX54">
            <v>0.72308994322954012</v>
          </cell>
          <cell r="AY54">
            <v>43</v>
          </cell>
          <cell r="AZ54">
            <v>0.78395785135504414</v>
          </cell>
        </row>
        <row r="55">
          <cell r="AU55">
            <v>42</v>
          </cell>
          <cell r="AV55">
            <v>0.62905989530355733</v>
          </cell>
          <cell r="AW55">
            <v>43</v>
          </cell>
          <cell r="AX55">
            <v>0.72198420815565023</v>
          </cell>
          <cell r="AY55">
            <v>44</v>
          </cell>
          <cell r="AZ55">
            <v>0.78304074767591658</v>
          </cell>
        </row>
        <row r="56">
          <cell r="AU56">
            <v>43</v>
          </cell>
          <cell r="AV56">
            <v>0.62767288411933519</v>
          </cell>
          <cell r="AW56">
            <v>44</v>
          </cell>
          <cell r="AX56">
            <v>0.72090788764097602</v>
          </cell>
          <cell r="AY56">
            <v>45</v>
          </cell>
          <cell r="AZ56">
            <v>0.78214780394809569</v>
          </cell>
        </row>
        <row r="57">
          <cell r="AU57">
            <v>44</v>
          </cell>
          <cell r="AV57">
            <v>0.62632252879939876</v>
          </cell>
          <cell r="AW57">
            <v>45</v>
          </cell>
          <cell r="AX57">
            <v>0.71985949254361747</v>
          </cell>
          <cell r="AY57">
            <v>46</v>
          </cell>
          <cell r="AZ57">
            <v>0.78127780305570749</v>
          </cell>
        </row>
        <row r="58">
          <cell r="AU58">
            <v>45</v>
          </cell>
          <cell r="AV58">
            <v>0.62500700124537345</v>
          </cell>
          <cell r="AW58">
            <v>46</v>
          </cell>
          <cell r="AX58">
            <v>0.71883764316628718</v>
          </cell>
          <cell r="AY58">
            <v>47</v>
          </cell>
          <cell r="AZ58">
            <v>0.78042961704315506</v>
          </cell>
        </row>
        <row r="59">
          <cell r="AU59">
            <v>46</v>
          </cell>
          <cell r="AV59">
            <v>0.62372460537564312</v>
          </cell>
          <cell r="AW59">
            <v>47</v>
          </cell>
          <cell r="AX59">
            <v>0.71784105882729998</v>
          </cell>
          <cell r="AY59">
            <v>48</v>
          </cell>
          <cell r="AZ59">
            <v>0.77960219863963576</v>
          </cell>
        </row>
        <row r="60">
          <cell r="AU60">
            <v>47</v>
          </cell>
          <cell r="AV60">
            <v>0.62247376477731087</v>
          </cell>
          <cell r="AW60">
            <v>48</v>
          </cell>
          <cell r="AX60">
            <v>0.71686854864221727</v>
          </cell>
          <cell r="AY60">
            <v>49</v>
          </cell>
          <cell r="AZ60">
            <v>0.77879457376564443</v>
          </cell>
        </row>
        <row r="61">
          <cell r="AU61">
            <v>48</v>
          </cell>
          <cell r="AV61">
            <v>0.62125301176455605</v>
          </cell>
          <cell r="AW61">
            <v>49</v>
          </cell>
          <cell r="AX61">
            <v>0.71591900335156555</v>
          </cell>
          <cell r="AY61">
            <v>50</v>
          </cell>
          <cell r="AZ61">
            <v>0.77800583488817809</v>
          </cell>
        </row>
        <row r="62">
          <cell r="AU62">
            <v>49</v>
          </cell>
          <cell r="AV62">
            <v>0.62006097765582369</v>
          </cell>
          <cell r="AW62">
            <v>50</v>
          </cell>
          <cell r="AX62">
            <v>0.7149913880555373</v>
          </cell>
          <cell r="AY62">
            <v>51</v>
          </cell>
          <cell r="AZ62">
            <v>0.77723513511197495</v>
          </cell>
        </row>
        <row r="63">
          <cell r="AU63">
            <v>50</v>
          </cell>
          <cell r="AV63">
            <v>0.6188963841107914</v>
          </cell>
          <cell r="AW63">
            <v>51</v>
          </cell>
          <cell r="AX63">
            <v>0.71408473573767961</v>
          </cell>
          <cell r="AY63">
            <v>52</v>
          </cell>
          <cell r="AZ63">
            <v>0.77648168291118591</v>
          </cell>
        </row>
        <row r="64">
          <cell r="AU64">
            <v>51</v>
          </cell>
          <cell r="AV64">
            <v>0.61775803539172269</v>
          </cell>
          <cell r="AW64">
            <v>52</v>
          </cell>
          <cell r="AX64">
            <v>0.71319814147708271</v>
          </cell>
          <cell r="AY64">
            <v>53</v>
          </cell>
          <cell r="AZ64">
            <v>0.77574473742003869</v>
          </cell>
        </row>
        <row r="65">
          <cell r="AU65">
            <v>52</v>
          </cell>
          <cell r="AV65">
            <v>0.61664481143355421</v>
          </cell>
          <cell r="AW65">
            <v>53</v>
          </cell>
          <cell r="AX65">
            <v>0.71233075726318629</v>
          </cell>
          <cell r="AY65">
            <v>54</v>
          </cell>
          <cell r="AZ65">
            <v>0.77502360421288241</v>
          </cell>
        </row>
        <row r="66">
          <cell r="AU66">
            <v>53</v>
          </cell>
          <cell r="AV66">
            <v>0.61555566162356856</v>
          </cell>
          <cell r="AW66">
            <v>54</v>
          </cell>
          <cell r="AX66">
            <v>0.71148178733955647</v>
          </cell>
          <cell r="AY66">
            <v>55</v>
          </cell>
          <cell r="AZ66">
            <v>0.77431763151389799</v>
          </cell>
        </row>
        <row r="67">
          <cell r="AU67">
            <v>54</v>
          </cell>
          <cell r="AV67">
            <v>0.61448959920538893</v>
          </cell>
          <cell r="AW67">
            <v>55</v>
          </cell>
          <cell r="AX67">
            <v>0.71065048401326503</v>
          </cell>
          <cell r="AY67">
            <v>56</v>
          </cell>
          <cell r="AZ67">
            <v>0.77362620678508265</v>
          </cell>
        </row>
        <row r="68">
          <cell r="AU68">
            <v>55</v>
          </cell>
          <cell r="AV68">
            <v>0.61344569623373135</v>
          </cell>
          <cell r="AW68">
            <v>56</v>
          </cell>
          <cell r="AX68">
            <v>0.70983614387517435</v>
          </cell>
          <cell r="AY68">
            <v>57</v>
          </cell>
          <cell r="AZ68">
            <v>0.77294875364814897</v>
          </cell>
        </row>
        <row r="69">
          <cell r="AU69">
            <v>56</v>
          </cell>
          <cell r="AV69">
            <v>0.61242307901625126</v>
          </cell>
          <cell r="AW69">
            <v>57</v>
          </cell>
          <cell r="AX69">
            <v>0.70903810438378168</v>
          </cell>
          <cell r="AY69">
            <v>58</v>
          </cell>
          <cell r="AZ69">
            <v>0.7722847291019157</v>
          </cell>
        </row>
        <row r="70">
          <cell r="AU70">
            <v>57</v>
          </cell>
          <cell r="AV70">
            <v>0.61142092398723735</v>
          </cell>
          <cell r="AW70">
            <v>58</v>
          </cell>
          <cell r="AX70">
            <v>0.70825574077151043</v>
          </cell>
          <cell r="AY70">
            <v>59</v>
          </cell>
          <cell r="AZ70">
            <v>0.77163362100183874</v>
          </cell>
        </row>
        <row r="71">
          <cell r="AU71">
            <v>58</v>
          </cell>
          <cell r="AV71">
            <v>0.61043845396506657</v>
          </cell>
          <cell r="AW71">
            <v>59</v>
          </cell>
          <cell r="AX71">
            <v>0.70748846323765513</v>
          </cell>
          <cell r="AY71">
            <v>60</v>
          </cell>
          <cell r="AZ71">
            <v>0.77099494577262317</v>
          </cell>
        </row>
      </sheetData>
      <sheetData sheetId="30"/>
      <sheetData sheetId="31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0.96425653718703908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0.93722872611834573</v>
          </cell>
          <cell r="AY14">
            <v>3</v>
          </cell>
          <cell r="AZ14">
            <v>0.94394317526108351</v>
          </cell>
        </row>
        <row r="15">
          <cell r="AU15">
            <v>2</v>
          </cell>
          <cell r="AV15">
            <v>0.87791456185017347</v>
          </cell>
          <cell r="AW15">
            <v>3</v>
          </cell>
          <cell r="AX15">
            <v>0.90235269125854989</v>
          </cell>
          <cell r="AY15">
            <v>4</v>
          </cell>
          <cell r="AZ15">
            <v>0.92979066950793987</v>
          </cell>
        </row>
        <row r="16">
          <cell r="AU16">
            <v>3</v>
          </cell>
          <cell r="AV16">
            <v>0.81353068976773468</v>
          </cell>
          <cell r="AW16">
            <v>4</v>
          </cell>
          <cell r="AX16">
            <v>0.87839768506141713</v>
          </cell>
          <cell r="AY16">
            <v>5</v>
          </cell>
          <cell r="AZ16">
            <v>0.91895942202849057</v>
          </cell>
        </row>
        <row r="17">
          <cell r="AU17">
            <v>4</v>
          </cell>
          <cell r="AV17">
            <v>0.77073397790858211</v>
          </cell>
          <cell r="AW17">
            <v>5</v>
          </cell>
          <cell r="AX17">
            <v>0.86025555835513523</v>
          </cell>
          <cell r="AY17">
            <v>6</v>
          </cell>
          <cell r="AZ17">
            <v>0.91020337747859092</v>
          </cell>
        </row>
        <row r="18">
          <cell r="AU18">
            <v>5</v>
          </cell>
          <cell r="AV18">
            <v>0.67558792467702533</v>
          </cell>
          <cell r="AW18">
            <v>6</v>
          </cell>
          <cell r="AX18">
            <v>0.80806585466814329</v>
          </cell>
          <cell r="AY18">
            <v>7</v>
          </cell>
          <cell r="AZ18">
            <v>0.87736779086178907</v>
          </cell>
        </row>
        <row r="19">
          <cell r="AU19">
            <v>6</v>
          </cell>
          <cell r="AV19">
            <v>0.62418485104235921</v>
          </cell>
          <cell r="AW19">
            <v>7</v>
          </cell>
          <cell r="AX19">
            <v>0.77880878523852459</v>
          </cell>
          <cell r="AY19">
            <v>8</v>
          </cell>
          <cell r="AZ19">
            <v>0.85866231316796326</v>
          </cell>
        </row>
        <row r="20">
          <cell r="AU20">
            <v>7</v>
          </cell>
          <cell r="AV20">
            <v>0.58949464289101072</v>
          </cell>
          <cell r="AW20">
            <v>8</v>
          </cell>
          <cell r="AX20">
            <v>0.75859991615208733</v>
          </cell>
          <cell r="AY20">
            <v>9</v>
          </cell>
          <cell r="AZ20">
            <v>0.84561037999345656</v>
          </cell>
        </row>
        <row r="21">
          <cell r="AU21">
            <v>8</v>
          </cell>
          <cell r="AV21">
            <v>0.56356085501640096</v>
          </cell>
          <cell r="AW21">
            <v>9</v>
          </cell>
          <cell r="AX21">
            <v>0.74323138968009295</v>
          </cell>
          <cell r="AY21">
            <v>10</v>
          </cell>
          <cell r="AZ21">
            <v>0.83561033135365603</v>
          </cell>
        </row>
        <row r="22">
          <cell r="AU22">
            <v>9</v>
          </cell>
          <cell r="AV22">
            <v>0.54298236883665407</v>
          </cell>
          <cell r="AW22">
            <v>10</v>
          </cell>
          <cell r="AX22">
            <v>0.73086976450675012</v>
          </cell>
          <cell r="AY22">
            <v>11</v>
          </cell>
          <cell r="AZ22">
            <v>0.82751910763265513</v>
          </cell>
        </row>
        <row r="23">
          <cell r="AU23">
            <v>10</v>
          </cell>
          <cell r="AV23">
            <v>0.52600078105050907</v>
          </cell>
          <cell r="AW23">
            <v>11</v>
          </cell>
          <cell r="AX23">
            <v>0.72055327487668674</v>
          </cell>
          <cell r="AY23">
            <v>12</v>
          </cell>
          <cell r="AZ23">
            <v>0.82073329340815382</v>
          </cell>
        </row>
        <row r="24">
          <cell r="AU24">
            <v>11</v>
          </cell>
          <cell r="AV24">
            <v>0.51159279707668781</v>
          </cell>
          <cell r="AW24">
            <v>12</v>
          </cell>
          <cell r="AX24">
            <v>0.71171559030978326</v>
          </cell>
          <cell r="AY24">
            <v>13</v>
          </cell>
          <cell r="AZ24">
            <v>0.81489574234041673</v>
          </cell>
        </row>
        <row r="25">
          <cell r="AU25">
            <v>12</v>
          </cell>
          <cell r="AV25">
            <v>0.49911237076138848</v>
          </cell>
          <cell r="AW25">
            <v>13</v>
          </cell>
          <cell r="AX25">
            <v>0.7039955889730225</v>
          </cell>
          <cell r="AY25">
            <v>14</v>
          </cell>
          <cell r="AZ25">
            <v>0.80977773016760779</v>
          </cell>
        </row>
        <row r="26">
          <cell r="AU26">
            <v>13</v>
          </cell>
          <cell r="AV26">
            <v>0.4881265067636914</v>
          </cell>
          <cell r="AW26">
            <v>14</v>
          </cell>
          <cell r="AX26">
            <v>0.69714914268046801</v>
          </cell>
          <cell r="AY26">
            <v>15</v>
          </cell>
          <cell r="AZ26">
            <v>0.80522405116390061</v>
          </cell>
        </row>
        <row r="27">
          <cell r="AU27">
            <v>14</v>
          </cell>
          <cell r="AV27">
            <v>0.47833139372310784</v>
          </cell>
          <cell r="AW27">
            <v>15</v>
          </cell>
          <cell r="AX27">
            <v>0.69100364954893811</v>
          </cell>
          <cell r="AY27">
            <v>16</v>
          </cell>
          <cell r="AZ27">
            <v>0.80112460816992404</v>
          </cell>
        </row>
        <row r="28">
          <cell r="AU28">
            <v>15</v>
          </cell>
          <cell r="AV28">
            <v>0.46950598232542773</v>
          </cell>
          <cell r="AW28">
            <v>16</v>
          </cell>
          <cell r="AX28">
            <v>0.68543266706201167</v>
          </cell>
          <cell r="AY28">
            <v>17</v>
          </cell>
          <cell r="AZ28">
            <v>0.79739850752022645</v>
          </cell>
        </row>
        <row r="29">
          <cell r="AU29">
            <v>16</v>
          </cell>
          <cell r="AV29">
            <v>0.46148462649202471</v>
          </cell>
          <cell r="AW29">
            <v>17</v>
          </cell>
          <cell r="AX29">
            <v>0.68034085653968479</v>
          </cell>
          <cell r="AY29">
            <v>18</v>
          </cell>
          <cell r="AZ29">
            <v>0.79398459025989243</v>
          </cell>
        </row>
        <row r="30">
          <cell r="AU30">
            <v>17</v>
          </cell>
          <cell r="AV30">
            <v>0.4541401255947396</v>
          </cell>
          <cell r="AW30">
            <v>18</v>
          </cell>
          <cell r="AX30">
            <v>0.67565459196883115</v>
          </cell>
          <cell r="AY30">
            <v>19</v>
          </cell>
          <cell r="AZ30">
            <v>0.79083550948645931</v>
          </cell>
        </row>
        <row r="31">
          <cell r="AU31">
            <v>18</v>
          </cell>
          <cell r="AV31">
            <v>0.4473727684201757</v>
          </cell>
          <cell r="AW31">
            <v>19</v>
          </cell>
          <cell r="AX31">
            <v>0.67131585747871858</v>
          </cell>
          <cell r="AY31">
            <v>20</v>
          </cell>
          <cell r="AZ31">
            <v>0.78791387203047936</v>
          </cell>
        </row>
        <row r="32">
          <cell r="AU32">
            <v>19</v>
          </cell>
          <cell r="AV32">
            <v>0.44110300443105088</v>
          </cell>
          <cell r="AW32">
            <v>20</v>
          </cell>
          <cell r="AX32">
            <v>0.66727814354075354</v>
          </cell>
          <cell r="AY32">
            <v>21</v>
          </cell>
          <cell r="AZ32">
            <v>0.78518963783243689</v>
          </cell>
        </row>
        <row r="33">
          <cell r="AU33">
            <v>20</v>
          </cell>
          <cell r="AV33">
            <v>0.43526639434481984</v>
          </cell>
          <cell r="AW33">
            <v>21</v>
          </cell>
          <cell r="AX33">
            <v>0.66350360560716493</v>
          </cell>
          <cell r="AY33">
            <v>22</v>
          </cell>
          <cell r="AZ33">
            <v>0.78263831549273954</v>
          </cell>
        </row>
        <row r="34">
          <cell r="AU34">
            <v>21</v>
          </cell>
          <cell r="AV34">
            <v>0.42981004142229962</v>
          </cell>
          <cell r="AW34">
            <v>22</v>
          </cell>
          <cell r="AX34">
            <v>0.65996104678622147</v>
          </cell>
          <cell r="AY34">
            <v>23</v>
          </cell>
          <cell r="AZ34">
            <v>0.78023967859163412</v>
          </cell>
        </row>
        <row r="35">
          <cell r="AU35"/>
          <cell r="AW35"/>
          <cell r="AY35"/>
        </row>
        <row r="36">
          <cell r="AU36"/>
          <cell r="AW36"/>
          <cell r="AY36"/>
        </row>
        <row r="37">
          <cell r="AU37"/>
          <cell r="AW37"/>
          <cell r="AY37"/>
        </row>
        <row r="38">
          <cell r="AU38"/>
          <cell r="AW38"/>
          <cell r="AY38"/>
        </row>
        <row r="39">
          <cell r="AU39"/>
          <cell r="AW39"/>
          <cell r="AY39"/>
        </row>
        <row r="40">
          <cell r="AU40"/>
          <cell r="AW40"/>
          <cell r="AY40"/>
        </row>
        <row r="41">
          <cell r="AU41"/>
          <cell r="AW41"/>
          <cell r="AY41"/>
        </row>
        <row r="42">
          <cell r="AU42"/>
          <cell r="AW42"/>
          <cell r="AY42"/>
        </row>
        <row r="43">
          <cell r="AU43"/>
          <cell r="AW43"/>
          <cell r="AY43"/>
        </row>
        <row r="44">
          <cell r="AU44"/>
          <cell r="AW44"/>
          <cell r="AY44"/>
        </row>
        <row r="45">
          <cell r="AU45"/>
          <cell r="AW45"/>
          <cell r="AY45"/>
        </row>
        <row r="46">
          <cell r="AU46"/>
          <cell r="AW46"/>
          <cell r="AY46"/>
        </row>
        <row r="47">
          <cell r="AU47"/>
          <cell r="AW47"/>
          <cell r="AY47"/>
        </row>
        <row r="48">
          <cell r="AU48"/>
          <cell r="AW48"/>
          <cell r="AY48"/>
        </row>
        <row r="49">
          <cell r="AU49"/>
          <cell r="AW49"/>
          <cell r="AY49"/>
        </row>
        <row r="50">
          <cell r="AU50"/>
          <cell r="AW50"/>
          <cell r="AY50"/>
        </row>
        <row r="51">
          <cell r="AU51"/>
          <cell r="AW51"/>
          <cell r="AY51"/>
        </row>
        <row r="52">
          <cell r="AU52"/>
          <cell r="AW52"/>
          <cell r="AY52"/>
        </row>
        <row r="53">
          <cell r="AU53"/>
          <cell r="AW53"/>
          <cell r="AY53"/>
        </row>
        <row r="54">
          <cell r="AU54"/>
          <cell r="AW54"/>
          <cell r="AY54"/>
        </row>
        <row r="55">
          <cell r="AU55"/>
          <cell r="AW55"/>
          <cell r="AY55"/>
        </row>
        <row r="56">
          <cell r="AU56"/>
          <cell r="AW56"/>
          <cell r="AY56"/>
        </row>
        <row r="57">
          <cell r="AU57"/>
          <cell r="AW57"/>
          <cell r="AY57"/>
        </row>
        <row r="58">
          <cell r="AU58"/>
          <cell r="AW58"/>
          <cell r="AY58"/>
        </row>
        <row r="59">
          <cell r="AU59"/>
          <cell r="AW59"/>
          <cell r="AY59"/>
        </row>
        <row r="60">
          <cell r="AU60"/>
          <cell r="AW60"/>
          <cell r="AY60"/>
        </row>
        <row r="61">
          <cell r="AU61"/>
          <cell r="AW61"/>
          <cell r="AY61"/>
        </row>
        <row r="62">
          <cell r="AU62"/>
          <cell r="AW62"/>
          <cell r="AY62"/>
        </row>
        <row r="63">
          <cell r="AU63"/>
          <cell r="AW63"/>
          <cell r="AY63"/>
        </row>
        <row r="64">
          <cell r="AU64"/>
          <cell r="AW64"/>
          <cell r="AY64"/>
        </row>
        <row r="65">
          <cell r="AU65"/>
          <cell r="AW65"/>
          <cell r="AY65"/>
        </row>
      </sheetData>
      <sheetData sheetId="32"/>
      <sheetData sheetId="33"/>
      <sheetData sheetId="34"/>
      <sheetData sheetId="35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0.96827467195845973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0.95111179626475473</v>
          </cell>
          <cell r="AY14">
            <v>3</v>
          </cell>
          <cell r="AZ14">
            <v>0.95018519931907119</v>
          </cell>
        </row>
        <row r="15">
          <cell r="AU15">
            <v>2</v>
          </cell>
          <cell r="AV15">
            <v>0.9265880618903708</v>
          </cell>
          <cell r="AW15">
            <v>3</v>
          </cell>
          <cell r="AX15">
            <v>0.92362961959517653</v>
          </cell>
          <cell r="AY15">
            <v>4</v>
          </cell>
          <cell r="AZ15">
            <v>0.9375558403562626</v>
          </cell>
        </row>
        <row r="16">
          <cell r="AU16">
            <v>3</v>
          </cell>
          <cell r="AV16">
            <v>0.88616922144663357</v>
          </cell>
          <cell r="AW16">
            <v>4</v>
          </cell>
          <cell r="AX16">
            <v>0.90461364899396812</v>
          </cell>
          <cell r="AY16">
            <v>5</v>
          </cell>
          <cell r="AZ16">
            <v>0.92787546331125048</v>
          </cell>
        </row>
        <row r="17">
          <cell r="AU17">
            <v>4</v>
          </cell>
          <cell r="AV17">
            <v>0.85856543643775374</v>
          </cell>
          <cell r="AW17">
            <v>5</v>
          </cell>
          <cell r="AX17">
            <v>0.8901337468496997</v>
          </cell>
          <cell r="AY17">
            <v>6</v>
          </cell>
          <cell r="AZ17">
            <v>0.9200402621704572</v>
          </cell>
        </row>
        <row r="18">
          <cell r="AU18">
            <v>5</v>
          </cell>
          <cell r="AV18">
            <v>0.79159842797456115</v>
          </cell>
          <cell r="AW18">
            <v>6</v>
          </cell>
          <cell r="AX18">
            <v>0.84277174489363704</v>
          </cell>
          <cell r="AY18">
            <v>7</v>
          </cell>
          <cell r="AZ18">
            <v>0.88263470527220855</v>
          </cell>
        </row>
        <row r="19">
          <cell r="AU19">
            <v>6</v>
          </cell>
          <cell r="AV19">
            <v>0.75452389627851602</v>
          </cell>
          <cell r="AW19">
            <v>7</v>
          </cell>
          <cell r="AX19">
            <v>0.81611354557368465</v>
          </cell>
          <cell r="AY19">
            <v>8</v>
          </cell>
          <cell r="AZ19">
            <v>0.86140587735227048</v>
          </cell>
        </row>
        <row r="20">
          <cell r="AU20">
            <v>7</v>
          </cell>
          <cell r="AV20">
            <v>0.72911599973387786</v>
          </cell>
          <cell r="AW20">
            <v>8</v>
          </cell>
          <cell r="AX20">
            <v>0.79765290216686058</v>
          </cell>
          <cell r="AY20">
            <v>9</v>
          </cell>
          <cell r="AZ20">
            <v>0.846628324060828</v>
          </cell>
        </row>
        <row r="21">
          <cell r="AU21">
            <v>8</v>
          </cell>
          <cell r="AV21">
            <v>0.70990535895853835</v>
          </cell>
          <cell r="AW21">
            <v>9</v>
          </cell>
          <cell r="AX21">
            <v>0.78358754561694188</v>
          </cell>
          <cell r="AY21">
            <v>10</v>
          </cell>
          <cell r="AZ21">
            <v>0.83532590434498044</v>
          </cell>
        </row>
        <row r="22">
          <cell r="AU22">
            <v>9</v>
          </cell>
          <cell r="AV22">
            <v>0.69452423851569067</v>
          </cell>
          <cell r="AW22">
            <v>10</v>
          </cell>
          <cell r="AX22">
            <v>0.77225728853524478</v>
          </cell>
          <cell r="AY22">
            <v>11</v>
          </cell>
          <cell r="AZ22">
            <v>0.82619357227153234</v>
          </cell>
        </row>
        <row r="23">
          <cell r="AU23">
            <v>10</v>
          </cell>
          <cell r="AV23">
            <v>0.68173669043079799</v>
          </cell>
          <cell r="AW23">
            <v>11</v>
          </cell>
          <cell r="AX23">
            <v>0.76278986369160773</v>
          </cell>
          <cell r="AY23">
            <v>12</v>
          </cell>
          <cell r="AZ23">
            <v>0.81854342000859859</v>
          </cell>
        </row>
        <row r="24">
          <cell r="AU24">
            <v>11</v>
          </cell>
          <cell r="AV24">
            <v>0.67081783279398921</v>
          </cell>
          <cell r="AW24">
            <v>12</v>
          </cell>
          <cell r="AX24">
            <v>0.7546709781575649</v>
          </cell>
          <cell r="AY24">
            <v>13</v>
          </cell>
          <cell r="AZ24">
            <v>0.81196878159054986</v>
          </cell>
        </row>
        <row r="25">
          <cell r="AU25">
            <v>12</v>
          </cell>
          <cell r="AV25">
            <v>0.66130699819798433</v>
          </cell>
          <cell r="AW25">
            <v>13</v>
          </cell>
          <cell r="AX25">
            <v>0.74757233449461136</v>
          </cell>
          <cell r="AY25">
            <v>14</v>
          </cell>
          <cell r="AZ25">
            <v>0.80620948361709077</v>
          </cell>
        </row>
        <row r="26">
          <cell r="AU26">
            <v>13</v>
          </cell>
          <cell r="AV26">
            <v>0.65289367116203523</v>
          </cell>
          <cell r="AW26">
            <v>14</v>
          </cell>
          <cell r="AX26">
            <v>0.74127178505207614</v>
          </cell>
          <cell r="AY26">
            <v>15</v>
          </cell>
          <cell r="AZ26">
            <v>0.80108913517847125</v>
          </cell>
        </row>
        <row r="27">
          <cell r="AU27">
            <v>14</v>
          </cell>
          <cell r="AV27">
            <v>0.6453588786345259</v>
          </cell>
          <cell r="AW27">
            <v>15</v>
          </cell>
          <cell r="AX27">
            <v>0.73561213745436171</v>
          </cell>
          <cell r="AY27">
            <v>16</v>
          </cell>
          <cell r="AZ27">
            <v>0.79648270835187029</v>
          </cell>
        </row>
        <row r="28">
          <cell r="AU28">
            <v>15</v>
          </cell>
          <cell r="AV28">
            <v>0.63854257834205708</v>
          </cell>
          <cell r="AW28">
            <v>16</v>
          </cell>
          <cell r="AX28">
            <v>0.73047815162844509</v>
          </cell>
          <cell r="AY28">
            <v>17</v>
          </cell>
          <cell r="AZ28">
            <v>0.79229840307201027</v>
          </cell>
        </row>
        <row r="29">
          <cell r="AU29">
            <v>16</v>
          </cell>
          <cell r="AV29">
            <v>0.63232434949885563</v>
          </cell>
          <cell r="AW29">
            <v>17</v>
          </cell>
          <cell r="AX29">
            <v>0.72578287679217646</v>
          </cell>
          <cell r="AY29">
            <v>18</v>
          </cell>
          <cell r="AZ29">
            <v>0.78846685847194609</v>
          </cell>
        </row>
        <row r="30">
          <cell r="AU30">
            <v>17</v>
          </cell>
          <cell r="AV30">
            <v>0.62661137409798895</v>
          </cell>
          <cell r="AW30">
            <v>18</v>
          </cell>
          <cell r="AX30">
            <v>0.72145912297877124</v>
          </cell>
          <cell r="AY30">
            <v>19</v>
          </cell>
          <cell r="AZ30">
            <v>0.78493440901482803</v>
          </cell>
        </row>
        <row r="31">
          <cell r="AU31">
            <v>18</v>
          </cell>
          <cell r="AV31">
            <v>0.62133064222042977</v>
          </cell>
          <cell r="AW31">
            <v>19</v>
          </cell>
          <cell r="AX31">
            <v>0.7174539156013704</v>
          </cell>
          <cell r="AY31">
            <v>20</v>
          </cell>
          <cell r="AZ31">
            <v>0.78165869378315833</v>
          </cell>
        </row>
        <row r="32">
          <cell r="AU32">
            <v>19</v>
          </cell>
          <cell r="AV32">
            <v>0.61642371969295284</v>
          </cell>
          <cell r="AW32">
            <v>20</v>
          </cell>
          <cell r="AX32">
            <v>0.71372476411727281</v>
          </cell>
          <cell r="AY32">
            <v>21</v>
          </cell>
          <cell r="AZ32">
            <v>0.77860569860821094</v>
          </cell>
        </row>
        <row r="33">
          <cell r="AU33">
            <v>20</v>
          </cell>
          <cell r="AV33">
            <v>0.61184313136279267</v>
          </cell>
          <cell r="AW33">
            <v>21</v>
          </cell>
          <cell r="AX33">
            <v>0.71023707716433304</v>
          </cell>
          <cell r="AY33">
            <v>22</v>
          </cell>
          <cell r="AZ33">
            <v>0.77574770476912391</v>
          </cell>
        </row>
        <row r="34">
          <cell r="AU34">
            <v>21</v>
          </cell>
          <cell r="AV34">
            <v>0.60754979723783054</v>
          </cell>
          <cell r="AW34">
            <v>22</v>
          </cell>
          <cell r="AX34">
            <v>0.70696232642936951</v>
          </cell>
          <cell r="AY34">
            <v>23</v>
          </cell>
          <cell r="AZ34">
            <v>0.77306183038279208</v>
          </cell>
        </row>
        <row r="35">
          <cell r="AU35">
            <v>22</v>
          </cell>
          <cell r="AV35">
            <v>0.60351117461494086</v>
          </cell>
          <cell r="AW35">
            <v>23</v>
          </cell>
          <cell r="AX35">
            <v>0.70387671357187864</v>
          </cell>
          <cell r="AY35">
            <v>24</v>
          </cell>
          <cell r="AZ35">
            <v>0.77052897040531854</v>
          </cell>
        </row>
        <row r="36">
          <cell r="AU36">
            <v>23</v>
          </cell>
          <cell r="AV36">
            <v>0.59969988554470155</v>
          </cell>
          <cell r="AW36">
            <v>24</v>
          </cell>
          <cell r="AX36">
            <v>0.70096018362185586</v>
          </cell>
          <cell r="AY36">
            <v>25</v>
          </cell>
          <cell r="AZ36">
            <v>0.76813301142903223</v>
          </cell>
        </row>
        <row r="37">
          <cell r="AU37"/>
          <cell r="AV37"/>
          <cell r="AW37"/>
          <cell r="AX37"/>
          <cell r="AY37"/>
          <cell r="AZ37"/>
        </row>
        <row r="38">
          <cell r="AU38"/>
          <cell r="AV38"/>
          <cell r="AW38"/>
          <cell r="AX38"/>
          <cell r="AY38"/>
          <cell r="AZ38"/>
        </row>
        <row r="39">
          <cell r="AU39"/>
          <cell r="AV39"/>
          <cell r="AW39"/>
          <cell r="AX39"/>
          <cell r="AY39"/>
          <cell r="AZ39"/>
        </row>
        <row r="40">
          <cell r="AU40"/>
          <cell r="AV40"/>
          <cell r="AW40"/>
          <cell r="AX40"/>
          <cell r="AY40"/>
          <cell r="AZ40"/>
        </row>
        <row r="41">
          <cell r="AU41"/>
          <cell r="AV41"/>
          <cell r="AW41"/>
          <cell r="AX41"/>
          <cell r="AY41"/>
          <cell r="AZ41"/>
        </row>
        <row r="42">
          <cell r="AU42"/>
          <cell r="AV42"/>
          <cell r="AW42"/>
          <cell r="AX42"/>
          <cell r="AY42"/>
          <cell r="AZ42"/>
        </row>
        <row r="43">
          <cell r="AU43"/>
          <cell r="AV43"/>
          <cell r="AW43"/>
          <cell r="AX43"/>
          <cell r="AY43"/>
          <cell r="AZ43"/>
        </row>
        <row r="44">
          <cell r="AU44"/>
          <cell r="AV44"/>
          <cell r="AW44"/>
          <cell r="AX44"/>
          <cell r="AY44"/>
          <cell r="AZ44"/>
        </row>
        <row r="45">
          <cell r="AU45"/>
          <cell r="AV45"/>
          <cell r="AW45"/>
          <cell r="AX45"/>
          <cell r="AY45"/>
          <cell r="AZ45"/>
        </row>
        <row r="46">
          <cell r="AU46"/>
          <cell r="AV46"/>
          <cell r="AW46"/>
          <cell r="AX46"/>
          <cell r="AY46"/>
          <cell r="AZ46"/>
        </row>
        <row r="47">
          <cell r="AU47"/>
          <cell r="AV47"/>
          <cell r="AW47"/>
          <cell r="AX47"/>
          <cell r="AY47"/>
          <cell r="AZ47"/>
        </row>
        <row r="48">
          <cell r="AU48"/>
          <cell r="AV48"/>
          <cell r="AW48"/>
          <cell r="AX48"/>
          <cell r="AY48"/>
          <cell r="AZ48"/>
        </row>
        <row r="49">
          <cell r="AU49"/>
          <cell r="AV49"/>
          <cell r="AW49"/>
          <cell r="AX49"/>
          <cell r="AY49"/>
          <cell r="AZ49"/>
        </row>
        <row r="50">
          <cell r="AU50"/>
          <cell r="AV50"/>
          <cell r="AW50"/>
          <cell r="AX50"/>
          <cell r="AY50"/>
          <cell r="AZ50"/>
        </row>
        <row r="51">
          <cell r="AU51"/>
          <cell r="AV51"/>
          <cell r="AW51"/>
          <cell r="AX51"/>
          <cell r="AY51"/>
          <cell r="AZ51"/>
        </row>
        <row r="52">
          <cell r="AU52"/>
          <cell r="AV52"/>
          <cell r="AW52"/>
          <cell r="AX52"/>
          <cell r="AY52"/>
          <cell r="AZ52"/>
        </row>
        <row r="53">
          <cell r="AU53"/>
          <cell r="AV53"/>
          <cell r="AW53"/>
          <cell r="AX53"/>
          <cell r="AY53"/>
          <cell r="AZ53"/>
        </row>
        <row r="54">
          <cell r="AU54"/>
          <cell r="AV54"/>
          <cell r="AW54"/>
          <cell r="AX54"/>
          <cell r="AY54"/>
          <cell r="AZ54"/>
        </row>
        <row r="55">
          <cell r="AU55"/>
          <cell r="AV55"/>
          <cell r="AW55"/>
          <cell r="AX55"/>
          <cell r="AY55"/>
          <cell r="AZ55"/>
        </row>
        <row r="56">
          <cell r="AU56"/>
          <cell r="AV56"/>
          <cell r="AW56"/>
          <cell r="AX56"/>
          <cell r="AY56"/>
          <cell r="AZ56"/>
        </row>
        <row r="57">
          <cell r="AU57"/>
          <cell r="AV57"/>
          <cell r="AW57"/>
          <cell r="AX57"/>
          <cell r="AY57"/>
          <cell r="AZ57"/>
        </row>
        <row r="58">
          <cell r="AU58"/>
          <cell r="AV58"/>
          <cell r="AW58"/>
          <cell r="AX58"/>
          <cell r="AY58"/>
          <cell r="AZ58"/>
        </row>
        <row r="59">
          <cell r="AU59"/>
          <cell r="AV59"/>
          <cell r="AW59"/>
          <cell r="AX59"/>
          <cell r="AY59"/>
          <cell r="AZ59"/>
        </row>
        <row r="60">
          <cell r="AU60"/>
          <cell r="AV60"/>
          <cell r="AW60"/>
          <cell r="AX60"/>
          <cell r="AY60"/>
          <cell r="AZ60"/>
        </row>
        <row r="61">
          <cell r="AU61"/>
          <cell r="AV61"/>
          <cell r="AW61"/>
          <cell r="AX61"/>
          <cell r="AY61"/>
          <cell r="AZ61"/>
        </row>
        <row r="62">
          <cell r="AU62"/>
          <cell r="AV62"/>
          <cell r="AW62"/>
          <cell r="AX62"/>
          <cell r="AY62"/>
          <cell r="AZ62"/>
        </row>
        <row r="63">
          <cell r="AU63"/>
          <cell r="AV63"/>
          <cell r="AW63"/>
          <cell r="AX63"/>
          <cell r="AY63"/>
          <cell r="AZ63"/>
        </row>
        <row r="64">
          <cell r="AU64"/>
          <cell r="AV64"/>
          <cell r="AW64"/>
          <cell r="AX64"/>
          <cell r="AY64"/>
          <cell r="AZ64"/>
        </row>
        <row r="65">
          <cell r="AU65"/>
          <cell r="AV65"/>
          <cell r="AW65"/>
          <cell r="AX65"/>
          <cell r="AY65"/>
          <cell r="AZ65"/>
        </row>
        <row r="66">
          <cell r="AU66"/>
          <cell r="AV66"/>
          <cell r="AW66"/>
          <cell r="AX66"/>
          <cell r="AY66"/>
          <cell r="AZ66"/>
        </row>
        <row r="67">
          <cell r="AU67"/>
          <cell r="AV67"/>
          <cell r="AW67"/>
          <cell r="AX67"/>
          <cell r="AY67"/>
          <cell r="AZ67"/>
        </row>
        <row r="68">
          <cell r="AU68"/>
          <cell r="AV68"/>
          <cell r="AW68"/>
          <cell r="AX68"/>
          <cell r="AY68"/>
          <cell r="AZ68"/>
        </row>
        <row r="69">
          <cell r="AU69"/>
          <cell r="AV69"/>
          <cell r="AW69"/>
          <cell r="AX69"/>
          <cell r="AY69"/>
          <cell r="AZ69"/>
        </row>
        <row r="70">
          <cell r="AU70"/>
          <cell r="AV70"/>
          <cell r="AW70"/>
          <cell r="AX70"/>
          <cell r="AY70"/>
          <cell r="AZ70"/>
        </row>
        <row r="71">
          <cell r="AU71"/>
          <cell r="AV71"/>
          <cell r="AW71"/>
          <cell r="AX71"/>
          <cell r="AY71"/>
          <cell r="AZ71"/>
        </row>
        <row r="72">
          <cell r="AU72"/>
          <cell r="AV72"/>
          <cell r="AW72"/>
          <cell r="AX72"/>
          <cell r="AY72"/>
          <cell r="AZ72"/>
        </row>
        <row r="73">
          <cell r="AU73"/>
          <cell r="AV73"/>
          <cell r="AW73"/>
          <cell r="AX73"/>
          <cell r="AY73"/>
          <cell r="AZ73"/>
        </row>
        <row r="74">
          <cell r="AU74"/>
          <cell r="AV74"/>
          <cell r="AW74"/>
          <cell r="AX74"/>
          <cell r="AY74"/>
          <cell r="AZ74"/>
        </row>
        <row r="75">
          <cell r="AU75"/>
          <cell r="AV75"/>
          <cell r="AW75"/>
          <cell r="AX75"/>
          <cell r="AY75"/>
          <cell r="AZ75"/>
        </row>
        <row r="76">
          <cell r="AU76"/>
          <cell r="AV76"/>
          <cell r="AW76"/>
          <cell r="AX76"/>
          <cell r="AY76"/>
          <cell r="AZ76"/>
        </row>
        <row r="77">
          <cell r="AU77"/>
          <cell r="AV77"/>
          <cell r="AW77"/>
          <cell r="AX77"/>
          <cell r="AY77"/>
          <cell r="AZ77"/>
        </row>
        <row r="78">
          <cell r="AU78"/>
          <cell r="AV78"/>
          <cell r="AW78"/>
          <cell r="AX78"/>
          <cell r="AY78"/>
          <cell r="AZ78"/>
        </row>
        <row r="79">
          <cell r="AU79"/>
          <cell r="AV79"/>
          <cell r="AW79"/>
          <cell r="AX79"/>
          <cell r="AY79"/>
          <cell r="AZ79"/>
        </row>
        <row r="80">
          <cell r="AU80"/>
          <cell r="AV80"/>
          <cell r="AW80"/>
          <cell r="AX80"/>
          <cell r="AY80"/>
          <cell r="AZ80"/>
        </row>
        <row r="81">
          <cell r="AU81"/>
          <cell r="AV81"/>
          <cell r="AW81"/>
          <cell r="AX81"/>
          <cell r="AY81"/>
          <cell r="AZ81"/>
        </row>
        <row r="82">
          <cell r="AU82"/>
          <cell r="AV82"/>
          <cell r="AW82"/>
          <cell r="AX82"/>
          <cell r="AY82"/>
          <cell r="AZ82"/>
        </row>
        <row r="83">
          <cell r="AU83"/>
          <cell r="AV83"/>
          <cell r="AW83"/>
          <cell r="AX83"/>
          <cell r="AY83"/>
          <cell r="AZ83"/>
        </row>
        <row r="84">
          <cell r="AU84"/>
          <cell r="AV84"/>
          <cell r="AW84"/>
          <cell r="AX84"/>
          <cell r="AY84"/>
          <cell r="AZ84"/>
        </row>
        <row r="85">
          <cell r="AU85"/>
          <cell r="AV85"/>
          <cell r="AW85"/>
          <cell r="AX85"/>
          <cell r="AY85"/>
          <cell r="AZ85"/>
        </row>
        <row r="86">
          <cell r="AU86"/>
          <cell r="AV86"/>
          <cell r="AW86"/>
          <cell r="AX86"/>
          <cell r="AY86"/>
          <cell r="AZ86"/>
        </row>
        <row r="87">
          <cell r="AU87"/>
          <cell r="AV87"/>
          <cell r="AW87"/>
          <cell r="AX87"/>
          <cell r="AY87"/>
          <cell r="AZ87"/>
        </row>
        <row r="88">
          <cell r="AU88"/>
          <cell r="AV88"/>
          <cell r="AW88"/>
          <cell r="AX88"/>
          <cell r="AY88"/>
          <cell r="AZ88"/>
        </row>
        <row r="89">
          <cell r="AU89"/>
          <cell r="AV89"/>
          <cell r="AW89"/>
          <cell r="AX89"/>
          <cell r="AY89"/>
          <cell r="AZ89"/>
        </row>
        <row r="90">
          <cell r="AU90"/>
          <cell r="AV90"/>
          <cell r="AW90"/>
          <cell r="AX90"/>
          <cell r="AY90"/>
          <cell r="AZ90"/>
        </row>
        <row r="91">
          <cell r="AU91"/>
          <cell r="AV91"/>
          <cell r="AW91"/>
          <cell r="AX91"/>
          <cell r="AY91"/>
          <cell r="AZ91"/>
        </row>
        <row r="92">
          <cell r="AU92"/>
          <cell r="AV92"/>
          <cell r="AW92"/>
          <cell r="AX92"/>
          <cell r="AY92"/>
          <cell r="AZ92"/>
        </row>
        <row r="93">
          <cell r="AU93"/>
          <cell r="AV93"/>
          <cell r="AW93"/>
          <cell r="AX93"/>
          <cell r="AY93"/>
          <cell r="AZ93"/>
        </row>
        <row r="94">
          <cell r="AU94"/>
          <cell r="AV94"/>
          <cell r="AW94"/>
          <cell r="AX94"/>
          <cell r="AY94"/>
          <cell r="AZ94"/>
        </row>
        <row r="95">
          <cell r="AU95"/>
          <cell r="AV95"/>
          <cell r="AW95"/>
          <cell r="AX95"/>
          <cell r="AY95"/>
          <cell r="AZ95"/>
        </row>
        <row r="96">
          <cell r="AU96"/>
          <cell r="AV96"/>
          <cell r="AW96"/>
          <cell r="AX96"/>
          <cell r="AY96"/>
          <cell r="AZ96"/>
        </row>
        <row r="97">
          <cell r="AU97"/>
          <cell r="AV97"/>
          <cell r="AW97"/>
          <cell r="AX97"/>
          <cell r="AY97"/>
          <cell r="AZ97"/>
        </row>
        <row r="98">
          <cell r="AU98"/>
          <cell r="AV98"/>
          <cell r="AW98"/>
          <cell r="AX98"/>
          <cell r="AY98"/>
          <cell r="AZ98"/>
        </row>
        <row r="99">
          <cell r="AU99"/>
          <cell r="AV99"/>
          <cell r="AW99"/>
          <cell r="AX99"/>
          <cell r="AY99"/>
          <cell r="AZ99"/>
        </row>
        <row r="100">
          <cell r="AU100"/>
          <cell r="AV100"/>
          <cell r="AW100"/>
          <cell r="AX100"/>
          <cell r="AY100"/>
          <cell r="AZ100"/>
        </row>
        <row r="101">
          <cell r="AU101"/>
          <cell r="AV101"/>
          <cell r="AW101"/>
          <cell r="AX101"/>
          <cell r="AY101"/>
          <cell r="AZ101"/>
        </row>
        <row r="102">
          <cell r="AU102"/>
          <cell r="AV102"/>
          <cell r="AW102"/>
          <cell r="AX102"/>
          <cell r="AY102"/>
          <cell r="AZ102"/>
        </row>
        <row r="103">
          <cell r="AU103"/>
          <cell r="AV103"/>
          <cell r="AW103"/>
          <cell r="AX103"/>
          <cell r="AY103"/>
          <cell r="AZ103"/>
        </row>
        <row r="104">
          <cell r="AU104"/>
          <cell r="AV104"/>
          <cell r="AW104"/>
          <cell r="AX104"/>
          <cell r="AY104"/>
          <cell r="AZ104"/>
        </row>
      </sheetData>
      <sheetData sheetId="36"/>
      <sheetData sheetId="37"/>
      <sheetData sheetId="38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0.96827467195845973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0.95111179626475473</v>
          </cell>
          <cell r="AY14">
            <v>3</v>
          </cell>
          <cell r="AZ14">
            <v>0.95018519931907119</v>
          </cell>
        </row>
        <row r="15">
          <cell r="AU15">
            <v>2</v>
          </cell>
          <cell r="AV15">
            <v>0.9265880618903708</v>
          </cell>
          <cell r="AW15">
            <v>3</v>
          </cell>
          <cell r="AX15">
            <v>0.92362961959517653</v>
          </cell>
          <cell r="AY15">
            <v>4</v>
          </cell>
          <cell r="AZ15">
            <v>0.9375558403562626</v>
          </cell>
        </row>
        <row r="16">
          <cell r="AU16">
            <v>3</v>
          </cell>
          <cell r="AV16">
            <v>0.88616922144663357</v>
          </cell>
          <cell r="AW16">
            <v>4</v>
          </cell>
          <cell r="AX16">
            <v>0.90461364899396812</v>
          </cell>
          <cell r="AY16">
            <v>5</v>
          </cell>
          <cell r="AZ16">
            <v>0.92787546331125048</v>
          </cell>
        </row>
        <row r="17">
          <cell r="AU17">
            <v>4</v>
          </cell>
          <cell r="AV17">
            <v>0.85856543643775374</v>
          </cell>
          <cell r="AW17">
            <v>5</v>
          </cell>
          <cell r="AX17">
            <v>0.8901337468496997</v>
          </cell>
          <cell r="AY17">
            <v>6</v>
          </cell>
          <cell r="AZ17">
            <v>0.9200402621704572</v>
          </cell>
        </row>
        <row r="18">
          <cell r="AU18">
            <v>5</v>
          </cell>
          <cell r="AV18">
            <v>0.80481791609252762</v>
          </cell>
          <cell r="AW18">
            <v>6</v>
          </cell>
          <cell r="AX18">
            <v>0.85177995784370497</v>
          </cell>
          <cell r="AY18">
            <v>7</v>
          </cell>
          <cell r="AZ18">
            <v>0.88947548160835654</v>
          </cell>
        </row>
        <row r="19">
          <cell r="AU19">
            <v>6</v>
          </cell>
          <cell r="AV19">
            <v>0.77472694864806857</v>
          </cell>
          <cell r="AW19">
            <v>7</v>
          </cell>
          <cell r="AX19">
            <v>0.83003001809151655</v>
          </cell>
          <cell r="AY19">
            <v>8</v>
          </cell>
          <cell r="AZ19">
            <v>0.8720311539642186</v>
          </cell>
        </row>
        <row r="20">
          <cell r="AU20">
            <v>7</v>
          </cell>
          <cell r="AV20">
            <v>0.75395919169056203</v>
          </cell>
          <cell r="AW20">
            <v>8</v>
          </cell>
          <cell r="AX20">
            <v>0.81489718196882666</v>
          </cell>
          <cell r="AY20">
            <v>9</v>
          </cell>
          <cell r="AZ20">
            <v>0.85984490685706516</v>
          </cell>
        </row>
        <row r="21">
          <cell r="AU21">
            <v>8</v>
          </cell>
          <cell r="AV21">
            <v>0.73817521800217167</v>
          </cell>
          <cell r="AW21">
            <v>9</v>
          </cell>
          <cell r="AX21">
            <v>0.80332723386151239</v>
          </cell>
          <cell r="AY21">
            <v>10</v>
          </cell>
          <cell r="AZ21">
            <v>0.85050004828496384</v>
          </cell>
        </row>
        <row r="22">
          <cell r="AU22">
            <v>9</v>
          </cell>
          <cell r="AV22">
            <v>0.72548553913103164</v>
          </cell>
          <cell r="AW22">
            <v>10</v>
          </cell>
          <cell r="AX22">
            <v>0.79398143481678685</v>
          </cell>
          <cell r="AY22">
            <v>11</v>
          </cell>
          <cell r="AZ22">
            <v>0.84293376125942365</v>
          </cell>
        </row>
        <row r="23">
          <cell r="AU23">
            <v>10</v>
          </cell>
          <cell r="AV23">
            <v>0.71489949864543711</v>
          </cell>
          <cell r="AW23">
            <v>11</v>
          </cell>
          <cell r="AX23">
            <v>0.78615433435956128</v>
          </cell>
          <cell r="AY23">
            <v>12</v>
          </cell>
          <cell r="AZ23">
            <v>0.8365845785868522</v>
          </cell>
        </row>
        <row r="24">
          <cell r="AU24">
            <v>11</v>
          </cell>
          <cell r="AV24">
            <v>0.70583399761312327</v>
          </cell>
          <cell r="AW24">
            <v>12</v>
          </cell>
          <cell r="AX24">
            <v>0.77942900029780882</v>
          </cell>
          <cell r="AY24">
            <v>13</v>
          </cell>
          <cell r="AZ24">
            <v>0.83111998412097599</v>
          </cell>
        </row>
        <row r="25">
          <cell r="AU25">
            <v>12</v>
          </cell>
          <cell r="AV25">
            <v>0.69791735289324464</v>
          </cell>
          <cell r="AW25">
            <v>13</v>
          </cell>
          <cell r="AX25">
            <v>0.77353874754397078</v>
          </cell>
          <cell r="AY25">
            <v>14</v>
          </cell>
          <cell r="AZ25">
            <v>0.82632692022873822</v>
          </cell>
        </row>
        <row r="26">
          <cell r="AU26">
            <v>13</v>
          </cell>
          <cell r="AV26">
            <v>0.69089837337167814</v>
          </cell>
          <cell r="AW26">
            <v>14</v>
          </cell>
          <cell r="AX26">
            <v>0.76830280353901281</v>
          </cell>
          <cell r="AY26">
            <v>15</v>
          </cell>
          <cell r="AZ26">
            <v>0.82206074910051485</v>
          </cell>
        </row>
        <row r="27">
          <cell r="AU27">
            <v>14</v>
          </cell>
          <cell r="AV27">
            <v>0.68459951152366838</v>
          </cell>
          <cell r="AW27">
            <v>15</v>
          </cell>
          <cell r="AX27">
            <v>0.76359305531910193</v>
          </cell>
          <cell r="AY27">
            <v>16</v>
          </cell>
          <cell r="AZ27">
            <v>0.81821883057050704</v>
          </cell>
        </row>
        <row r="28">
          <cell r="AU28">
            <v>15</v>
          </cell>
          <cell r="AV28">
            <v>0.6788907332738392</v>
          </cell>
          <cell r="AW28">
            <v>16</v>
          </cell>
          <cell r="AX28">
            <v>0.75931545129894096</v>
          </cell>
          <cell r="AY28">
            <v>17</v>
          </cell>
          <cell r="AZ28">
            <v>0.81472572397758003</v>
          </cell>
        </row>
        <row r="29">
          <cell r="AU29">
            <v>16</v>
          </cell>
          <cell r="AV29">
            <v>0.67367401336296617</v>
          </cell>
          <cell r="AW29">
            <v>17</v>
          </cell>
          <cell r="AX29">
            <v>0.75539893877252207</v>
          </cell>
          <cell r="AY29">
            <v>18</v>
          </cell>
          <cell r="AZ29">
            <v>0.81152437524241228</v>
          </cell>
        </row>
        <row r="30">
          <cell r="AU30">
            <v>17</v>
          </cell>
          <cell r="AV30">
            <v>0.66887366621461941</v>
          </cell>
          <cell r="AW30">
            <v>18</v>
          </cell>
          <cell r="AX30">
            <v>0.75178854980118059</v>
          </cell>
          <cell r="AY30">
            <v>19</v>
          </cell>
          <cell r="AZ30">
            <v>0.80857060268014447</v>
          </cell>
        </row>
        <row r="31">
          <cell r="AU31">
            <v>18</v>
          </cell>
          <cell r="AV31">
            <v>0.66443006407079563</v>
          </cell>
          <cell r="AW31">
            <v>19</v>
          </cell>
          <cell r="AX31">
            <v>0.74844090021441523</v>
          </cell>
          <cell r="AY31">
            <v>20</v>
          </cell>
          <cell r="AZ31">
            <v>0.8058295037318387</v>
          </cell>
        </row>
        <row r="32">
          <cell r="AU32">
            <v>19</v>
          </cell>
          <cell r="AV32">
            <v>0.66029541338347963</v>
          </cell>
          <cell r="AW32">
            <v>20</v>
          </cell>
          <cell r="AX32">
            <v>0.74532115778302732</v>
          </cell>
          <cell r="AY32">
            <v>21</v>
          </cell>
          <cell r="AZ32">
            <v>0.80327303234497871</v>
          </cell>
        </row>
        <row r="33">
          <cell r="AU33">
            <v>20</v>
          </cell>
          <cell r="AV33">
            <v>0.65643083100939503</v>
          </cell>
          <cell r="AW33">
            <v>21</v>
          </cell>
          <cell r="AX33">
            <v>0.74240093984793765</v>
          </cell>
          <cell r="AY33">
            <v>22</v>
          </cell>
          <cell r="AZ33">
            <v>0.80087831761540562</v>
          </cell>
        </row>
        <row r="34">
          <cell r="AU34">
            <v>21</v>
          </cell>
          <cell r="AV34">
            <v>0.65280426868674868</v>
          </cell>
          <cell r="AW34">
            <v>22</v>
          </cell>
          <cell r="AX34">
            <v>0.73965681854050214</v>
          </cell>
          <cell r="AY34">
            <v>23</v>
          </cell>
          <cell r="AZ34">
            <v>0.79862646739882726</v>
          </cell>
        </row>
        <row r="35">
          <cell r="AU35">
            <v>22</v>
          </cell>
          <cell r="AV35">
            <v>0.64938900708562075</v>
          </cell>
          <cell r="AW35">
            <v>23</v>
          </cell>
          <cell r="AX35">
            <v>0.73706923459722784</v>
          </cell>
          <cell r="AY35">
            <v>24</v>
          </cell>
          <cell r="AZ35">
            <v>0.7965016983076767</v>
          </cell>
        </row>
        <row r="36">
          <cell r="AU36">
            <v>23</v>
          </cell>
          <cell r="AV36">
            <v>0.64616254190982025</v>
          </cell>
          <cell r="AW36">
            <v>24</v>
          </cell>
          <cell r="AX36">
            <v>0.73462169282715739</v>
          </cell>
          <cell r="AY36">
            <v>25</v>
          </cell>
          <cell r="AZ36">
            <v>0.79449069085497848</v>
          </cell>
        </row>
        <row r="37">
          <cell r="AU37">
            <v>24</v>
          </cell>
          <cell r="AV37">
            <v>0.64310574582714675</v>
          </cell>
          <cell r="AW37">
            <v>25</v>
          </cell>
          <cell r="AX37">
            <v>0.73230015600612075</v>
          </cell>
          <cell r="AY37">
            <v>26</v>
          </cell>
          <cell r="AZ37">
            <v>0.79258210332420442</v>
          </cell>
        </row>
        <row r="38">
          <cell r="AU38">
            <v>25</v>
          </cell>
          <cell r="AV38">
            <v>0.64020222826713802</v>
          </cell>
          <cell r="AW38">
            <v>26</v>
          </cell>
          <cell r="AX38">
            <v>0.73009258129674437</v>
          </cell>
          <cell r="AY38">
            <v>27</v>
          </cell>
          <cell r="AZ38">
            <v>0.79076619972177775</v>
          </cell>
        </row>
        <row r="39">
          <cell r="AU39">
            <v>26</v>
          </cell>
          <cell r="AV39">
            <v>0.63743783964862621</v>
          </cell>
          <cell r="AW39">
            <v>27</v>
          </cell>
          <cell r="AX39">
            <v>0.72798856082908148</v>
          </cell>
          <cell r="AY39">
            <v>28</v>
          </cell>
          <cell r="AZ39">
            <v>0.78903456115407689</v>
          </cell>
        </row>
        <row r="40">
          <cell r="AU40">
            <v>27</v>
          </cell>
          <cell r="AV40">
            <v>0.63480028269243793</v>
          </cell>
          <cell r="AW40">
            <v>28</v>
          </cell>
          <cell r="AX40">
            <v>0.72597903959862387</v>
          </cell>
          <cell r="AY40">
            <v>29</v>
          </cell>
          <cell r="AZ40">
            <v>0.7873798591653437</v>
          </cell>
        </row>
        <row r="41">
          <cell r="AU41">
            <v>28</v>
          </cell>
          <cell r="AV41">
            <v>0.63227880426155669</v>
          </cell>
          <cell r="AW41">
            <v>29</v>
          </cell>
          <cell r="AX41">
            <v>0.72405609157049367</v>
          </cell>
          <cell r="AY41">
            <v>30</v>
          </cell>
          <cell r="AZ41">
            <v>0.78579567574671072</v>
          </cell>
        </row>
        <row r="42">
          <cell r="AU42">
            <v>29</v>
          </cell>
          <cell r="AV42">
            <v>0.62986394854110994</v>
          </cell>
          <cell r="AW42">
            <v>30</v>
          </cell>
          <cell r="AX42">
            <v>0.72221274016728243</v>
          </cell>
          <cell r="AY42">
            <v>31</v>
          </cell>
          <cell r="AZ42">
            <v>0.78427635895176895</v>
          </cell>
        </row>
        <row r="43">
          <cell r="AU43">
            <v>30</v>
          </cell>
          <cell r="AV43">
            <v>0.62754735749424218</v>
          </cell>
          <cell r="AW43">
            <v>31</v>
          </cell>
          <cell r="AX43">
            <v>0.7204428129986199</v>
          </cell>
          <cell r="AY43">
            <v>32</v>
          </cell>
          <cell r="AZ43">
            <v>0.78281690599614773</v>
          </cell>
        </row>
        <row r="44">
          <cell r="AU44">
            <v>31</v>
          </cell>
          <cell r="AV44">
            <v>0.62532160814878324</v>
          </cell>
          <cell r="AW44">
            <v>32</v>
          </cell>
          <cell r="AX44">
            <v>0.71874082329277744</v>
          </cell>
          <cell r="AY44">
            <v>33</v>
          </cell>
          <cell r="AZ44">
            <v>0.78141286779969732</v>
          </cell>
        </row>
        <row r="45">
          <cell r="AU45">
            <v>32</v>
          </cell>
          <cell r="AV45">
            <v>0.62318007886294258</v>
          </cell>
          <cell r="AW45">
            <v>33</v>
          </cell>
          <cell r="AX45">
            <v>0.71710187235723089</v>
          </cell>
          <cell r="AY45">
            <v>34</v>
          </cell>
          <cell r="AZ45">
            <v>0.78006027042339565</v>
          </cell>
        </row>
        <row r="46">
          <cell r="AU46">
            <v>33</v>
          </cell>
          <cell r="AV46">
            <v>0.6211168386015905</v>
          </cell>
          <cell r="AW46">
            <v>34</v>
          </cell>
          <cell r="AX46">
            <v>0.71552156875192885</v>
          </cell>
          <cell r="AY46">
            <v>35</v>
          </cell>
          <cell r="AZ46">
            <v>0.77875554993924556</v>
          </cell>
        </row>
        <row r="47">
          <cell r="AU47">
            <v>34</v>
          </cell>
          <cell r="AV47">
            <v>0.61912655463933086</v>
          </cell>
          <cell r="AW47">
            <v>35</v>
          </cell>
          <cell r="AX47">
            <v>0.71399596085747241</v>
          </cell>
          <cell r="AY47">
            <v>36</v>
          </cell>
          <cell r="AZ47">
            <v>0.77749549807105145</v>
          </cell>
        </row>
        <row r="48">
          <cell r="AU48">
            <v>35</v>
          </cell>
          <cell r="AV48">
            <v>0.6172044151362116</v>
          </cell>
          <cell r="AW48">
            <v>36</v>
          </cell>
          <cell r="AX48">
            <v>0.71252148026350759</v>
          </cell>
          <cell r="AY48">
            <v>37</v>
          </cell>
          <cell r="AZ48">
            <v>0.77627721653933812</v>
          </cell>
        </row>
        <row r="49">
          <cell r="AU49">
            <v>36</v>
          </cell>
          <cell r="AV49">
            <v>0.61534606380571399</v>
          </cell>
          <cell r="AW49">
            <v>37</v>
          </cell>
          <cell r="AX49">
            <v>0.71109489396154679</v>
          </cell>
          <cell r="AY49">
            <v>38</v>
          </cell>
          <cell r="AZ49">
            <v>0.77509807849166457</v>
          </cell>
        </row>
        <row r="50">
          <cell r="AU50">
            <v>37</v>
          </cell>
          <cell r="AV50">
            <v>0.61354754448190385</v>
          </cell>
          <cell r="AW50">
            <v>38</v>
          </cell>
          <cell r="AX50">
            <v>0.70971326375095178</v>
          </cell>
          <cell r="AY50">
            <v>39</v>
          </cell>
          <cell r="AZ50">
            <v>0.77395569573998335</v>
          </cell>
        </row>
        <row r="51">
          <cell r="AU51">
            <v>38</v>
          </cell>
          <cell r="AV51">
            <v>0.61180525384242468</v>
          </cell>
          <cell r="AW51">
            <v>39</v>
          </cell>
          <cell r="AX51">
            <v>0.70837391159220331</v>
          </cell>
          <cell r="AY51">
            <v>40</v>
          </cell>
          <cell r="AZ51">
            <v>0.77284789078772287</v>
          </cell>
        </row>
        <row r="52">
          <cell r="AU52">
            <v>39</v>
          </cell>
          <cell r="AV52">
            <v>0.61011590089147727</v>
          </cell>
          <cell r="AW52">
            <v>40</v>
          </cell>
          <cell r="AX52">
            <v>0.70707438989314852</v>
          </cell>
          <cell r="AY52">
            <v>41</v>
          </cell>
          <cell r="AZ52">
            <v>0.77177267283113327</v>
          </cell>
        </row>
        <row r="53">
          <cell r="AU53">
            <v>40</v>
          </cell>
          <cell r="AV53">
            <v>0.60847647207751887</v>
          </cell>
          <cell r="AW53">
            <v>41</v>
          </cell>
          <cell r="AX53">
            <v>0.70581245590995922</v>
          </cell>
          <cell r="AY53">
            <v>42</v>
          </cell>
          <cell r="AZ53">
            <v>0.77072821707682004</v>
          </cell>
        </row>
        <row r="54">
          <cell r="AU54">
            <v>41</v>
          </cell>
          <cell r="AV54">
            <v>0.60688420113274022</v>
          </cell>
          <cell r="AW54">
            <v>42</v>
          </cell>
          <cell r="AX54">
            <v>0.70458604959846993</v>
          </cell>
          <cell r="AY54">
            <v>43</v>
          </cell>
          <cell r="AZ54">
            <v>0.76971284684099894</v>
          </cell>
        </row>
        <row r="55">
          <cell r="AU55">
            <v>42</v>
          </cell>
          <cell r="AV55">
            <v>0.60533654288915406</v>
          </cell>
          <cell r="AW55">
            <v>43</v>
          </cell>
          <cell r="AX55">
            <v>0.70339327437329546</v>
          </cell>
          <cell r="AY55">
            <v>44</v>
          </cell>
          <cell r="AZ55">
            <v>0.76872501799379789</v>
          </cell>
        </row>
        <row r="56">
          <cell r="AU56">
            <v>43</v>
          </cell>
          <cell r="AV56">
            <v>0.60383115045961921</v>
          </cell>
          <cell r="AW56">
            <v>44</v>
          </cell>
          <cell r="AX56">
            <v>0.70223238032903224</v>
          </cell>
          <cell r="AY56">
            <v>45</v>
          </cell>
          <cell r="AZ56">
            <v>0.7677633053898012</v>
          </cell>
        </row>
        <row r="57">
          <cell r="AU57">
            <v>44</v>
          </cell>
          <cell r="AV57">
            <v>0.60236585527898168</v>
          </cell>
          <cell r="AW57">
            <v>45</v>
          </cell>
          <cell r="AX57">
            <v>0.70110174955548143</v>
          </cell>
          <cell r="AY57">
            <v>46</v>
          </cell>
          <cell r="AZ57">
            <v>0.76682639098843219</v>
          </cell>
        </row>
        <row r="58">
          <cell r="AU58">
            <v>45</v>
          </cell>
          <cell r="AV58">
            <v>0.60093864958659038</v>
          </cell>
          <cell r="AW58">
            <v>46</v>
          </cell>
          <cell r="AX58">
            <v>0.69999988324139917</v>
          </cell>
          <cell r="AY58">
            <v>47</v>
          </cell>
          <cell r="AZ58">
            <v>0.7659130534180888</v>
          </cell>
        </row>
        <row r="59">
          <cell r="AU59">
            <v>46</v>
          </cell>
          <cell r="AV59">
            <v>0.59954767100115802</v>
          </cell>
          <cell r="AW59">
            <v>47</v>
          </cell>
          <cell r="AX59">
            <v>0.69892539031198508</v>
          </cell>
          <cell r="AY59">
            <v>48</v>
          </cell>
          <cell r="AZ59">
            <v>0.76502215877872126</v>
          </cell>
        </row>
        <row r="60">
          <cell r="AU60">
            <v>47</v>
          </cell>
          <cell r="AV60">
            <v>0.5981911888957111</v>
          </cell>
          <cell r="AW60">
            <v>48</v>
          </cell>
          <cell r="AX60">
            <v>0.69787697738664123</v>
          </cell>
          <cell r="AY60">
            <v>49</v>
          </cell>
          <cell r="AZ60">
            <v>0.76415265251079234</v>
          </cell>
        </row>
        <row r="61">
          <cell r="AU61">
            <v>48</v>
          </cell>
          <cell r="AV61">
            <v>0.59686759232684372</v>
          </cell>
          <cell r="AW61">
            <v>49</v>
          </cell>
          <cell r="AX61">
            <v>0.69685343987737403</v>
          </cell>
          <cell r="AY61">
            <v>50</v>
          </cell>
          <cell r="AZ61">
            <v>0.76330355218579637</v>
          </cell>
        </row>
        <row r="62">
          <cell r="AU62">
            <v>49</v>
          </cell>
          <cell r="AV62">
            <v>0.59557537931071469</v>
          </cell>
          <cell r="AW62">
            <v>50</v>
          </cell>
          <cell r="AX62">
            <v>0.69585365407605937</v>
          </cell>
          <cell r="AY62">
            <v>51</v>
          </cell>
          <cell r="AZ62">
            <v>0.76247394109592614</v>
          </cell>
        </row>
        <row r="63">
          <cell r="AU63">
            <v>50</v>
          </cell>
          <cell r="AV63">
            <v>0.59431314726980755</v>
          </cell>
          <cell r="AW63">
            <v>51</v>
          </cell>
          <cell r="AX63">
            <v>0.6948765701018188</v>
          </cell>
          <cell r="AY63">
            <v>52</v>
          </cell>
          <cell r="AZ63">
            <v>0.76166296253902721</v>
          </cell>
        </row>
        <row r="64">
          <cell r="AU64">
            <v>51</v>
          </cell>
          <cell r="AV64">
            <v>0.59307958450069087</v>
          </cell>
          <cell r="AW64">
            <v>52</v>
          </cell>
          <cell r="AX64">
            <v>0.69392120559887782</v>
          </cell>
          <cell r="AY64">
            <v>53</v>
          </cell>
          <cell r="AZ64">
            <v>0.76086981471037418</v>
          </cell>
        </row>
        <row r="65">
          <cell r="AU65">
            <v>52</v>
          </cell>
          <cell r="AV65">
            <v>0.59187346253486606</v>
          </cell>
          <cell r="AW65">
            <v>53</v>
          </cell>
          <cell r="AX65">
            <v>0.69298664009121724</v>
          </cell>
          <cell r="AY65">
            <v>54</v>
          </cell>
          <cell r="AZ65">
            <v>0.76009374612565406</v>
          </cell>
        </row>
        <row r="66">
          <cell r="AU66">
            <v>53</v>
          </cell>
          <cell r="AV66">
            <v>0.59069362928307356</v>
          </cell>
          <cell r="AW66">
            <v>54</v>
          </cell>
          <cell r="AX66">
            <v>0.69207200991368778</v>
          </cell>
          <cell r="AY66">
            <v>55</v>
          </cell>
          <cell r="AZ66">
            <v>0.75933405151030187</v>
          </cell>
        </row>
        <row r="67">
          <cell r="AU67">
            <v>54</v>
          </cell>
          <cell r="AV67">
            <v>0.58953900286878802</v>
          </cell>
          <cell r="AW67">
            <v>55</v>
          </cell>
          <cell r="AX67">
            <v>0.69117650365047345</v>
          </cell>
          <cell r="AY67">
            <v>56</v>
          </cell>
          <cell r="AZ67">
            <v>0.75859006809937624</v>
          </cell>
        </row>
        <row r="68">
          <cell r="AU68">
            <v>55</v>
          </cell>
          <cell r="AV68">
            <v>0.58840856606959213</v>
          </cell>
          <cell r="AW68">
            <v>56</v>
          </cell>
          <cell r="AX68">
            <v>0.6902993580212593</v>
          </cell>
          <cell r="AY68">
            <v>57</v>
          </cell>
          <cell r="AZ68">
            <v>0.75786117229980177</v>
          </cell>
        </row>
        <row r="69">
          <cell r="AU69">
            <v>56</v>
          </cell>
          <cell r="AV69">
            <v>0.5873013612960658</v>
          </cell>
          <cell r="AW69">
            <v>57</v>
          </cell>
          <cell r="AX69">
            <v>0.68943985416347353</v>
          </cell>
          <cell r="AY69">
            <v>58</v>
          </cell>
          <cell r="AZ69">
            <v>0.75714677667325958</v>
          </cell>
        </row>
        <row r="70">
          <cell r="AU70">
            <v>57</v>
          </cell>
          <cell r="AV70">
            <v>0.58621648604714738</v>
          </cell>
          <cell r="AW70">
            <v>58</v>
          </cell>
          <cell r="AX70">
            <v>0.68859731426577964</v>
          </cell>
          <cell r="AY70">
            <v>59</v>
          </cell>
          <cell r="AZ70">
            <v>0.75644632720350968</v>
          </cell>
        </row>
        <row r="71">
          <cell r="AU71">
            <v>58</v>
          </cell>
          <cell r="AV71">
            <v>0.58515308878884109</v>
          </cell>
          <cell r="AW71">
            <v>59</v>
          </cell>
          <cell r="AX71">
            <v>0.68777109851379969</v>
          </cell>
          <cell r="AY71">
            <v>60</v>
          </cell>
          <cell r="AZ71">
            <v>0.75575930081660148</v>
          </cell>
        </row>
        <row r="72">
          <cell r="AU72">
            <v>59</v>
          </cell>
          <cell r="AV72">
            <v>0.58411036520991699</v>
          </cell>
          <cell r="AW72">
            <v>60</v>
          </cell>
          <cell r="AX72">
            <v>0.68696060231400546</v>
          </cell>
          <cell r="AY72">
            <v>61</v>
          </cell>
          <cell r="AZ72">
            <v>0.75508520312643468</v>
          </cell>
        </row>
        <row r="73">
          <cell r="AU73">
            <v>60</v>
          </cell>
          <cell r="AV73">
            <v>0.58308755481406438</v>
          </cell>
          <cell r="AW73">
            <v>61</v>
          </cell>
          <cell r="AX73">
            <v>0.68616525376597104</v>
          </cell>
          <cell r="AY73">
            <v>62</v>
          </cell>
          <cell r="AZ73">
            <v>0.7544235663815696</v>
          </cell>
        </row>
        <row r="74">
          <cell r="AU74">
            <v>61</v>
          </cell>
          <cell r="AV74">
            <v>0.58208393781293699</v>
          </cell>
          <cell r="AW74">
            <v>62</v>
          </cell>
          <cell r="AX74">
            <v>0.68538451135683209</v>
          </cell>
          <cell r="AY74">
            <v>63</v>
          </cell>
          <cell r="AZ74">
            <v>0.75377394759212868</v>
          </cell>
        </row>
        <row r="75">
          <cell r="AU75">
            <v>62</v>
          </cell>
          <cell r="AV75">
            <v>0.5810988322888383</v>
          </cell>
          <cell r="AW75">
            <v>63</v>
          </cell>
          <cell r="AX75">
            <v>0.68461786185496021</v>
          </cell>
          <cell r="AY75">
            <v>64</v>
          </cell>
          <cell r="AZ75">
            <v>0.75313592681819097</v>
          </cell>
        </row>
        <row r="76">
          <cell r="AU76">
            <v>63</v>
          </cell>
          <cell r="AV76">
            <v>0.58013159159950911</v>
          </cell>
          <cell r="AW76">
            <v>64</v>
          </cell>
          <cell r="AX76">
            <v>0.68386481838257318</v>
          </cell>
          <cell r="AY76">
            <v>65</v>
          </cell>
          <cell r="AZ76">
            <v>0.75250910560327144</v>
          </cell>
        </row>
        <row r="77">
          <cell r="AU77">
            <v>64</v>
          </cell>
          <cell r="AV77">
            <v>0.57918160200069879</v>
          </cell>
          <cell r="AW77">
            <v>65</v>
          </cell>
          <cell r="AX77">
            <v>0.68312491864938041</v>
          </cell>
          <cell r="AY77">
            <v>66</v>
          </cell>
          <cell r="AZ77">
            <v>0.75189310553839395</v>
          </cell>
        </row>
        <row r="78">
          <cell r="AU78">
            <v>65</v>
          </cell>
          <cell r="AV78">
            <v>0.57824828046500365</v>
          </cell>
          <cell r="AW78">
            <v>66</v>
          </cell>
          <cell r="AX78">
            <v>0.68239772333140658</v>
          </cell>
          <cell r="AY78">
            <v>67</v>
          </cell>
          <cell r="AZ78">
            <v>0.7512875669439254</v>
          </cell>
        </row>
        <row r="79">
          <cell r="AU79">
            <v>66</v>
          </cell>
          <cell r="AV79">
            <v>0.5773310726778883</v>
          </cell>
          <cell r="AW79">
            <v>67</v>
          </cell>
          <cell r="AX79">
            <v>0.68168281458093016</v>
          </cell>
          <cell r="AY79">
            <v>68</v>
          </cell>
          <cell r="AZ79">
            <v>0.75069214765778347</v>
          </cell>
        </row>
        <row r="80">
          <cell r="AU80">
            <v>67</v>
          </cell>
          <cell r="AV80">
            <v>0.57642945119393474</v>
          </cell>
          <cell r="AW80">
            <v>68</v>
          </cell>
          <cell r="AX80">
            <v>0.68097979465503611</v>
          </cell>
          <cell r="AY80">
            <v>69</v>
          </cell>
          <cell r="AZ80">
            <v>0.75010652191989191</v>
          </cell>
        </row>
        <row r="81">
          <cell r="AU81"/>
          <cell r="AV81"/>
          <cell r="AW81"/>
          <cell r="AX81"/>
          <cell r="AY81"/>
          <cell r="AZ81"/>
        </row>
        <row r="82">
          <cell r="AU82"/>
          <cell r="AV82"/>
          <cell r="AW82"/>
          <cell r="AX82"/>
          <cell r="AY82"/>
          <cell r="AZ82"/>
        </row>
        <row r="83">
          <cell r="AU83"/>
          <cell r="AV83"/>
          <cell r="AW83"/>
          <cell r="AX83"/>
          <cell r="AY83"/>
          <cell r="AZ83"/>
        </row>
        <row r="84">
          <cell r="AU84"/>
          <cell r="AV84"/>
          <cell r="AW84"/>
          <cell r="AX84"/>
          <cell r="AY84"/>
          <cell r="AZ84"/>
        </row>
        <row r="85">
          <cell r="AU85"/>
          <cell r="AV85"/>
          <cell r="AW85"/>
          <cell r="AX85"/>
          <cell r="AY85"/>
          <cell r="AZ85"/>
        </row>
        <row r="86">
          <cell r="AU86"/>
          <cell r="AV86"/>
          <cell r="AW86"/>
          <cell r="AX86"/>
          <cell r="AY86"/>
          <cell r="AZ86"/>
        </row>
        <row r="87">
          <cell r="AU87"/>
          <cell r="AV87"/>
          <cell r="AW87"/>
          <cell r="AX87"/>
          <cell r="AY87"/>
          <cell r="AZ87"/>
        </row>
        <row r="88">
          <cell r="AU88"/>
          <cell r="AV88"/>
          <cell r="AW88"/>
          <cell r="AX88"/>
          <cell r="AY88"/>
          <cell r="AZ88"/>
        </row>
        <row r="89">
          <cell r="AU89"/>
          <cell r="AV89"/>
          <cell r="AW89"/>
          <cell r="AX89"/>
          <cell r="AY89"/>
          <cell r="AZ89"/>
        </row>
        <row r="90">
          <cell r="AU90"/>
          <cell r="AV90"/>
          <cell r="AW90"/>
          <cell r="AX90"/>
          <cell r="AY90"/>
          <cell r="AZ90"/>
        </row>
        <row r="91">
          <cell r="AU91"/>
          <cell r="AV91"/>
          <cell r="AW91"/>
          <cell r="AX91"/>
          <cell r="AY91"/>
          <cell r="AZ91"/>
        </row>
        <row r="92">
          <cell r="AU92"/>
          <cell r="AV92"/>
          <cell r="AW92"/>
          <cell r="AX92"/>
          <cell r="AY92"/>
          <cell r="AZ92"/>
        </row>
        <row r="93">
          <cell r="AU93"/>
          <cell r="AV93"/>
          <cell r="AW93"/>
          <cell r="AX93"/>
          <cell r="AY93"/>
          <cell r="AZ93"/>
        </row>
        <row r="94">
          <cell r="AU94"/>
          <cell r="AV94"/>
          <cell r="AW94"/>
          <cell r="AX94"/>
          <cell r="AY94"/>
          <cell r="AZ94"/>
        </row>
        <row r="95">
          <cell r="AU95"/>
          <cell r="AV95"/>
          <cell r="AW95"/>
          <cell r="AX95"/>
          <cell r="AY95"/>
          <cell r="AZ95"/>
        </row>
        <row r="96">
          <cell r="AU96"/>
          <cell r="AV96"/>
          <cell r="AW96"/>
          <cell r="AX96"/>
          <cell r="AY96"/>
          <cell r="AZ96"/>
        </row>
        <row r="97">
          <cell r="AU97"/>
          <cell r="AV97"/>
          <cell r="AW97"/>
          <cell r="AX97"/>
          <cell r="AY97"/>
          <cell r="AZ97"/>
        </row>
        <row r="98">
          <cell r="AU98"/>
          <cell r="AV98"/>
          <cell r="AW98"/>
          <cell r="AX98"/>
          <cell r="AY98"/>
          <cell r="AZ98"/>
        </row>
        <row r="99">
          <cell r="AU99"/>
          <cell r="AV99"/>
          <cell r="AW99"/>
          <cell r="AX99"/>
          <cell r="AY99"/>
          <cell r="AZ99"/>
        </row>
        <row r="100">
          <cell r="AU100"/>
          <cell r="AV100"/>
          <cell r="AW100"/>
          <cell r="AX100"/>
          <cell r="AY100"/>
          <cell r="AZ100"/>
        </row>
        <row r="101">
          <cell r="AU101"/>
          <cell r="AV101"/>
          <cell r="AW101"/>
          <cell r="AX101"/>
          <cell r="AY101"/>
          <cell r="AZ101"/>
        </row>
        <row r="102">
          <cell r="AU102"/>
          <cell r="AV102"/>
          <cell r="AW102"/>
          <cell r="AX102"/>
          <cell r="AY102"/>
          <cell r="AZ102"/>
        </row>
        <row r="103">
          <cell r="AU103"/>
          <cell r="AV103"/>
          <cell r="AW103"/>
          <cell r="AX103"/>
          <cell r="AY103"/>
          <cell r="AZ103"/>
        </row>
        <row r="104">
          <cell r="AU104"/>
          <cell r="AV104"/>
          <cell r="AW104"/>
          <cell r="AX104"/>
          <cell r="AY104"/>
          <cell r="AZ104"/>
        </row>
      </sheetData>
      <sheetData sheetId="39"/>
      <sheetData sheetId="40"/>
      <sheetData sheetId="41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BA12">
            <v>1</v>
          </cell>
          <cell r="BB12">
            <v>1</v>
          </cell>
          <cell r="BC12">
            <v>1</v>
          </cell>
          <cell r="BD12">
            <v>1</v>
          </cell>
          <cell r="BE12">
            <v>1</v>
          </cell>
          <cell r="BF12">
            <v>1</v>
          </cell>
          <cell r="BO12">
            <v>1</v>
          </cell>
          <cell r="BP12">
            <v>1</v>
          </cell>
          <cell r="BQ12">
            <v>1</v>
          </cell>
          <cell r="BR12">
            <v>1</v>
          </cell>
          <cell r="BS12">
            <v>1</v>
          </cell>
          <cell r="BT12">
            <v>1</v>
          </cell>
          <cell r="CC12">
            <v>1</v>
          </cell>
          <cell r="CD12">
            <v>1</v>
          </cell>
          <cell r="CE12">
            <v>1</v>
          </cell>
          <cell r="CF12">
            <v>1</v>
          </cell>
          <cell r="CG12">
            <v>1</v>
          </cell>
          <cell r="CH12">
            <v>1</v>
          </cell>
        </row>
        <row r="13">
          <cell r="BA13">
            <v>2</v>
          </cell>
          <cell r="BB13">
            <v>0.84968499913865025</v>
          </cell>
          <cell r="BC13">
            <v>2</v>
          </cell>
          <cell r="BD13">
            <v>0.86154615971201709</v>
          </cell>
          <cell r="BE13">
            <v>2</v>
          </cell>
          <cell r="BF13">
            <v>0.88884268116657017</v>
          </cell>
          <cell r="BO13">
            <v>2</v>
          </cell>
          <cell r="BP13">
            <v>0.92744840628996461</v>
          </cell>
          <cell r="BQ13">
            <v>2</v>
          </cell>
          <cell r="BR13">
            <v>0.95116164278947624</v>
          </cell>
          <cell r="BS13">
            <v>2</v>
          </cell>
          <cell r="BT13">
            <v>0.96847298886121602</v>
          </cell>
          <cell r="CC13">
            <v>2</v>
          </cell>
          <cell r="CD13">
            <v>0.84674531236252726</v>
          </cell>
          <cell r="CE13">
            <v>2</v>
          </cell>
          <cell r="CF13">
            <v>0.89813237288393433</v>
          </cell>
          <cell r="CG13">
            <v>2</v>
          </cell>
          <cell r="CH13">
            <v>0.93627224743449222</v>
          </cell>
        </row>
        <row r="14">
          <cell r="BA14">
            <v>3</v>
          </cell>
          <cell r="BB14">
            <v>0.77246089887293223</v>
          </cell>
          <cell r="BC14">
            <v>3</v>
          </cell>
          <cell r="BD14">
            <v>0.78962143698285825</v>
          </cell>
          <cell r="BE14">
            <v>3</v>
          </cell>
          <cell r="BF14">
            <v>0.82963943430840048</v>
          </cell>
          <cell r="BO14">
            <v>3</v>
          </cell>
          <cell r="BP14">
            <v>0.88747370677747772</v>
          </cell>
          <cell r="BQ14">
            <v>3</v>
          </cell>
          <cell r="BR14">
            <v>0.92370634281439501</v>
          </cell>
          <cell r="BS14">
            <v>3</v>
          </cell>
          <cell r="BT14">
            <v>0.95049367037980392</v>
          </cell>
          <cell r="CC14">
            <v>3</v>
          </cell>
          <cell r="CD14">
            <v>0.7682293563943734</v>
          </cell>
          <cell r="CE14">
            <v>3</v>
          </cell>
          <cell r="CF14">
            <v>0.84342448672534898</v>
          </cell>
          <cell r="CG14">
            <v>3</v>
          </cell>
          <cell r="CH14">
            <v>0.90089355669729787</v>
          </cell>
        </row>
        <row r="15">
          <cell r="BA15">
            <v>4</v>
          </cell>
          <cell r="BB15">
            <v>0.72196459776124811</v>
          </cell>
          <cell r="BC15">
            <v>4</v>
          </cell>
          <cell r="BD15">
            <v>0.74226178531452458</v>
          </cell>
          <cell r="BE15">
            <v>4</v>
          </cell>
          <cell r="BF15">
            <v>0.79004131186337712</v>
          </cell>
          <cell r="BO15">
            <v>4</v>
          </cell>
          <cell r="BP15">
            <v>0.86016054632979533</v>
          </cell>
          <cell r="BQ15">
            <v>4</v>
          </cell>
          <cell r="BR15">
            <v>0.90470847071397531</v>
          </cell>
          <cell r="BS15">
            <v>4</v>
          </cell>
          <cell r="BT15">
            <v>0.93793993015377708</v>
          </cell>
          <cell r="CC15">
            <v>4</v>
          </cell>
          <cell r="CD15">
            <v>0.71697762400791376</v>
          </cell>
          <cell r="CE15">
            <v>4</v>
          </cell>
          <cell r="CF15">
            <v>0.80664175922212633</v>
          </cell>
          <cell r="CG15">
            <v>4</v>
          </cell>
          <cell r="CH15">
            <v>0.87660572131603509</v>
          </cell>
        </row>
        <row r="16">
          <cell r="BA16">
            <v>5</v>
          </cell>
          <cell r="BB16">
            <v>0.68508119875126183</v>
          </cell>
          <cell r="BC16">
            <v>5</v>
          </cell>
          <cell r="BD16">
            <v>0.7074918625879717</v>
          </cell>
          <cell r="BE16">
            <v>5</v>
          </cell>
          <cell r="BF16">
            <v>0.76063288781840466</v>
          </cell>
          <cell r="BO16">
            <v>5</v>
          </cell>
          <cell r="BP16">
            <v>0.79515357656007768</v>
          </cell>
          <cell r="BQ16">
            <v>5</v>
          </cell>
          <cell r="BR16">
            <v>0.89024207027726843</v>
          </cell>
          <cell r="BS16">
            <v>5</v>
          </cell>
          <cell r="BT16">
            <v>0.9283167881856158</v>
          </cell>
          <cell r="CC16">
            <v>5</v>
          </cell>
          <cell r="CD16">
            <v>0.58151292126902876</v>
          </cell>
          <cell r="CE16">
            <v>5</v>
          </cell>
          <cell r="CF16">
            <v>0.77921920769324515</v>
          </cell>
          <cell r="CG16">
            <v>5</v>
          </cell>
          <cell r="CH16">
            <v>0.858218455569289</v>
          </cell>
        </row>
        <row r="17">
          <cell r="BA17">
            <v>6</v>
          </cell>
          <cell r="BB17">
            <v>0.65634843819348843</v>
          </cell>
          <cell r="BC17">
            <v>6</v>
          </cell>
          <cell r="BD17">
            <v>0.68029531665886611</v>
          </cell>
          <cell r="BE17">
            <v>6</v>
          </cell>
          <cell r="BF17">
            <v>0.73741893919219526</v>
          </cell>
          <cell r="BO17">
            <v>6</v>
          </cell>
          <cell r="BP17">
            <v>0.75910398455513073</v>
          </cell>
          <cell r="BQ17">
            <v>6</v>
          </cell>
          <cell r="BR17">
            <v>0.84293725854429657</v>
          </cell>
          <cell r="BS17">
            <v>6</v>
          </cell>
          <cell r="BT17">
            <v>0.92052744584639634</v>
          </cell>
          <cell r="CC17">
            <v>6</v>
          </cell>
          <cell r="CD17">
            <v>0.51094561963130847</v>
          </cell>
          <cell r="CE17">
            <v>6</v>
          </cell>
          <cell r="CF17">
            <v>0.67379318764437768</v>
          </cell>
          <cell r="CG17">
            <v>6</v>
          </cell>
          <cell r="CH17">
            <v>0.84348163502823226</v>
          </cell>
        </row>
        <row r="18">
          <cell r="BA18">
            <v>7</v>
          </cell>
          <cell r="BB18">
            <v>0.63299745016084175</v>
          </cell>
          <cell r="BC18">
            <v>7</v>
          </cell>
          <cell r="BD18">
            <v>0.65811823059200003</v>
          </cell>
          <cell r="BE18">
            <v>7</v>
          </cell>
          <cell r="BF18">
            <v>0.71834543000545392</v>
          </cell>
          <cell r="BO18">
            <v>7</v>
          </cell>
          <cell r="BP18">
            <v>0.73437251290900096</v>
          </cell>
          <cell r="BQ18">
            <v>7</v>
          </cell>
          <cell r="BR18">
            <v>0.81630997835575525</v>
          </cell>
          <cell r="BS18">
            <v>7</v>
          </cell>
          <cell r="BT18">
            <v>0.8806896154274334</v>
          </cell>
          <cell r="CC18">
            <v>7</v>
          </cell>
          <cell r="CD18">
            <v>0.46439890421827823</v>
          </cell>
          <cell r="CE18">
            <v>7</v>
          </cell>
          <cell r="CF18">
            <v>0.61735345999688307</v>
          </cell>
          <cell r="CG18">
            <v>7</v>
          </cell>
          <cell r="CH18">
            <v>0.7697972455801475</v>
          </cell>
        </row>
        <row r="19">
          <cell r="BA19">
            <v>8</v>
          </cell>
          <cell r="BB19">
            <v>0.61344248862690198</v>
          </cell>
          <cell r="BC19">
            <v>8</v>
          </cell>
          <cell r="BD19">
            <v>0.63949279063871445</v>
          </cell>
          <cell r="BE19">
            <v>8</v>
          </cell>
          <cell r="BF19">
            <v>0.70222243786899863</v>
          </cell>
          <cell r="BO19">
            <v>8</v>
          </cell>
          <cell r="BP19">
            <v>0.7156588294313474</v>
          </cell>
          <cell r="BQ19">
            <v>8</v>
          </cell>
          <cell r="BR19">
            <v>0.79787019202441678</v>
          </cell>
          <cell r="BS19">
            <v>8</v>
          </cell>
          <cell r="BT19">
            <v>0.85812580451246734</v>
          </cell>
          <cell r="CC19">
            <v>8</v>
          </cell>
          <cell r="CD19">
            <v>0.43018207226183003</v>
          </cell>
          <cell r="CE19">
            <v>8</v>
          </cell>
          <cell r="CF19">
            <v>0.5794818132988544</v>
          </cell>
          <cell r="CG19">
            <v>8</v>
          </cell>
          <cell r="CH19">
            <v>0.72923790355027218</v>
          </cell>
        </row>
        <row r="20">
          <cell r="BA20">
            <v>9</v>
          </cell>
          <cell r="BB20">
            <v>0.59669584028757838</v>
          </cell>
          <cell r="BC20">
            <v>9</v>
          </cell>
          <cell r="BD20">
            <v>0.62350201374287406</v>
          </cell>
          <cell r="BE20">
            <v>9</v>
          </cell>
          <cell r="BF20">
            <v>0.68830159095956289</v>
          </cell>
          <cell r="BO20">
            <v>9</v>
          </cell>
          <cell r="BP20">
            <v>0.70066639564173028</v>
          </cell>
          <cell r="BQ20">
            <v>9</v>
          </cell>
          <cell r="BR20">
            <v>0.78382041567687799</v>
          </cell>
          <cell r="BS20">
            <v>9</v>
          </cell>
          <cell r="BT20">
            <v>0.84243883774096084</v>
          </cell>
          <cell r="CC20">
            <v>9</v>
          </cell>
          <cell r="CD20">
            <v>0.40339098111999705</v>
          </cell>
          <cell r="CE20">
            <v>9</v>
          </cell>
          <cell r="CF20">
            <v>0.55128878386305868</v>
          </cell>
          <cell r="CG20">
            <v>9</v>
          </cell>
          <cell r="CH20">
            <v>0.70154224538039978</v>
          </cell>
        </row>
        <row r="21">
          <cell r="BA21">
            <v>10</v>
          </cell>
          <cell r="BB21">
            <v>0.58210321777087148</v>
          </cell>
          <cell r="BC21">
            <v>10</v>
          </cell>
          <cell r="BD21">
            <v>0.60953689724016913</v>
          </cell>
          <cell r="BE21">
            <v>10</v>
          </cell>
          <cell r="BF21">
            <v>0.67608297539198181</v>
          </cell>
          <cell r="BO21">
            <v>10</v>
          </cell>
          <cell r="BP21">
            <v>0.68819564052719562</v>
          </cell>
          <cell r="BQ21">
            <v>10</v>
          </cell>
          <cell r="BR21">
            <v>0.77250251031215544</v>
          </cell>
          <cell r="BS21">
            <v>10</v>
          </cell>
          <cell r="BT21">
            <v>0.83045205174514747</v>
          </cell>
          <cell r="CC21">
            <v>10</v>
          </cell>
          <cell r="CD21">
            <v>0.3815261271129009</v>
          </cell>
          <cell r="CE21">
            <v>10</v>
          </cell>
          <cell r="CF21">
            <v>0.52899230150987719</v>
          </cell>
          <cell r="CG21">
            <v>10</v>
          </cell>
          <cell r="CH21">
            <v>0.68065759472744058</v>
          </cell>
        </row>
        <row r="22">
          <cell r="BA22">
            <v>11</v>
          </cell>
          <cell r="BB22">
            <v>0.56921025915905532</v>
          </cell>
          <cell r="BC22">
            <v>11</v>
          </cell>
          <cell r="BD22">
            <v>0.59717356234141428</v>
          </cell>
          <cell r="BE22">
            <v>11</v>
          </cell>
          <cell r="BF22">
            <v>0.66521685324682911</v>
          </cell>
          <cell r="BO22">
            <v>11</v>
          </cell>
          <cell r="BP22">
            <v>0.67754264202526093</v>
          </cell>
          <cell r="BQ22">
            <v>11</v>
          </cell>
          <cell r="BR22">
            <v>0.76304526857175703</v>
          </cell>
          <cell r="BS22">
            <v>11</v>
          </cell>
          <cell r="BT22">
            <v>0.82077392009883055</v>
          </cell>
          <cell r="CC22">
            <v>11</v>
          </cell>
          <cell r="CD22">
            <v>0.36314970267386437</v>
          </cell>
          <cell r="CE22">
            <v>11</v>
          </cell>
          <cell r="CF22">
            <v>0.51064399603962274</v>
          </cell>
          <cell r="CG22">
            <v>11</v>
          </cell>
          <cell r="CH22">
            <v>0.66397149370441177</v>
          </cell>
        </row>
        <row r="23">
          <cell r="BA23">
            <v>12</v>
          </cell>
          <cell r="BB23">
            <v>0.55768942214108863</v>
          </cell>
          <cell r="BC23">
            <v>12</v>
          </cell>
          <cell r="BD23">
            <v>0.58610581753751667</v>
          </cell>
          <cell r="BE23">
            <v>12</v>
          </cell>
          <cell r="BF23">
            <v>0.65544942705459874</v>
          </cell>
          <cell r="BO23">
            <v>12</v>
          </cell>
          <cell r="BP23">
            <v>0.66825985145818267</v>
          </cell>
          <cell r="BQ23">
            <v>12</v>
          </cell>
          <cell r="BR23">
            <v>0.75493501460161727</v>
          </cell>
          <cell r="BS23">
            <v>12</v>
          </cell>
          <cell r="BT23">
            <v>0.81267152989678426</v>
          </cell>
          <cell r="CC23">
            <v>12</v>
          </cell>
          <cell r="CD23">
            <v>0.34736280208214476</v>
          </cell>
          <cell r="CE23">
            <v>12</v>
          </cell>
          <cell r="CF23">
            <v>0.49511331179591866</v>
          </cell>
          <cell r="CG23">
            <v>12</v>
          </cell>
          <cell r="CH23">
            <v>0.65012333091053676</v>
          </cell>
        </row>
        <row r="24">
          <cell r="BA24">
            <v>13</v>
          </cell>
          <cell r="BB24">
            <v>0.54729730829152323</v>
          </cell>
          <cell r="BC24">
            <v>13</v>
          </cell>
          <cell r="BD24">
            <v>0.57610570940372197</v>
          </cell>
          <cell r="BE24">
            <v>13</v>
          </cell>
          <cell r="BF24">
            <v>0.64659096248474623</v>
          </cell>
          <cell r="BO24">
            <v>13</v>
          </cell>
          <cell r="BP24">
            <v>0.6600454784037193</v>
          </cell>
          <cell r="BQ24">
            <v>13</v>
          </cell>
          <cell r="BR24">
            <v>0.74784384065013332</v>
          </cell>
          <cell r="BS24">
            <v>13</v>
          </cell>
          <cell r="BT24">
            <v>0.80571188804935512</v>
          </cell>
          <cell r="CC24">
            <v>13</v>
          </cell>
          <cell r="CD24">
            <v>0.33356804368706283</v>
          </cell>
          <cell r="CE24">
            <v>13</v>
          </cell>
          <cell r="CF24">
            <v>0.48168823257782334</v>
          </cell>
          <cell r="CG24">
            <v>13</v>
          </cell>
          <cell r="CH24">
            <v>0.63831657319714941</v>
          </cell>
        </row>
        <row r="25">
          <cell r="BA25">
            <v>14</v>
          </cell>
          <cell r="BB25">
            <v>0.53784843789468262</v>
          </cell>
          <cell r="BC25">
            <v>14</v>
          </cell>
          <cell r="BD25">
            <v>0.56699923420300535</v>
          </cell>
          <cell r="BE25">
            <v>14</v>
          </cell>
          <cell r="BF25">
            <v>0.63849607800980046</v>
          </cell>
          <cell r="BO25">
            <v>14</v>
          </cell>
          <cell r="BP25">
            <v>0.65268662932704058</v>
          </cell>
          <cell r="BQ25">
            <v>14</v>
          </cell>
          <cell r="BR25">
            <v>0.74154986027908887</v>
          </cell>
          <cell r="BS25">
            <v>14</v>
          </cell>
          <cell r="BT25">
            <v>0.79961812801970666</v>
          </cell>
          <cell r="CC25">
            <v>14</v>
          </cell>
          <cell r="CD25">
            <v>0.32134940053516359</v>
          </cell>
          <cell r="CE25">
            <v>14</v>
          </cell>
          <cell r="CF25">
            <v>0.46989256124665935</v>
          </cell>
          <cell r="CG25">
            <v>14</v>
          </cell>
          <cell r="CH25">
            <v>0.62804580225432016</v>
          </cell>
        </row>
        <row r="26">
          <cell r="BA26">
            <v>15</v>
          </cell>
          <cell r="BB26">
            <v>0.5291984385883457</v>
          </cell>
          <cell r="BC26">
            <v>15</v>
          </cell>
          <cell r="BD26">
            <v>0.55865074119039315</v>
          </cell>
          <cell r="BE26">
            <v>15</v>
          </cell>
          <cell r="BF26">
            <v>0.63105103876602631</v>
          </cell>
          <cell r="BO26">
            <v>15</v>
          </cell>
          <cell r="BP26">
            <v>0.64602765730423828</v>
          </cell>
          <cell r="BQ26">
            <v>15</v>
          </cell>
          <cell r="BR26">
            <v>0.73589606440068278</v>
          </cell>
          <cell r="BS26">
            <v>15</v>
          </cell>
          <cell r="BT26">
            <v>0.79420262960131138</v>
          </cell>
          <cell r="CC26">
            <v>15</v>
          </cell>
          <cell r="CD26">
            <v>0.31040619974280848</v>
          </cell>
          <cell r="CE26">
            <v>15</v>
          </cell>
          <cell r="CF26">
            <v>0.45939280020102025</v>
          </cell>
          <cell r="CG26">
            <v>15</v>
          </cell>
          <cell r="CH26">
            <v>0.6189707952763901</v>
          </cell>
        </row>
        <row r="27">
          <cell r="BA27">
            <v>16</v>
          </cell>
          <cell r="BB27">
            <v>0.52123288042056071</v>
          </cell>
          <cell r="BC27">
            <v>16</v>
          </cell>
          <cell r="BD27">
            <v>0.55095255793830533</v>
          </cell>
          <cell r="BE27">
            <v>16</v>
          </cell>
          <cell r="BF27">
            <v>0.62416527445080594</v>
          </cell>
          <cell r="BO27">
            <v>16</v>
          </cell>
          <cell r="BP27">
            <v>0.63995141599660577</v>
          </cell>
          <cell r="BQ27">
            <v>16</v>
          </cell>
          <cell r="BR27">
            <v>0.73076734629685625</v>
          </cell>
          <cell r="BS27">
            <v>16</v>
          </cell>
          <cell r="BT27">
            <v>0.78933246062037787</v>
          </cell>
          <cell r="CC27">
            <v>16</v>
          </cell>
          <cell r="CD27">
            <v>0.30051449301698518</v>
          </cell>
          <cell r="CE27">
            <v>16</v>
          </cell>
          <cell r="CF27">
            <v>0.44994670828906358</v>
          </cell>
          <cell r="CG27">
            <v>16</v>
          </cell>
          <cell r="CH27">
            <v>0.61085191425978835</v>
          </cell>
        </row>
        <row r="28">
          <cell r="BA28"/>
          <cell r="BB28"/>
          <cell r="BC28"/>
          <cell r="BD28"/>
          <cell r="BE28"/>
          <cell r="BF28"/>
          <cell r="BO28"/>
          <cell r="BP28"/>
          <cell r="BQ28"/>
          <cell r="BR28"/>
          <cell r="BS28"/>
          <cell r="BT28"/>
          <cell r="CC28"/>
          <cell r="CD28"/>
          <cell r="CE28"/>
          <cell r="CF28"/>
          <cell r="CG28"/>
          <cell r="CH28"/>
        </row>
        <row r="29">
          <cell r="BA29"/>
          <cell r="BB29"/>
          <cell r="BC29"/>
          <cell r="BD29"/>
          <cell r="BE29"/>
          <cell r="BF29"/>
          <cell r="BO29"/>
          <cell r="BP29"/>
          <cell r="BQ29"/>
          <cell r="BR29"/>
          <cell r="BS29"/>
          <cell r="BT29"/>
          <cell r="CC29"/>
          <cell r="CD29"/>
          <cell r="CE29"/>
          <cell r="CF29"/>
          <cell r="CG29"/>
          <cell r="CH29"/>
        </row>
        <row r="30">
          <cell r="BA30"/>
          <cell r="BB30"/>
          <cell r="BC30"/>
          <cell r="BD30"/>
          <cell r="BE30"/>
          <cell r="BF30"/>
          <cell r="BO30"/>
          <cell r="BP30"/>
          <cell r="BQ30"/>
          <cell r="BR30"/>
          <cell r="BS30"/>
          <cell r="BT30"/>
          <cell r="CC30"/>
          <cell r="CD30"/>
          <cell r="CE30"/>
          <cell r="CF30"/>
          <cell r="CG30"/>
          <cell r="CH30"/>
        </row>
        <row r="31">
          <cell r="BA31"/>
          <cell r="BB31"/>
          <cell r="BC31"/>
          <cell r="BD31"/>
          <cell r="BE31"/>
          <cell r="BF31"/>
          <cell r="BO31"/>
          <cell r="BP31"/>
          <cell r="BQ31"/>
          <cell r="BR31"/>
          <cell r="BS31"/>
          <cell r="BT31"/>
          <cell r="CC31"/>
          <cell r="CD31"/>
          <cell r="CE31"/>
          <cell r="CF31"/>
          <cell r="CG31"/>
          <cell r="CH31"/>
        </row>
        <row r="32">
          <cell r="BA32"/>
          <cell r="BB32"/>
          <cell r="BC32"/>
          <cell r="BD32"/>
          <cell r="BE32"/>
          <cell r="BF32"/>
          <cell r="BO32"/>
          <cell r="BP32"/>
          <cell r="BQ32"/>
          <cell r="BR32"/>
          <cell r="BS32"/>
          <cell r="BT32"/>
          <cell r="CC32"/>
          <cell r="CD32"/>
          <cell r="CE32"/>
          <cell r="CF32"/>
          <cell r="CG32"/>
          <cell r="CH32"/>
        </row>
        <row r="33">
          <cell r="BA33"/>
          <cell r="BB33"/>
          <cell r="BC33"/>
          <cell r="BD33"/>
          <cell r="BE33"/>
          <cell r="BF33"/>
          <cell r="BO33"/>
          <cell r="BP33"/>
          <cell r="BQ33"/>
          <cell r="BR33"/>
          <cell r="BS33"/>
          <cell r="BT33"/>
          <cell r="CC33"/>
          <cell r="CD33"/>
          <cell r="CE33"/>
          <cell r="CF33"/>
          <cell r="CG33"/>
          <cell r="CH33"/>
        </row>
        <row r="34">
          <cell r="BA34"/>
          <cell r="BB34"/>
          <cell r="BC34"/>
          <cell r="BD34"/>
          <cell r="BE34"/>
          <cell r="BF34"/>
          <cell r="BO34"/>
          <cell r="BP34"/>
          <cell r="BQ34"/>
          <cell r="BR34"/>
          <cell r="BS34"/>
          <cell r="BT34"/>
          <cell r="CC34"/>
          <cell r="CD34"/>
          <cell r="CE34"/>
          <cell r="CF34"/>
          <cell r="CG34"/>
          <cell r="CH34"/>
        </row>
        <row r="35">
          <cell r="BA35"/>
          <cell r="BB35"/>
          <cell r="BC35"/>
          <cell r="BD35"/>
          <cell r="BE35"/>
          <cell r="BF35"/>
          <cell r="BO35"/>
          <cell r="BP35"/>
          <cell r="BQ35"/>
          <cell r="BR35"/>
          <cell r="BS35"/>
          <cell r="BT35"/>
          <cell r="CC35"/>
          <cell r="CD35"/>
          <cell r="CE35"/>
          <cell r="CF35"/>
          <cell r="CG35"/>
          <cell r="CH35"/>
        </row>
        <row r="36">
          <cell r="BA36"/>
          <cell r="BB36"/>
          <cell r="BC36"/>
          <cell r="BD36"/>
          <cell r="BE36"/>
          <cell r="BF36"/>
          <cell r="BO36"/>
          <cell r="BP36"/>
          <cell r="BQ36"/>
          <cell r="BR36"/>
          <cell r="BS36"/>
          <cell r="BT36"/>
          <cell r="CC36"/>
          <cell r="CD36"/>
          <cell r="CE36"/>
          <cell r="CF36"/>
          <cell r="CG36"/>
          <cell r="CH36"/>
        </row>
        <row r="37">
          <cell r="BA37"/>
          <cell r="BB37"/>
          <cell r="BC37"/>
          <cell r="BD37"/>
          <cell r="BE37"/>
          <cell r="BF37"/>
          <cell r="BO37"/>
          <cell r="BP37"/>
          <cell r="BQ37"/>
          <cell r="BR37"/>
          <cell r="BS37"/>
          <cell r="BT37"/>
          <cell r="CC37"/>
          <cell r="CD37"/>
          <cell r="CE37"/>
          <cell r="CF37"/>
          <cell r="CG37"/>
          <cell r="CH37"/>
        </row>
        <row r="38">
          <cell r="BA38"/>
          <cell r="BB38"/>
          <cell r="BC38"/>
          <cell r="BD38"/>
          <cell r="BE38"/>
          <cell r="BF38"/>
          <cell r="BO38"/>
          <cell r="BP38"/>
          <cell r="BQ38"/>
          <cell r="BR38"/>
          <cell r="BS38"/>
          <cell r="BT38"/>
          <cell r="CC38"/>
          <cell r="CD38"/>
          <cell r="CE38"/>
          <cell r="CF38"/>
          <cell r="CG38"/>
          <cell r="CH38"/>
        </row>
        <row r="39">
          <cell r="BA39"/>
          <cell r="BB39"/>
          <cell r="BC39"/>
          <cell r="BD39"/>
          <cell r="BE39"/>
          <cell r="BF39"/>
          <cell r="BO39"/>
          <cell r="BP39"/>
          <cell r="BQ39"/>
          <cell r="BR39"/>
          <cell r="BS39"/>
          <cell r="BT39"/>
          <cell r="CC39"/>
          <cell r="CD39"/>
          <cell r="CE39"/>
          <cell r="CF39"/>
          <cell r="CG39"/>
          <cell r="CH39"/>
        </row>
        <row r="40">
          <cell r="BA40"/>
          <cell r="BB40"/>
          <cell r="BC40"/>
          <cell r="BD40"/>
          <cell r="BE40"/>
          <cell r="BF40"/>
          <cell r="BO40"/>
          <cell r="BP40"/>
          <cell r="BQ40"/>
          <cell r="BR40"/>
          <cell r="BS40"/>
          <cell r="BT40"/>
          <cell r="CC40"/>
          <cell r="CD40"/>
          <cell r="CE40"/>
          <cell r="CF40"/>
          <cell r="CG40"/>
          <cell r="CH40"/>
        </row>
        <row r="41">
          <cell r="BA41"/>
          <cell r="BB41"/>
          <cell r="BC41"/>
          <cell r="BD41"/>
          <cell r="BE41"/>
          <cell r="BF41"/>
          <cell r="BO41"/>
          <cell r="BP41"/>
          <cell r="BQ41"/>
          <cell r="BR41"/>
          <cell r="BS41"/>
          <cell r="BT41"/>
          <cell r="CC41"/>
          <cell r="CD41"/>
          <cell r="CE41"/>
          <cell r="CF41"/>
          <cell r="CG41"/>
          <cell r="CH41"/>
        </row>
        <row r="42">
          <cell r="BA42"/>
          <cell r="BB42"/>
          <cell r="BC42"/>
          <cell r="BD42"/>
          <cell r="BE42"/>
          <cell r="BF42"/>
          <cell r="BO42"/>
          <cell r="BP42"/>
          <cell r="BQ42"/>
          <cell r="BR42"/>
          <cell r="BS42"/>
          <cell r="BT42"/>
          <cell r="CC42"/>
          <cell r="CD42"/>
          <cell r="CE42"/>
          <cell r="CF42"/>
          <cell r="CG42"/>
          <cell r="CH42"/>
        </row>
        <row r="43">
          <cell r="BA43"/>
          <cell r="BB43"/>
          <cell r="BC43"/>
          <cell r="BD43"/>
          <cell r="BE43"/>
          <cell r="BF43"/>
          <cell r="BO43"/>
          <cell r="BP43"/>
          <cell r="BQ43"/>
          <cell r="BR43"/>
          <cell r="BS43"/>
          <cell r="BT43"/>
          <cell r="CC43"/>
          <cell r="CD43"/>
          <cell r="CE43"/>
          <cell r="CF43"/>
          <cell r="CG43"/>
          <cell r="CH43"/>
        </row>
        <row r="44">
          <cell r="BA44"/>
          <cell r="BB44"/>
          <cell r="BC44"/>
          <cell r="BD44"/>
          <cell r="BE44"/>
          <cell r="BF44"/>
          <cell r="BO44"/>
          <cell r="BP44"/>
          <cell r="BQ44"/>
          <cell r="BR44"/>
          <cell r="BS44"/>
          <cell r="BT44"/>
          <cell r="CC44"/>
          <cell r="CD44"/>
          <cell r="CE44"/>
          <cell r="CF44"/>
          <cell r="CG44"/>
          <cell r="CH44"/>
        </row>
        <row r="45">
          <cell r="BA45"/>
          <cell r="BB45"/>
          <cell r="BC45"/>
          <cell r="BD45"/>
          <cell r="BE45"/>
          <cell r="BF45"/>
          <cell r="BO45"/>
          <cell r="BP45"/>
          <cell r="BQ45"/>
          <cell r="BR45"/>
          <cell r="BS45"/>
          <cell r="BT45"/>
          <cell r="CC45"/>
          <cell r="CD45"/>
          <cell r="CE45"/>
          <cell r="CF45"/>
          <cell r="CG45"/>
          <cell r="CH45"/>
        </row>
        <row r="46">
          <cell r="BA46"/>
          <cell r="BB46"/>
          <cell r="BC46"/>
          <cell r="BD46"/>
          <cell r="BE46"/>
          <cell r="BF46"/>
          <cell r="BO46"/>
          <cell r="BP46"/>
          <cell r="BQ46"/>
          <cell r="BR46"/>
          <cell r="BS46"/>
          <cell r="BT46"/>
          <cell r="CC46"/>
          <cell r="CD46"/>
          <cell r="CE46"/>
          <cell r="CF46"/>
          <cell r="CG46"/>
          <cell r="CH46"/>
        </row>
        <row r="47">
          <cell r="BA47"/>
          <cell r="BB47"/>
          <cell r="BC47"/>
          <cell r="BD47"/>
          <cell r="BE47"/>
          <cell r="BF47"/>
          <cell r="BO47"/>
          <cell r="BP47"/>
          <cell r="BQ47"/>
          <cell r="BR47"/>
          <cell r="BS47"/>
          <cell r="BT47"/>
          <cell r="CC47"/>
          <cell r="CD47"/>
          <cell r="CE47"/>
          <cell r="CF47"/>
          <cell r="CG47"/>
          <cell r="CH47"/>
        </row>
        <row r="48">
          <cell r="BA48"/>
          <cell r="BB48"/>
          <cell r="BC48"/>
          <cell r="BD48"/>
          <cell r="BE48"/>
          <cell r="BF48"/>
          <cell r="BO48"/>
          <cell r="BP48"/>
          <cell r="BQ48"/>
          <cell r="BR48"/>
          <cell r="BS48"/>
          <cell r="BT48"/>
          <cell r="CC48"/>
          <cell r="CD48"/>
          <cell r="CE48"/>
          <cell r="CF48"/>
          <cell r="CG48"/>
          <cell r="CH48"/>
        </row>
        <row r="49">
          <cell r="BA49"/>
          <cell r="BB49"/>
          <cell r="BC49"/>
          <cell r="BD49"/>
          <cell r="BE49"/>
          <cell r="BF49"/>
          <cell r="BO49"/>
          <cell r="BP49"/>
          <cell r="BQ49"/>
          <cell r="BR49"/>
          <cell r="BS49"/>
          <cell r="BT49"/>
          <cell r="CC49"/>
          <cell r="CD49"/>
          <cell r="CE49"/>
          <cell r="CF49"/>
          <cell r="CG49"/>
          <cell r="CH49"/>
        </row>
        <row r="50">
          <cell r="BA50"/>
          <cell r="BB50"/>
          <cell r="BC50"/>
          <cell r="BD50"/>
          <cell r="BE50"/>
          <cell r="BF50"/>
          <cell r="BO50"/>
          <cell r="BP50"/>
          <cell r="BQ50"/>
          <cell r="BR50"/>
          <cell r="BS50"/>
          <cell r="BT50"/>
          <cell r="CC50"/>
          <cell r="CD50"/>
          <cell r="CE50"/>
          <cell r="CF50"/>
          <cell r="CG50"/>
          <cell r="CH50"/>
        </row>
        <row r="51">
          <cell r="BA51"/>
          <cell r="BB51"/>
          <cell r="BC51"/>
          <cell r="BD51"/>
          <cell r="BE51"/>
          <cell r="BF51"/>
          <cell r="BO51"/>
          <cell r="BP51"/>
          <cell r="BQ51"/>
          <cell r="BR51"/>
          <cell r="BS51"/>
          <cell r="BT51"/>
          <cell r="CC51"/>
          <cell r="CD51"/>
          <cell r="CE51"/>
          <cell r="CF51"/>
          <cell r="CG51"/>
          <cell r="CH51"/>
        </row>
        <row r="52">
          <cell r="BA52"/>
          <cell r="BB52"/>
          <cell r="BC52"/>
          <cell r="BD52"/>
          <cell r="BE52"/>
          <cell r="BF52"/>
          <cell r="BO52"/>
          <cell r="BP52"/>
          <cell r="BQ52"/>
          <cell r="BR52"/>
          <cell r="BS52"/>
          <cell r="BT52"/>
          <cell r="CC52"/>
          <cell r="CD52"/>
          <cell r="CE52"/>
          <cell r="CF52"/>
          <cell r="CG52"/>
          <cell r="CH52"/>
        </row>
        <row r="53">
          <cell r="BA53"/>
          <cell r="BB53"/>
          <cell r="BC53"/>
          <cell r="BD53"/>
          <cell r="BE53"/>
          <cell r="BF53"/>
          <cell r="BO53"/>
          <cell r="BP53"/>
          <cell r="BQ53"/>
          <cell r="BR53"/>
          <cell r="BS53"/>
          <cell r="BT53"/>
          <cell r="CC53"/>
          <cell r="CD53"/>
          <cell r="CE53"/>
          <cell r="CF53"/>
          <cell r="CG53"/>
          <cell r="CH53"/>
        </row>
        <row r="54">
          <cell r="BA54"/>
          <cell r="BB54"/>
          <cell r="BC54"/>
          <cell r="BD54"/>
          <cell r="BE54"/>
          <cell r="BF54"/>
          <cell r="BO54"/>
          <cell r="BP54"/>
          <cell r="BQ54"/>
          <cell r="BR54"/>
          <cell r="BS54"/>
          <cell r="BT54"/>
          <cell r="CC54"/>
          <cell r="CD54"/>
          <cell r="CE54"/>
          <cell r="CF54"/>
          <cell r="CG54"/>
          <cell r="CH54"/>
        </row>
        <row r="55">
          <cell r="BA55"/>
          <cell r="BB55"/>
          <cell r="BC55"/>
          <cell r="BD55"/>
          <cell r="BE55"/>
          <cell r="BF55"/>
          <cell r="BO55"/>
          <cell r="BP55"/>
          <cell r="BQ55"/>
          <cell r="BR55"/>
          <cell r="BS55"/>
          <cell r="BT55"/>
          <cell r="CC55"/>
          <cell r="CD55"/>
          <cell r="CE55"/>
          <cell r="CF55"/>
          <cell r="CG55"/>
          <cell r="CH55"/>
        </row>
        <row r="56">
          <cell r="BA56"/>
          <cell r="BB56"/>
          <cell r="BC56"/>
          <cell r="BD56"/>
          <cell r="BE56"/>
          <cell r="BF56"/>
          <cell r="BO56"/>
          <cell r="BP56"/>
          <cell r="BQ56"/>
          <cell r="BR56"/>
          <cell r="BS56"/>
          <cell r="BT56"/>
          <cell r="CC56"/>
          <cell r="CD56"/>
          <cell r="CE56"/>
          <cell r="CF56"/>
          <cell r="CG56"/>
          <cell r="CH56"/>
        </row>
        <row r="57">
          <cell r="BA57"/>
          <cell r="BB57"/>
          <cell r="BC57"/>
          <cell r="BD57"/>
          <cell r="BE57"/>
          <cell r="BF57"/>
          <cell r="BO57"/>
          <cell r="BP57"/>
          <cell r="BQ57"/>
          <cell r="BR57"/>
          <cell r="BS57"/>
          <cell r="BT57"/>
          <cell r="CC57"/>
          <cell r="CD57"/>
          <cell r="CE57"/>
          <cell r="CF57"/>
          <cell r="CG57"/>
          <cell r="CH57"/>
        </row>
        <row r="58">
          <cell r="BA58"/>
          <cell r="BB58"/>
          <cell r="BC58"/>
          <cell r="BD58"/>
          <cell r="BE58"/>
          <cell r="BF58"/>
          <cell r="BO58"/>
          <cell r="BP58"/>
          <cell r="BQ58"/>
          <cell r="BR58"/>
          <cell r="BS58"/>
          <cell r="BT58"/>
          <cell r="CC58"/>
          <cell r="CD58"/>
          <cell r="CE58"/>
          <cell r="CF58"/>
          <cell r="CG58"/>
          <cell r="CH58"/>
        </row>
        <row r="59">
          <cell r="BA59"/>
          <cell r="BB59"/>
          <cell r="BC59"/>
          <cell r="BD59"/>
          <cell r="BE59"/>
          <cell r="BF59"/>
          <cell r="BO59"/>
          <cell r="BP59"/>
          <cell r="BQ59"/>
          <cell r="BR59"/>
          <cell r="BS59"/>
          <cell r="BT59"/>
          <cell r="CC59"/>
          <cell r="CD59"/>
          <cell r="CE59"/>
          <cell r="CF59"/>
          <cell r="CG59"/>
          <cell r="CH59"/>
        </row>
        <row r="60">
          <cell r="BA60"/>
          <cell r="BB60"/>
          <cell r="BC60"/>
          <cell r="BD60"/>
          <cell r="BE60"/>
          <cell r="BF60"/>
          <cell r="BO60"/>
          <cell r="BP60"/>
          <cell r="BQ60"/>
          <cell r="BR60"/>
          <cell r="BS60"/>
          <cell r="BT60"/>
          <cell r="CC60"/>
          <cell r="CD60"/>
          <cell r="CE60"/>
          <cell r="CF60"/>
          <cell r="CG60"/>
          <cell r="CH60"/>
        </row>
        <row r="61">
          <cell r="BA61"/>
          <cell r="BB61"/>
          <cell r="BC61"/>
          <cell r="BD61"/>
          <cell r="BE61"/>
          <cell r="BF61"/>
          <cell r="BO61"/>
          <cell r="BP61"/>
          <cell r="BQ61"/>
          <cell r="BR61"/>
          <cell r="BS61"/>
          <cell r="BT61"/>
          <cell r="CC61"/>
          <cell r="CD61"/>
          <cell r="CE61"/>
          <cell r="CF61"/>
          <cell r="CG61"/>
          <cell r="CH61"/>
        </row>
        <row r="62">
          <cell r="BA62"/>
          <cell r="BB62"/>
          <cell r="BC62"/>
          <cell r="BD62"/>
          <cell r="BE62"/>
          <cell r="BF62"/>
          <cell r="BO62"/>
          <cell r="BP62"/>
          <cell r="BQ62"/>
          <cell r="BR62"/>
          <cell r="BS62"/>
          <cell r="BT62"/>
          <cell r="CC62"/>
          <cell r="CD62"/>
          <cell r="CE62"/>
          <cell r="CF62"/>
          <cell r="CG62"/>
          <cell r="CH62"/>
        </row>
        <row r="63">
          <cell r="BA63"/>
          <cell r="BB63"/>
          <cell r="BC63"/>
          <cell r="BD63"/>
          <cell r="BE63"/>
          <cell r="BF63"/>
          <cell r="BO63"/>
          <cell r="BP63"/>
          <cell r="BQ63"/>
          <cell r="BR63"/>
          <cell r="BS63"/>
          <cell r="BT63"/>
          <cell r="CC63"/>
          <cell r="CD63"/>
          <cell r="CE63"/>
          <cell r="CF63"/>
          <cell r="CG63"/>
          <cell r="CH63"/>
        </row>
        <row r="64">
          <cell r="BA64"/>
          <cell r="BB64"/>
          <cell r="BC64"/>
          <cell r="BD64"/>
          <cell r="BE64"/>
          <cell r="BF64"/>
          <cell r="BO64"/>
          <cell r="BP64"/>
          <cell r="BQ64"/>
          <cell r="BR64"/>
          <cell r="BS64"/>
          <cell r="BT64"/>
          <cell r="CC64"/>
          <cell r="CD64"/>
          <cell r="CE64"/>
          <cell r="CF64"/>
          <cell r="CG64"/>
          <cell r="CH64"/>
        </row>
        <row r="65">
          <cell r="BA65"/>
          <cell r="BB65"/>
          <cell r="BC65"/>
          <cell r="BD65"/>
          <cell r="BE65"/>
          <cell r="BF65"/>
          <cell r="BO65"/>
          <cell r="BP65"/>
          <cell r="BQ65"/>
          <cell r="BR65"/>
          <cell r="BS65"/>
          <cell r="BT65"/>
          <cell r="CC65"/>
          <cell r="CD65"/>
          <cell r="CE65"/>
          <cell r="CF65"/>
          <cell r="CG65"/>
          <cell r="CH65"/>
        </row>
        <row r="66">
          <cell r="BA66"/>
          <cell r="BB66"/>
          <cell r="BC66"/>
          <cell r="BD66"/>
          <cell r="BE66"/>
          <cell r="BF66"/>
          <cell r="BO66"/>
          <cell r="BP66"/>
          <cell r="BQ66"/>
          <cell r="BR66"/>
          <cell r="BS66"/>
          <cell r="BT66"/>
          <cell r="CC66"/>
          <cell r="CD66"/>
          <cell r="CE66"/>
          <cell r="CF66"/>
          <cell r="CG66"/>
          <cell r="CH66"/>
        </row>
        <row r="67">
          <cell r="BA67"/>
          <cell r="BB67"/>
          <cell r="BC67"/>
          <cell r="BD67"/>
          <cell r="BE67"/>
          <cell r="BF67"/>
          <cell r="BO67"/>
          <cell r="BP67"/>
          <cell r="BQ67"/>
          <cell r="BR67"/>
          <cell r="BS67"/>
          <cell r="BT67"/>
          <cell r="CC67"/>
          <cell r="CD67"/>
          <cell r="CE67"/>
          <cell r="CF67"/>
          <cell r="CG67"/>
          <cell r="CH67"/>
        </row>
        <row r="68">
          <cell r="BA68"/>
          <cell r="BB68"/>
          <cell r="BC68"/>
          <cell r="BD68"/>
          <cell r="BE68"/>
          <cell r="BF68"/>
          <cell r="BO68"/>
          <cell r="BP68"/>
          <cell r="BQ68"/>
          <cell r="BR68"/>
          <cell r="BS68"/>
          <cell r="BT68"/>
          <cell r="CC68"/>
          <cell r="CD68"/>
          <cell r="CE68"/>
          <cell r="CF68"/>
          <cell r="CG68"/>
          <cell r="CH68"/>
        </row>
        <row r="69">
          <cell r="BA69"/>
          <cell r="BB69"/>
          <cell r="BC69"/>
          <cell r="BD69"/>
          <cell r="BE69"/>
          <cell r="BF69"/>
          <cell r="BO69"/>
          <cell r="BP69"/>
          <cell r="BQ69"/>
          <cell r="BR69"/>
          <cell r="BS69"/>
          <cell r="BT69"/>
          <cell r="CC69"/>
          <cell r="CD69"/>
          <cell r="CE69"/>
          <cell r="CF69"/>
          <cell r="CG69"/>
          <cell r="CH69"/>
        </row>
        <row r="70">
          <cell r="BA70"/>
          <cell r="BB70"/>
          <cell r="BC70"/>
          <cell r="BD70"/>
          <cell r="BE70"/>
          <cell r="BF70"/>
          <cell r="BO70"/>
          <cell r="BP70"/>
          <cell r="BQ70"/>
          <cell r="BR70"/>
          <cell r="BS70"/>
          <cell r="BT70"/>
          <cell r="CC70"/>
          <cell r="CD70"/>
          <cell r="CE70"/>
          <cell r="CF70"/>
          <cell r="CG70"/>
          <cell r="CH70"/>
        </row>
        <row r="71">
          <cell r="BA71"/>
          <cell r="BB71"/>
          <cell r="BC71"/>
          <cell r="BD71"/>
          <cell r="BE71"/>
          <cell r="BF71"/>
          <cell r="BO71"/>
          <cell r="BP71"/>
          <cell r="BQ71"/>
          <cell r="BR71"/>
          <cell r="BS71"/>
          <cell r="BT71"/>
          <cell r="CC71"/>
          <cell r="CD71"/>
          <cell r="CE71"/>
          <cell r="CF71"/>
          <cell r="CG71"/>
          <cell r="CH71"/>
        </row>
        <row r="72">
          <cell r="BA72"/>
          <cell r="BB72"/>
          <cell r="BC72"/>
          <cell r="BD72"/>
          <cell r="BE72"/>
          <cell r="BF72"/>
          <cell r="BO72"/>
          <cell r="BP72"/>
          <cell r="BQ72"/>
          <cell r="BR72"/>
          <cell r="BS72"/>
          <cell r="BT72"/>
          <cell r="CC72"/>
          <cell r="CD72"/>
          <cell r="CE72"/>
          <cell r="CF72"/>
          <cell r="CG72"/>
          <cell r="CH72"/>
        </row>
        <row r="73">
          <cell r="BA73"/>
          <cell r="BB73"/>
          <cell r="BC73"/>
          <cell r="BD73"/>
          <cell r="BE73"/>
          <cell r="BF73"/>
          <cell r="BO73"/>
          <cell r="BP73"/>
          <cell r="BQ73"/>
          <cell r="BR73"/>
          <cell r="BS73"/>
          <cell r="BT73"/>
          <cell r="CC73"/>
          <cell r="CD73"/>
          <cell r="CE73"/>
          <cell r="CF73"/>
          <cell r="CG73"/>
          <cell r="CH73"/>
        </row>
        <row r="74">
          <cell r="BA74"/>
          <cell r="BB74"/>
          <cell r="BC74"/>
          <cell r="BD74"/>
          <cell r="BE74"/>
          <cell r="BF74"/>
          <cell r="BO74"/>
          <cell r="BP74"/>
          <cell r="BQ74"/>
          <cell r="BR74"/>
          <cell r="BS74"/>
          <cell r="BT74"/>
          <cell r="CC74"/>
          <cell r="CD74"/>
          <cell r="CE74"/>
          <cell r="CF74"/>
          <cell r="CG74"/>
          <cell r="CH74"/>
        </row>
        <row r="75">
          <cell r="BA75"/>
          <cell r="BB75"/>
          <cell r="BC75"/>
          <cell r="BD75"/>
          <cell r="BE75"/>
          <cell r="BF75"/>
          <cell r="BO75"/>
          <cell r="BP75"/>
          <cell r="BQ75"/>
          <cell r="BR75"/>
          <cell r="BS75"/>
          <cell r="BT75"/>
          <cell r="CC75"/>
          <cell r="CD75"/>
          <cell r="CE75"/>
          <cell r="CF75"/>
          <cell r="CG75"/>
          <cell r="CH75"/>
        </row>
        <row r="76">
          <cell r="BA76"/>
          <cell r="BB76"/>
          <cell r="BC76"/>
          <cell r="BD76"/>
          <cell r="BE76"/>
          <cell r="BF76"/>
          <cell r="BO76"/>
          <cell r="BP76"/>
          <cell r="BQ76"/>
          <cell r="BR76"/>
          <cell r="BS76"/>
          <cell r="BT76"/>
          <cell r="CC76"/>
          <cell r="CD76"/>
          <cell r="CE76"/>
          <cell r="CF76"/>
          <cell r="CG76"/>
          <cell r="CH76"/>
        </row>
        <row r="77">
          <cell r="BA77"/>
          <cell r="BB77"/>
          <cell r="BC77"/>
          <cell r="BD77"/>
          <cell r="BE77"/>
          <cell r="BF77"/>
          <cell r="BO77"/>
          <cell r="BP77"/>
          <cell r="BQ77"/>
          <cell r="BR77"/>
          <cell r="BS77"/>
          <cell r="BT77"/>
          <cell r="CC77"/>
          <cell r="CD77"/>
          <cell r="CE77"/>
          <cell r="CF77"/>
          <cell r="CG77"/>
          <cell r="CH77"/>
        </row>
        <row r="78">
          <cell r="BA78"/>
          <cell r="BB78"/>
          <cell r="BC78"/>
          <cell r="BD78"/>
          <cell r="BE78"/>
          <cell r="BF78"/>
          <cell r="BO78"/>
          <cell r="BP78"/>
          <cell r="BQ78"/>
          <cell r="BR78"/>
          <cell r="BS78"/>
          <cell r="BT78"/>
          <cell r="CC78"/>
          <cell r="CD78"/>
          <cell r="CE78"/>
          <cell r="CF78"/>
          <cell r="CG78"/>
          <cell r="CH78"/>
        </row>
        <row r="79">
          <cell r="BA79"/>
          <cell r="BB79"/>
          <cell r="BC79"/>
          <cell r="BD79"/>
          <cell r="BE79"/>
          <cell r="BF79"/>
          <cell r="BO79"/>
          <cell r="BP79"/>
          <cell r="BQ79"/>
          <cell r="BR79"/>
          <cell r="BS79"/>
          <cell r="BT79"/>
          <cell r="CC79"/>
          <cell r="CD79"/>
          <cell r="CE79"/>
          <cell r="CF79"/>
          <cell r="CG79"/>
          <cell r="CH79"/>
        </row>
        <row r="80">
          <cell r="BA80"/>
          <cell r="BB80"/>
          <cell r="BC80"/>
          <cell r="BD80"/>
          <cell r="BE80"/>
          <cell r="BF80"/>
          <cell r="BO80"/>
          <cell r="BP80"/>
          <cell r="BQ80"/>
          <cell r="BR80"/>
          <cell r="BS80"/>
          <cell r="BT80"/>
          <cell r="CC80"/>
          <cell r="CD80"/>
          <cell r="CE80"/>
          <cell r="CF80"/>
          <cell r="CG80"/>
          <cell r="CH80"/>
        </row>
        <row r="81">
          <cell r="BA81"/>
          <cell r="BB81"/>
          <cell r="BC81"/>
          <cell r="BD81"/>
          <cell r="BE81"/>
          <cell r="BF81"/>
          <cell r="BO81"/>
          <cell r="BP81"/>
          <cell r="BQ81"/>
          <cell r="BR81"/>
          <cell r="BS81"/>
          <cell r="BT81"/>
          <cell r="CC81"/>
          <cell r="CD81"/>
          <cell r="CE81"/>
          <cell r="CF81"/>
          <cell r="CG81"/>
          <cell r="CH81"/>
        </row>
        <row r="82">
          <cell r="BA82"/>
          <cell r="BB82"/>
          <cell r="BC82"/>
          <cell r="BD82"/>
          <cell r="BE82"/>
          <cell r="BF82"/>
          <cell r="BO82"/>
          <cell r="BP82"/>
          <cell r="BQ82"/>
          <cell r="BR82"/>
          <cell r="BS82"/>
          <cell r="BT82"/>
          <cell r="CC82"/>
          <cell r="CD82"/>
          <cell r="CE82"/>
          <cell r="CF82"/>
          <cell r="CG82"/>
          <cell r="CH82"/>
        </row>
        <row r="83">
          <cell r="BA83"/>
          <cell r="BB83"/>
          <cell r="BC83"/>
          <cell r="BD83"/>
          <cell r="BE83"/>
          <cell r="BF83"/>
          <cell r="BO83"/>
          <cell r="BP83"/>
          <cell r="BQ83"/>
          <cell r="BR83"/>
          <cell r="BS83"/>
          <cell r="BT83"/>
          <cell r="CC83"/>
          <cell r="CD83"/>
          <cell r="CE83"/>
          <cell r="CF83"/>
          <cell r="CG83"/>
          <cell r="CH83"/>
        </row>
        <row r="84">
          <cell r="BA84"/>
          <cell r="BB84"/>
          <cell r="BC84"/>
          <cell r="BD84"/>
          <cell r="BE84"/>
          <cell r="BF84"/>
          <cell r="BO84"/>
          <cell r="BP84"/>
          <cell r="BQ84"/>
          <cell r="BR84"/>
          <cell r="BS84"/>
          <cell r="BT84"/>
          <cell r="CC84"/>
          <cell r="CD84"/>
          <cell r="CE84"/>
          <cell r="CF84"/>
          <cell r="CG84"/>
          <cell r="CH84"/>
        </row>
        <row r="85">
          <cell r="BA85"/>
          <cell r="BB85"/>
          <cell r="BC85"/>
          <cell r="BD85"/>
          <cell r="BE85"/>
          <cell r="BF85"/>
          <cell r="BO85"/>
          <cell r="BP85"/>
          <cell r="BQ85"/>
          <cell r="BR85"/>
          <cell r="BS85"/>
          <cell r="BT85"/>
          <cell r="CC85"/>
          <cell r="CD85"/>
          <cell r="CE85"/>
          <cell r="CF85"/>
          <cell r="CG85"/>
          <cell r="CH85"/>
        </row>
        <row r="86">
          <cell r="BA86"/>
          <cell r="BB86"/>
          <cell r="BC86"/>
          <cell r="BD86"/>
          <cell r="BE86"/>
          <cell r="BF86"/>
          <cell r="BO86"/>
          <cell r="BP86"/>
          <cell r="BQ86"/>
          <cell r="BR86"/>
          <cell r="BS86"/>
          <cell r="BT86"/>
          <cell r="CC86"/>
          <cell r="CD86"/>
          <cell r="CE86"/>
          <cell r="CF86"/>
          <cell r="CG86"/>
          <cell r="CH86"/>
        </row>
        <row r="87">
          <cell r="BA87"/>
          <cell r="BB87"/>
          <cell r="BC87"/>
          <cell r="BD87"/>
          <cell r="BE87"/>
          <cell r="BF87"/>
          <cell r="BO87"/>
          <cell r="BP87"/>
          <cell r="BQ87"/>
          <cell r="BR87"/>
          <cell r="BS87"/>
          <cell r="BT87"/>
          <cell r="CC87"/>
          <cell r="CD87"/>
          <cell r="CE87"/>
          <cell r="CF87"/>
          <cell r="CG87"/>
          <cell r="CH87"/>
        </row>
        <row r="88">
          <cell r="BA88"/>
          <cell r="BB88"/>
          <cell r="BC88"/>
          <cell r="BD88"/>
          <cell r="BE88"/>
          <cell r="BF88"/>
          <cell r="BO88"/>
          <cell r="BP88"/>
          <cell r="BQ88"/>
          <cell r="BR88"/>
          <cell r="BS88"/>
          <cell r="BT88"/>
          <cell r="CC88"/>
          <cell r="CD88"/>
          <cell r="CE88"/>
          <cell r="CF88"/>
          <cell r="CG88"/>
          <cell r="CH88"/>
        </row>
        <row r="89">
          <cell r="BA89"/>
          <cell r="BB89"/>
          <cell r="BC89"/>
          <cell r="BD89"/>
          <cell r="BE89"/>
          <cell r="BF89"/>
          <cell r="BO89"/>
          <cell r="BP89"/>
          <cell r="BQ89"/>
          <cell r="BR89"/>
          <cell r="BS89"/>
          <cell r="BT89"/>
          <cell r="CC89"/>
          <cell r="CD89"/>
          <cell r="CE89"/>
          <cell r="CF89"/>
          <cell r="CG89"/>
          <cell r="CH89"/>
        </row>
        <row r="90">
          <cell r="BA90"/>
          <cell r="BB90"/>
          <cell r="BC90"/>
          <cell r="BD90"/>
          <cell r="BE90"/>
          <cell r="BF90"/>
          <cell r="BO90"/>
          <cell r="BP90"/>
          <cell r="BQ90"/>
          <cell r="BR90"/>
          <cell r="BS90"/>
          <cell r="BT90"/>
          <cell r="CC90"/>
          <cell r="CD90"/>
          <cell r="CE90"/>
          <cell r="CF90"/>
          <cell r="CG90"/>
          <cell r="CH90"/>
        </row>
        <row r="91">
          <cell r="BA91"/>
          <cell r="BB91"/>
          <cell r="BC91"/>
          <cell r="BD91"/>
          <cell r="BE91"/>
          <cell r="BF91"/>
          <cell r="BO91"/>
          <cell r="BP91"/>
          <cell r="BQ91"/>
          <cell r="BR91"/>
          <cell r="BS91"/>
          <cell r="BT91"/>
          <cell r="CC91"/>
          <cell r="CD91"/>
          <cell r="CE91"/>
          <cell r="CF91"/>
          <cell r="CG91"/>
          <cell r="CH91"/>
        </row>
        <row r="92">
          <cell r="BA92"/>
          <cell r="BB92"/>
          <cell r="BC92"/>
          <cell r="BD92"/>
          <cell r="BE92"/>
          <cell r="BF92"/>
          <cell r="BO92"/>
          <cell r="BP92"/>
          <cell r="BQ92"/>
          <cell r="BR92"/>
          <cell r="BS92"/>
          <cell r="BT92"/>
          <cell r="CC92"/>
          <cell r="CD92"/>
          <cell r="CE92"/>
          <cell r="CF92"/>
          <cell r="CG92"/>
          <cell r="CH92"/>
        </row>
        <row r="93">
          <cell r="BA93"/>
          <cell r="BB93"/>
          <cell r="BC93"/>
          <cell r="BD93"/>
          <cell r="BE93"/>
          <cell r="BF93"/>
          <cell r="BO93"/>
          <cell r="BP93"/>
          <cell r="BQ93"/>
          <cell r="BR93"/>
          <cell r="BS93"/>
          <cell r="BT93"/>
          <cell r="CC93"/>
          <cell r="CD93"/>
          <cell r="CE93"/>
          <cell r="CF93"/>
          <cell r="CG93"/>
          <cell r="CH93"/>
        </row>
        <row r="94">
          <cell r="BA94"/>
          <cell r="BB94"/>
          <cell r="BC94"/>
          <cell r="BD94"/>
          <cell r="BE94"/>
          <cell r="BF94"/>
          <cell r="BO94"/>
          <cell r="BP94"/>
          <cell r="BQ94"/>
          <cell r="BR94"/>
          <cell r="BS94"/>
          <cell r="BT94"/>
          <cell r="CC94"/>
          <cell r="CD94"/>
          <cell r="CE94"/>
          <cell r="CF94"/>
          <cell r="CG94"/>
          <cell r="CH94"/>
        </row>
        <row r="95">
          <cell r="BA95"/>
          <cell r="BB95"/>
          <cell r="BC95"/>
          <cell r="BD95"/>
          <cell r="BE95"/>
          <cell r="BF95"/>
          <cell r="BO95"/>
          <cell r="BP95"/>
          <cell r="BQ95"/>
          <cell r="BR95"/>
          <cell r="BS95"/>
          <cell r="BT95"/>
          <cell r="CC95"/>
          <cell r="CD95"/>
          <cell r="CE95"/>
          <cell r="CF95"/>
          <cell r="CG95"/>
          <cell r="CH95"/>
        </row>
        <row r="96">
          <cell r="BA96"/>
          <cell r="BB96"/>
          <cell r="BC96"/>
          <cell r="BD96"/>
          <cell r="BE96"/>
          <cell r="BF96"/>
          <cell r="BO96"/>
          <cell r="BP96"/>
          <cell r="BQ96"/>
          <cell r="BR96"/>
          <cell r="BS96"/>
          <cell r="BT96"/>
          <cell r="CC96"/>
          <cell r="CD96"/>
          <cell r="CE96"/>
          <cell r="CF96"/>
          <cell r="CG96"/>
          <cell r="CH96"/>
        </row>
        <row r="97">
          <cell r="BA97"/>
          <cell r="BB97"/>
          <cell r="BC97"/>
          <cell r="BD97"/>
          <cell r="BE97"/>
          <cell r="BF97"/>
          <cell r="BO97"/>
          <cell r="BP97"/>
          <cell r="BQ97"/>
          <cell r="BR97"/>
          <cell r="BS97"/>
          <cell r="BT97"/>
          <cell r="CC97"/>
          <cell r="CD97"/>
          <cell r="CE97"/>
          <cell r="CF97"/>
          <cell r="CG97"/>
          <cell r="CH97"/>
        </row>
        <row r="98">
          <cell r="BA98"/>
          <cell r="BB98"/>
          <cell r="BC98"/>
          <cell r="BD98"/>
          <cell r="BE98"/>
          <cell r="BF98"/>
          <cell r="BO98"/>
          <cell r="BP98"/>
          <cell r="BQ98"/>
          <cell r="BR98"/>
          <cell r="BS98"/>
          <cell r="BT98"/>
          <cell r="CC98"/>
          <cell r="CD98"/>
          <cell r="CE98"/>
          <cell r="CF98"/>
          <cell r="CG98"/>
          <cell r="CH98"/>
        </row>
        <row r="99">
          <cell r="BA99"/>
          <cell r="BB99"/>
          <cell r="BC99"/>
          <cell r="BD99"/>
          <cell r="BE99"/>
          <cell r="BF99"/>
          <cell r="BO99"/>
          <cell r="BP99"/>
          <cell r="BQ99"/>
          <cell r="BR99"/>
          <cell r="BS99"/>
          <cell r="BT99"/>
          <cell r="CC99"/>
          <cell r="CD99"/>
          <cell r="CE99"/>
          <cell r="CF99"/>
          <cell r="CG99"/>
          <cell r="CH99"/>
        </row>
        <row r="100">
          <cell r="BA100"/>
          <cell r="BB100"/>
          <cell r="BC100"/>
          <cell r="BD100"/>
          <cell r="BE100"/>
          <cell r="BF100"/>
          <cell r="BO100"/>
          <cell r="BP100"/>
          <cell r="BQ100"/>
          <cell r="BR100"/>
          <cell r="BS100"/>
          <cell r="BT100"/>
          <cell r="CC100"/>
          <cell r="CD100"/>
          <cell r="CE100"/>
          <cell r="CF100"/>
          <cell r="CG100"/>
          <cell r="CH100"/>
        </row>
        <row r="101">
          <cell r="BA101"/>
          <cell r="BB101"/>
          <cell r="BC101"/>
          <cell r="BD101"/>
          <cell r="BE101"/>
          <cell r="BF101"/>
          <cell r="BO101"/>
          <cell r="BP101"/>
          <cell r="BQ101"/>
          <cell r="BR101"/>
          <cell r="BS101"/>
          <cell r="BT101"/>
          <cell r="CC101"/>
          <cell r="CD101"/>
          <cell r="CE101"/>
          <cell r="CF101"/>
          <cell r="CG101"/>
          <cell r="CH101"/>
        </row>
        <row r="102">
          <cell r="BA102"/>
          <cell r="BB102"/>
          <cell r="BC102"/>
          <cell r="BD102"/>
          <cell r="BE102"/>
          <cell r="BF102"/>
          <cell r="BO102"/>
          <cell r="BP102"/>
          <cell r="BQ102"/>
          <cell r="BR102"/>
          <cell r="BS102"/>
          <cell r="BT102"/>
          <cell r="CC102"/>
          <cell r="CD102"/>
          <cell r="CE102"/>
          <cell r="CF102"/>
          <cell r="CG102"/>
          <cell r="CH102"/>
        </row>
        <row r="103">
          <cell r="BA103"/>
          <cell r="BB103"/>
          <cell r="BC103"/>
          <cell r="BD103"/>
          <cell r="BE103"/>
          <cell r="BF103"/>
          <cell r="BO103"/>
          <cell r="BP103"/>
          <cell r="BQ103"/>
          <cell r="BR103"/>
          <cell r="BS103"/>
          <cell r="BT103"/>
          <cell r="CC103"/>
          <cell r="CD103"/>
          <cell r="CE103"/>
          <cell r="CF103"/>
          <cell r="CG103"/>
          <cell r="CH103"/>
        </row>
        <row r="104">
          <cell r="BA104"/>
          <cell r="BB104"/>
          <cell r="BC104"/>
          <cell r="BD104"/>
          <cell r="BE104"/>
          <cell r="BF104"/>
          <cell r="BO104"/>
          <cell r="BP104"/>
          <cell r="BQ104"/>
          <cell r="BR104"/>
          <cell r="BS104"/>
          <cell r="BT104"/>
          <cell r="CC104"/>
          <cell r="CD104"/>
          <cell r="CE104"/>
          <cell r="CF104"/>
          <cell r="CG104"/>
          <cell r="CH104"/>
        </row>
      </sheetData>
      <sheetData sheetId="42"/>
      <sheetData sheetId="43"/>
      <sheetData sheetId="44"/>
      <sheetData sheetId="45"/>
      <sheetData sheetId="46"/>
      <sheetData sheetId="47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0.96928981693506489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0.95263799804393734</v>
          </cell>
          <cell r="AY14">
            <v>3</v>
          </cell>
          <cell r="AZ14">
            <v>0.95176459113361478</v>
          </cell>
        </row>
        <row r="15">
          <cell r="AU15">
            <v>2</v>
          </cell>
          <cell r="AV15">
            <v>0.9265880618903708</v>
          </cell>
          <cell r="AW15">
            <v>3</v>
          </cell>
          <cell r="AX15">
            <v>0.92597979872398495</v>
          </cell>
          <cell r="AY15">
            <v>4</v>
          </cell>
          <cell r="AZ15">
            <v>0.93952274921401191</v>
          </cell>
        </row>
        <row r="16">
          <cell r="AU16">
            <v>3</v>
          </cell>
          <cell r="AV16">
            <v>0.88616922144663357</v>
          </cell>
          <cell r="AW16">
            <v>4</v>
          </cell>
          <cell r="AX16">
            <v>0.90751915531716087</v>
          </cell>
          <cell r="AY16">
            <v>5</v>
          </cell>
          <cell r="AZ16">
            <v>0.93013577761165644</v>
          </cell>
        </row>
        <row r="17">
          <cell r="AU17">
            <v>4</v>
          </cell>
          <cell r="AV17">
            <v>0.85856543643775374</v>
          </cell>
          <cell r="AW17">
            <v>5</v>
          </cell>
          <cell r="AX17">
            <v>0.89345379876724218</v>
          </cell>
          <cell r="AY17">
            <v>6</v>
          </cell>
          <cell r="AZ17">
            <v>0.92253572630517844</v>
          </cell>
        </row>
        <row r="18">
          <cell r="AU18">
            <v>5</v>
          </cell>
          <cell r="AV18">
            <v>0.79745147422277418</v>
          </cell>
          <cell r="AW18">
            <v>6</v>
          </cell>
          <cell r="AX18">
            <v>0.84883358127905562</v>
          </cell>
          <cell r="AY18">
            <v>7</v>
          </cell>
          <cell r="AZ18">
            <v>0.88698414577650819</v>
          </cell>
        </row>
        <row r="19">
          <cell r="AU19">
            <v>6</v>
          </cell>
          <cell r="AV19">
            <v>0.76344846494640983</v>
          </cell>
          <cell r="AW19">
            <v>7</v>
          </cell>
          <cell r="AX19">
            <v>0.82366117131934802</v>
          </cell>
          <cell r="AY19">
            <v>8</v>
          </cell>
          <cell r="AZ19">
            <v>0.86677663829058649</v>
          </cell>
        </row>
        <row r="20">
          <cell r="AU20">
            <v>7</v>
          </cell>
          <cell r="AV20">
            <v>0.74007242838540865</v>
          </cell>
          <cell r="AW20">
            <v>8</v>
          </cell>
          <cell r="AX20">
            <v>0.80620432759956184</v>
          </cell>
          <cell r="AY20">
            <v>9</v>
          </cell>
          <cell r="AZ20">
            <v>0.85269648012592425</v>
          </cell>
        </row>
        <row r="21">
          <cell r="AU21">
            <v>8</v>
          </cell>
          <cell r="AV21">
            <v>0.72235723899907989</v>
          </cell>
          <cell r="AW21">
            <v>9</v>
          </cell>
          <cell r="AX21">
            <v>0.79288967336350613</v>
          </cell>
          <cell r="AY21">
            <v>10</v>
          </cell>
          <cell r="AZ21">
            <v>0.84191981141735595</v>
          </cell>
        </row>
        <row r="22">
          <cell r="AU22">
            <v>9</v>
          </cell>
          <cell r="AV22">
            <v>0.70814747773315556</v>
          </cell>
          <cell r="AW22">
            <v>10</v>
          </cell>
          <cell r="AX22">
            <v>0.7821551160469582</v>
          </cell>
          <cell r="AY22">
            <v>11</v>
          </cell>
          <cell r="AZ22">
            <v>0.8332073814696721</v>
          </cell>
        </row>
        <row r="23">
          <cell r="AU23">
            <v>10</v>
          </cell>
          <cell r="AV23">
            <v>0.6963158209096536</v>
          </cell>
          <cell r="AW23">
            <v>11</v>
          </cell>
          <cell r="AX23">
            <v>0.77317918970874377</v>
          </cell>
          <cell r="AY23">
            <v>12</v>
          </cell>
          <cell r="AZ23">
            <v>0.82590557094789363</v>
          </cell>
        </row>
        <row r="24">
          <cell r="AU24">
            <v>11</v>
          </cell>
          <cell r="AV24">
            <v>0.68620004338727925</v>
          </cell>
          <cell r="AW24">
            <v>12</v>
          </cell>
          <cell r="AX24">
            <v>0.76547720049060641</v>
          </cell>
          <cell r="AY24">
            <v>13</v>
          </cell>
          <cell r="AZ24">
            <v>0.81962779518185724</v>
          </cell>
        </row>
        <row r="25">
          <cell r="AU25">
            <v>12</v>
          </cell>
          <cell r="AV25">
            <v>0.67737873172075103</v>
          </cell>
          <cell r="AW25">
            <v>13</v>
          </cell>
          <cell r="AX25">
            <v>0.75873955471753429</v>
          </cell>
          <cell r="AY25">
            <v>14</v>
          </cell>
          <cell r="AZ25">
            <v>0.81412662617221343</v>
          </cell>
        </row>
        <row r="26">
          <cell r="AU26">
            <v>13</v>
          </cell>
          <cell r="AV26">
            <v>0.66956749941573779</v>
          </cell>
          <cell r="AW26">
            <v>14</v>
          </cell>
          <cell r="AX26">
            <v>0.7527566490223434</v>
          </cell>
          <cell r="AY26">
            <v>15</v>
          </cell>
          <cell r="AZ26">
            <v>0.80923425407871241</v>
          </cell>
        </row>
        <row r="27">
          <cell r="AU27">
            <v>14</v>
          </cell>
          <cell r="AV27">
            <v>0.66256559340103927</v>
          </cell>
          <cell r="AW27">
            <v>15</v>
          </cell>
          <cell r="AX27">
            <v>0.74738009742917821</v>
          </cell>
          <cell r="AY27">
            <v>16</v>
          </cell>
          <cell r="AZ27">
            <v>0.80483169577460845</v>
          </cell>
        </row>
        <row r="28">
          <cell r="AU28">
            <v>15</v>
          </cell>
          <cell r="AV28">
            <v>0.6562261529629031</v>
          </cell>
          <cell r="AW28">
            <v>16</v>
          </cell>
          <cell r="AX28">
            <v>0.74250106998789944</v>
          </cell>
          <cell r="AY28">
            <v>17</v>
          </cell>
          <cell r="AZ28">
            <v>0.800831564785914</v>
          </cell>
        </row>
        <row r="29">
          <cell r="AU29">
            <v>16</v>
          </cell>
          <cell r="AV29">
            <v>0.6504385834195997</v>
          </cell>
          <cell r="AW29">
            <v>17</v>
          </cell>
          <cell r="AX29">
            <v>0.73803742102740855</v>
          </cell>
          <cell r="AY29">
            <v>18</v>
          </cell>
          <cell r="AZ29">
            <v>0.79716781807172243</v>
          </cell>
        </row>
        <row r="30">
          <cell r="AU30">
            <v>17</v>
          </cell>
          <cell r="AV30">
            <v>0.64511757556745331</v>
          </cell>
          <cell r="AW30">
            <v>18</v>
          </cell>
          <cell r="AX30">
            <v>0.73392565143505395</v>
          </cell>
          <cell r="AY30">
            <v>19</v>
          </cell>
          <cell r="AZ30">
            <v>0.79378934516890576</v>
          </cell>
        </row>
        <row r="31">
          <cell r="AU31">
            <v>18</v>
          </cell>
          <cell r="AV31">
            <v>0.64019597874039769</v>
          </cell>
          <cell r="AW31">
            <v>19</v>
          </cell>
          <cell r="AX31">
            <v>0.73011568045453823</v>
          </cell>
          <cell r="AY31">
            <v>20</v>
          </cell>
          <cell r="AZ31">
            <v>0.79065579329637081</v>
          </cell>
        </row>
        <row r="32">
          <cell r="AU32">
            <v>19</v>
          </cell>
          <cell r="AV32">
            <v>0.63562001329035644</v>
          </cell>
          <cell r="AW32">
            <v>20</v>
          </cell>
          <cell r="AX32">
            <v>0.72656732665092161</v>
          </cell>
          <cell r="AY32">
            <v>21</v>
          </cell>
          <cell r="AZ32">
            <v>0.78773475425355644</v>
          </cell>
        </row>
        <row r="33">
          <cell r="AU33">
            <v>20</v>
          </cell>
          <cell r="AV33">
            <v>0.63134595914757685</v>
          </cell>
          <cell r="AW33">
            <v>21</v>
          </cell>
          <cell r="AX33">
            <v>0.72324786937719299</v>
          </cell>
          <cell r="AY33">
            <v>22</v>
          </cell>
          <cell r="AZ33">
            <v>0.78499981312125133</v>
          </cell>
        </row>
        <row r="34">
          <cell r="AU34">
            <v>21</v>
          </cell>
          <cell r="AV34">
            <v>0.62733780693170305</v>
          </cell>
          <cell r="AW34">
            <v>22</v>
          </cell>
          <cell r="AX34">
            <v>0.72013031609760225</v>
          </cell>
          <cell r="AY34">
            <v>23</v>
          </cell>
          <cell r="AZ34">
            <v>0.78242916049696087</v>
          </cell>
        </row>
        <row r="35">
          <cell r="AU35">
            <v>22</v>
          </cell>
          <cell r="AV35">
            <v>0.62356555487800691</v>
          </cell>
          <cell r="AW35">
            <v>23</v>
          </cell>
          <cell r="AX35">
            <v>0.71719214408996645</v>
          </cell>
          <cell r="AY35">
            <v>24</v>
          </cell>
          <cell r="AZ35">
            <v>0.78000458380276239</v>
          </cell>
        </row>
        <row r="36">
          <cell r="AU36">
            <v>23</v>
          </cell>
          <cell r="AV36">
            <v>0.62000394998263086</v>
          </cell>
          <cell r="AW36">
            <v>24</v>
          </cell>
          <cell r="AX36">
            <v>0.71441436895574206</v>
          </cell>
          <cell r="AY36">
            <v>25</v>
          </cell>
          <cell r="AZ36">
            <v>0.77771071996391816</v>
          </cell>
        </row>
        <row r="37">
          <cell r="AU37">
            <v>24</v>
          </cell>
          <cell r="AV37">
            <v>0.6166315414729775</v>
          </cell>
          <cell r="AW37">
            <v>25</v>
          </cell>
          <cell r="AX37">
            <v>0.7117808432423105</v>
          </cell>
          <cell r="AY37">
            <v>26</v>
          </cell>
          <cell r="AZ37">
            <v>0.77553449227073223</v>
          </cell>
        </row>
        <row r="38">
          <cell r="AU38">
            <v>25</v>
          </cell>
          <cell r="AV38">
            <v>0.61342995818754731</v>
          </cell>
          <cell r="AW38">
            <v>26</v>
          </cell>
          <cell r="AX38">
            <v>0.70927772026400049</v>
          </cell>
          <cell r="AY38">
            <v>27</v>
          </cell>
          <cell r="AZ38">
            <v>0.7734646795658946</v>
          </cell>
        </row>
        <row r="39">
          <cell r="AU39">
            <v>26</v>
          </cell>
          <cell r="AV39">
            <v>0.61038334929826865</v>
          </cell>
          <cell r="AW39">
            <v>27</v>
          </cell>
          <cell r="AX39">
            <v>0.70689303859416197</v>
          </cell>
          <cell r="AY39">
            <v>28</v>
          </cell>
          <cell r="AZ39">
            <v>0.77149158215908209</v>
          </cell>
        </row>
        <row r="40">
          <cell r="AU40">
            <v>27</v>
          </cell>
          <cell r="AV40">
            <v>0.60747794607281158</v>
          </cell>
          <cell r="AW40">
            <v>28</v>
          </cell>
          <cell r="AX40">
            <v>0.7046163960882823</v>
          </cell>
          <cell r="AY40">
            <v>29</v>
          </cell>
          <cell r="AZ40">
            <v>0.76960675955617008</v>
          </cell>
        </row>
        <row r="41">
          <cell r="AU41">
            <v>28</v>
          </cell>
          <cell r="AV41">
            <v>0.60470171460989874</v>
          </cell>
          <cell r="AW41">
            <v>29</v>
          </cell>
          <cell r="AX41">
            <v>0.70243869127798853</v>
          </cell>
          <cell r="AY41">
            <v>30</v>
          </cell>
          <cell r="AZ41">
            <v>0.76780282226273389</v>
          </cell>
        </row>
        <row r="42">
          <cell r="AU42">
            <v>29</v>
          </cell>
          <cell r="AV42">
            <v>0.6020440778358942</v>
          </cell>
          <cell r="AW42">
            <v>30</v>
          </cell>
          <cell r="AX42">
            <v>0.70035191611519954</v>
          </cell>
          <cell r="AY42">
            <v>31</v>
          </cell>
          <cell r="AZ42">
            <v>0.76607326482832472</v>
          </cell>
        </row>
        <row r="43">
          <cell r="AU43">
            <v>30</v>
          </cell>
          <cell r="AV43">
            <v>0.59949569085658483</v>
          </cell>
          <cell r="AW43">
            <v>31</v>
          </cell>
          <cell r="AX43">
            <v>0.69834898831652592</v>
          </cell>
          <cell r="AY43">
            <v>32</v>
          </cell>
          <cell r="AZ43">
            <v>0.76441233071351822</v>
          </cell>
        </row>
        <row r="44">
          <cell r="AU44">
            <v>31</v>
          </cell>
          <cell r="AV44">
            <v>0.59704825785656956</v>
          </cell>
          <cell r="AW44">
            <v>32</v>
          </cell>
          <cell r="AX44">
            <v>0.69642361457631707</v>
          </cell>
          <cell r="AY44">
            <v>33</v>
          </cell>
          <cell r="AZ44">
            <v>0.76281490197697643</v>
          </cell>
        </row>
        <row r="45">
          <cell r="AU45">
            <v>32</v>
          </cell>
          <cell r="AV45">
            <v>0.5946943816743282</v>
          </cell>
          <cell r="AW45">
            <v>33</v>
          </cell>
          <cell r="AX45">
            <v>0.69457017808095667</v>
          </cell>
          <cell r="AY45">
            <v>34</v>
          </cell>
          <cell r="AZ45">
            <v>0.76127640851254585</v>
          </cell>
        </row>
        <row r="46">
          <cell r="AU46">
            <v>33</v>
          </cell>
          <cell r="AV46">
            <v>0.59242743931203989</v>
          </cell>
          <cell r="AW46">
            <v>34</v>
          </cell>
          <cell r="AX46">
            <v>0.69278364532957559</v>
          </cell>
          <cell r="AY46">
            <v>35</v>
          </cell>
          <cell r="AZ46">
            <v>0.75979275282617875</v>
          </cell>
        </row>
        <row r="47">
          <cell r="AU47">
            <v>34</v>
          </cell>
          <cell r="AV47">
            <v>0.59024147820525819</v>
          </cell>
          <cell r="AW47">
            <v>35</v>
          </cell>
          <cell r="AX47">
            <v>0.69105948842312503</v>
          </cell>
          <cell r="AY47">
            <v>36</v>
          </cell>
          <cell r="AZ47">
            <v>0.7583602472696408</v>
          </cell>
        </row>
        <row r="48">
          <cell r="AU48"/>
          <cell r="AV48"/>
          <cell r="AW48"/>
          <cell r="AX48"/>
          <cell r="AY48"/>
          <cell r="AZ48"/>
        </row>
        <row r="49">
          <cell r="AU49"/>
          <cell r="AV49"/>
          <cell r="AW49"/>
          <cell r="AX49"/>
          <cell r="AY49"/>
          <cell r="AZ49"/>
        </row>
        <row r="50">
          <cell r="AU50"/>
          <cell r="AV50"/>
          <cell r="AW50"/>
          <cell r="AX50"/>
          <cell r="AY50"/>
          <cell r="AZ50"/>
        </row>
        <row r="51">
          <cell r="AU51"/>
          <cell r="AV51"/>
          <cell r="AW51"/>
          <cell r="AX51"/>
          <cell r="AY51"/>
          <cell r="AZ51"/>
        </row>
        <row r="52">
          <cell r="AU52"/>
          <cell r="AV52"/>
          <cell r="AW52"/>
          <cell r="AX52"/>
          <cell r="AY52"/>
          <cell r="AZ52"/>
        </row>
        <row r="53">
          <cell r="AU53"/>
          <cell r="AV53"/>
          <cell r="AW53"/>
          <cell r="AX53"/>
          <cell r="AY53"/>
          <cell r="AZ53"/>
        </row>
        <row r="54">
          <cell r="AU54"/>
          <cell r="AV54"/>
          <cell r="AW54"/>
          <cell r="AX54"/>
          <cell r="AY54"/>
          <cell r="AZ54"/>
        </row>
        <row r="55">
          <cell r="AU55"/>
          <cell r="AV55"/>
          <cell r="AW55"/>
          <cell r="AX55"/>
          <cell r="AY55"/>
          <cell r="AZ55"/>
        </row>
        <row r="56">
          <cell r="AU56"/>
          <cell r="AV56"/>
          <cell r="AW56"/>
          <cell r="AX56"/>
          <cell r="AY56"/>
          <cell r="AZ56"/>
        </row>
        <row r="57">
          <cell r="AU57"/>
          <cell r="AV57"/>
          <cell r="AW57"/>
          <cell r="AX57"/>
          <cell r="AY57"/>
          <cell r="AZ57"/>
        </row>
        <row r="58">
          <cell r="AU58"/>
          <cell r="AV58"/>
          <cell r="AW58"/>
          <cell r="AX58"/>
          <cell r="AY58"/>
          <cell r="AZ58"/>
        </row>
        <row r="59">
          <cell r="AU59"/>
          <cell r="AV59"/>
          <cell r="AW59"/>
          <cell r="AX59"/>
          <cell r="AY59"/>
          <cell r="AZ59"/>
        </row>
        <row r="60">
          <cell r="AU60"/>
          <cell r="AV60"/>
          <cell r="AW60"/>
          <cell r="AX60"/>
          <cell r="AY60"/>
          <cell r="AZ60"/>
        </row>
        <row r="61">
          <cell r="AU61"/>
          <cell r="AV61"/>
          <cell r="AW61"/>
          <cell r="AX61"/>
          <cell r="AY61"/>
          <cell r="AZ61"/>
        </row>
        <row r="62">
          <cell r="AU62"/>
          <cell r="AV62"/>
          <cell r="AW62"/>
          <cell r="AX62"/>
          <cell r="AY62"/>
          <cell r="AZ62"/>
        </row>
        <row r="63">
          <cell r="AU63"/>
          <cell r="AV63"/>
          <cell r="AW63"/>
          <cell r="AX63"/>
          <cell r="AY63"/>
          <cell r="AZ63"/>
        </row>
        <row r="64">
          <cell r="AU64"/>
          <cell r="AV64"/>
          <cell r="AW64"/>
          <cell r="AX64"/>
          <cell r="AY64"/>
          <cell r="AZ64"/>
        </row>
        <row r="65">
          <cell r="AU65"/>
          <cell r="AV65"/>
          <cell r="AW65"/>
          <cell r="AX65"/>
          <cell r="AY65"/>
          <cell r="AZ65"/>
        </row>
        <row r="66">
          <cell r="AU66"/>
          <cell r="AV66"/>
          <cell r="AW66"/>
          <cell r="AX66"/>
          <cell r="AY66"/>
          <cell r="AZ66"/>
        </row>
        <row r="67">
          <cell r="AU67"/>
          <cell r="AV67"/>
          <cell r="AW67"/>
          <cell r="AX67"/>
          <cell r="AY67"/>
          <cell r="AZ67"/>
        </row>
        <row r="68">
          <cell r="AU68"/>
          <cell r="AV68"/>
          <cell r="AW68"/>
          <cell r="AX68"/>
          <cell r="AY68"/>
          <cell r="AZ68"/>
        </row>
        <row r="69">
          <cell r="AU69"/>
          <cell r="AV69"/>
          <cell r="AW69"/>
          <cell r="AX69"/>
          <cell r="AY69"/>
          <cell r="AZ69"/>
        </row>
        <row r="70">
          <cell r="AU70"/>
          <cell r="AV70"/>
          <cell r="AW70"/>
          <cell r="AX70"/>
          <cell r="AY70"/>
          <cell r="AZ70"/>
        </row>
        <row r="71">
          <cell r="AU71"/>
          <cell r="AV71"/>
          <cell r="AW71"/>
          <cell r="AX71"/>
          <cell r="AY71"/>
          <cell r="AZ71"/>
        </row>
        <row r="72">
          <cell r="AU72"/>
          <cell r="AV72"/>
          <cell r="AW72"/>
          <cell r="AX72"/>
          <cell r="AY72"/>
          <cell r="AZ72"/>
        </row>
        <row r="73">
          <cell r="AU73"/>
          <cell r="AV73"/>
          <cell r="AW73"/>
          <cell r="AX73"/>
          <cell r="AY73"/>
          <cell r="AZ73"/>
        </row>
        <row r="74">
          <cell r="AU74"/>
          <cell r="AV74"/>
          <cell r="AW74"/>
          <cell r="AX74"/>
          <cell r="AY74"/>
          <cell r="AZ74"/>
        </row>
        <row r="75">
          <cell r="AU75"/>
          <cell r="AV75"/>
          <cell r="AW75"/>
          <cell r="AX75"/>
          <cell r="AY75"/>
          <cell r="AZ75"/>
        </row>
        <row r="76">
          <cell r="AU76"/>
          <cell r="AV76"/>
          <cell r="AW76"/>
          <cell r="AX76"/>
          <cell r="AY76"/>
          <cell r="AZ76"/>
        </row>
        <row r="77">
          <cell r="AU77"/>
          <cell r="AV77"/>
          <cell r="AW77"/>
          <cell r="AX77"/>
          <cell r="AY77"/>
          <cell r="AZ77"/>
        </row>
        <row r="78">
          <cell r="AU78"/>
          <cell r="AV78"/>
          <cell r="AW78"/>
          <cell r="AX78"/>
          <cell r="AY78"/>
          <cell r="AZ78"/>
        </row>
        <row r="79">
          <cell r="AU79"/>
          <cell r="AV79"/>
          <cell r="AW79"/>
          <cell r="AX79"/>
          <cell r="AY79"/>
          <cell r="AZ79"/>
        </row>
        <row r="80">
          <cell r="AU80"/>
          <cell r="AV80"/>
          <cell r="AW80"/>
          <cell r="AX80"/>
          <cell r="AY80"/>
          <cell r="AZ80"/>
        </row>
        <row r="81">
          <cell r="AU81"/>
          <cell r="AV81"/>
          <cell r="AW81"/>
          <cell r="AX81"/>
          <cell r="AY81"/>
          <cell r="AZ81"/>
        </row>
        <row r="82">
          <cell r="AU82"/>
          <cell r="AV82"/>
          <cell r="AW82"/>
          <cell r="AX82"/>
          <cell r="AY82"/>
          <cell r="AZ82"/>
        </row>
        <row r="83">
          <cell r="AU83"/>
          <cell r="AV83"/>
          <cell r="AW83"/>
          <cell r="AX83"/>
          <cell r="AY83"/>
          <cell r="AZ83"/>
        </row>
        <row r="84">
          <cell r="AU84"/>
          <cell r="AV84"/>
          <cell r="AW84"/>
          <cell r="AX84"/>
          <cell r="AY84"/>
          <cell r="AZ84"/>
        </row>
        <row r="85">
          <cell r="AU85"/>
          <cell r="AV85"/>
          <cell r="AW85"/>
          <cell r="AX85"/>
          <cell r="AY85"/>
          <cell r="AZ85"/>
        </row>
        <row r="86">
          <cell r="AU86"/>
          <cell r="AV86"/>
          <cell r="AW86"/>
          <cell r="AX86"/>
          <cell r="AY86"/>
          <cell r="AZ86"/>
        </row>
        <row r="87">
          <cell r="AU87"/>
          <cell r="AV87"/>
          <cell r="AW87"/>
          <cell r="AX87"/>
          <cell r="AY87"/>
          <cell r="AZ87"/>
        </row>
        <row r="88">
          <cell r="AU88"/>
          <cell r="AV88"/>
          <cell r="AW88"/>
          <cell r="AX88"/>
          <cell r="AY88"/>
          <cell r="AZ88"/>
        </row>
        <row r="89">
          <cell r="AU89"/>
          <cell r="AV89"/>
          <cell r="AW89"/>
          <cell r="AX89"/>
          <cell r="AY89"/>
          <cell r="AZ89"/>
        </row>
        <row r="90">
          <cell r="AU90"/>
          <cell r="AV90"/>
          <cell r="AW90"/>
          <cell r="AX90"/>
          <cell r="AY90"/>
          <cell r="AZ90"/>
        </row>
        <row r="91">
          <cell r="AU91"/>
          <cell r="AV91"/>
          <cell r="AW91"/>
          <cell r="AX91"/>
          <cell r="AY91"/>
          <cell r="AZ91"/>
        </row>
        <row r="92">
          <cell r="AU92"/>
          <cell r="AV92"/>
          <cell r="AW92"/>
          <cell r="AX92"/>
          <cell r="AY92"/>
          <cell r="AZ92"/>
        </row>
        <row r="93">
          <cell r="AU93"/>
          <cell r="AV93"/>
          <cell r="AW93"/>
          <cell r="AX93"/>
          <cell r="AY93"/>
          <cell r="AZ93"/>
        </row>
        <row r="94">
          <cell r="AU94"/>
          <cell r="AV94"/>
          <cell r="AW94"/>
          <cell r="AX94"/>
          <cell r="AY94"/>
          <cell r="AZ94"/>
        </row>
        <row r="95">
          <cell r="AU95"/>
          <cell r="AV95"/>
          <cell r="AW95"/>
          <cell r="AX95"/>
          <cell r="AY95"/>
          <cell r="AZ95"/>
        </row>
        <row r="96">
          <cell r="AU96"/>
          <cell r="AV96"/>
          <cell r="AW96"/>
          <cell r="AX96"/>
          <cell r="AY96"/>
          <cell r="AZ96"/>
        </row>
        <row r="97">
          <cell r="AU97"/>
          <cell r="AV97"/>
          <cell r="AW97"/>
          <cell r="AX97"/>
          <cell r="AY97"/>
          <cell r="AZ97"/>
        </row>
        <row r="98">
          <cell r="AU98"/>
          <cell r="AV98"/>
          <cell r="AW98"/>
          <cell r="AX98"/>
          <cell r="AY98"/>
          <cell r="AZ98"/>
        </row>
        <row r="99">
          <cell r="AU99"/>
          <cell r="AV99"/>
          <cell r="AW99"/>
          <cell r="AX99"/>
          <cell r="AY99"/>
          <cell r="AZ99"/>
        </row>
        <row r="100">
          <cell r="AU100"/>
          <cell r="AV100"/>
          <cell r="AW100"/>
          <cell r="AX100"/>
          <cell r="AY100"/>
          <cell r="AZ100"/>
        </row>
        <row r="101">
          <cell r="AU101"/>
          <cell r="AV101"/>
          <cell r="AW101"/>
          <cell r="AX101"/>
          <cell r="AY101"/>
          <cell r="AZ101"/>
        </row>
        <row r="102">
          <cell r="AU102"/>
          <cell r="AV102"/>
          <cell r="AW102"/>
          <cell r="AX102"/>
          <cell r="AY102"/>
          <cell r="AZ102"/>
        </row>
        <row r="103">
          <cell r="AU103"/>
          <cell r="AV103"/>
          <cell r="AW103"/>
          <cell r="AX103"/>
          <cell r="AY103"/>
          <cell r="AZ103"/>
        </row>
        <row r="104">
          <cell r="AU104"/>
          <cell r="AV104"/>
          <cell r="AW104"/>
          <cell r="AX104"/>
          <cell r="AY104"/>
          <cell r="AZ104"/>
        </row>
      </sheetData>
      <sheetData sheetId="48"/>
      <sheetData sheetId="49"/>
      <sheetData sheetId="50"/>
      <sheetData sheetId="51"/>
      <sheetData sheetId="52"/>
      <sheetData sheetId="53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0.96928981693506489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0.95263799804393734</v>
          </cell>
          <cell r="AY14">
            <v>3</v>
          </cell>
          <cell r="AZ14">
            <v>0.95176459113361478</v>
          </cell>
        </row>
        <row r="15">
          <cell r="AU15">
            <v>2</v>
          </cell>
          <cell r="AV15">
            <v>0.9265880618903708</v>
          </cell>
          <cell r="AW15">
            <v>3</v>
          </cell>
          <cell r="AX15">
            <v>0.92597979872398495</v>
          </cell>
          <cell r="AY15">
            <v>4</v>
          </cell>
          <cell r="AZ15">
            <v>0.93952274921401191</v>
          </cell>
        </row>
        <row r="16">
          <cell r="AU16">
            <v>3</v>
          </cell>
          <cell r="AV16">
            <v>0.88616922144663357</v>
          </cell>
          <cell r="AW16">
            <v>4</v>
          </cell>
          <cell r="AX16">
            <v>0.90751915531716087</v>
          </cell>
          <cell r="AY16">
            <v>5</v>
          </cell>
          <cell r="AZ16">
            <v>0.93013577761165644</v>
          </cell>
        </row>
        <row r="17">
          <cell r="AU17">
            <v>4</v>
          </cell>
          <cell r="AV17">
            <v>0.85856543643775374</v>
          </cell>
          <cell r="AW17">
            <v>5</v>
          </cell>
          <cell r="AX17">
            <v>0.89345379876724218</v>
          </cell>
          <cell r="AY17">
            <v>6</v>
          </cell>
          <cell r="AZ17">
            <v>0.92253572630517844</v>
          </cell>
        </row>
        <row r="18">
          <cell r="AU18">
            <v>5</v>
          </cell>
          <cell r="AV18">
            <v>0.80475419627068701</v>
          </cell>
          <cell r="AW18">
            <v>6</v>
          </cell>
          <cell r="AX18">
            <v>0.85437414085236707</v>
          </cell>
          <cell r="AY18">
            <v>7</v>
          </cell>
          <cell r="AZ18">
            <v>0.89119111728472233</v>
          </cell>
        </row>
        <row r="19">
          <cell r="AU19">
            <v>6</v>
          </cell>
          <cell r="AV19">
            <v>0.77462916865476172</v>
          </cell>
          <cell r="AW19">
            <v>7</v>
          </cell>
          <cell r="AX19">
            <v>0.83222586403678578</v>
          </cell>
          <cell r="AY19">
            <v>8</v>
          </cell>
          <cell r="AZ19">
            <v>0.87331314579497754</v>
          </cell>
        </row>
        <row r="20">
          <cell r="AU20">
            <v>7</v>
          </cell>
          <cell r="AV20">
            <v>0.75383860567193817</v>
          </cell>
          <cell r="AW20">
            <v>8</v>
          </cell>
          <cell r="AX20">
            <v>0.8168217026002359</v>
          </cell>
          <cell r="AY20">
            <v>9</v>
          </cell>
          <cell r="AZ20">
            <v>0.86082899277891167</v>
          </cell>
        </row>
        <row r="21">
          <cell r="AU21">
            <v>8</v>
          </cell>
          <cell r="AV21">
            <v>0.73803769130639141</v>
          </cell>
          <cell r="AW21">
            <v>9</v>
          </cell>
          <cell r="AX21">
            <v>0.80504758877247051</v>
          </cell>
          <cell r="AY21">
            <v>10</v>
          </cell>
          <cell r="AZ21">
            <v>0.85125852885391406</v>
          </cell>
        </row>
        <row r="22">
          <cell r="AU22">
            <v>9</v>
          </cell>
          <cell r="AV22">
            <v>0.72533464315209284</v>
          </cell>
          <cell r="AW22">
            <v>10</v>
          </cell>
          <cell r="AX22">
            <v>0.79553897286601116</v>
          </cell>
          <cell r="AY22">
            <v>11</v>
          </cell>
          <cell r="AZ22">
            <v>0.84351139931559171</v>
          </cell>
        </row>
        <row r="23">
          <cell r="AU23">
            <v>10</v>
          </cell>
          <cell r="AV23">
            <v>0.71473762295447085</v>
          </cell>
          <cell r="AW23">
            <v>11</v>
          </cell>
          <cell r="AX23">
            <v>0.78757697314662312</v>
          </cell>
          <cell r="AY23">
            <v>12</v>
          </cell>
          <cell r="AZ23">
            <v>0.83701173416694996</v>
          </cell>
        </row>
        <row r="24">
          <cell r="AU24">
            <v>11</v>
          </cell>
          <cell r="AV24">
            <v>0.70566284614714669</v>
          </cell>
          <cell r="AW24">
            <v>12</v>
          </cell>
          <cell r="AX24">
            <v>0.7807368007888672</v>
          </cell>
          <cell r="AY24">
            <v>13</v>
          </cell>
          <cell r="AZ24">
            <v>0.83141855719476587</v>
          </cell>
        </row>
        <row r="25">
          <cell r="AU25">
            <v>12</v>
          </cell>
          <cell r="AV25">
            <v>0.69773819792110781</v>
          </cell>
          <cell r="AW25">
            <v>13</v>
          </cell>
          <cell r="AX25">
            <v>0.77474678929768637</v>
          </cell>
          <cell r="AY25">
            <v>14</v>
          </cell>
          <cell r="AZ25">
            <v>0.82651342771686009</v>
          </cell>
        </row>
        <row r="26">
          <cell r="AU26">
            <v>13</v>
          </cell>
          <cell r="AV26">
            <v>0.69071219857938349</v>
          </cell>
          <cell r="AW26">
            <v>14</v>
          </cell>
          <cell r="AX26">
            <v>0.76942281530174172</v>
          </cell>
          <cell r="AY26">
            <v>15</v>
          </cell>
          <cell r="AZ26">
            <v>0.82214807571964177</v>
          </cell>
        </row>
        <row r="27">
          <cell r="AU27">
            <v>14</v>
          </cell>
          <cell r="AV27">
            <v>0.68440709858507009</v>
          </cell>
          <cell r="AW27">
            <v>15</v>
          </cell>
          <cell r="AX27">
            <v>0.76463440729588505</v>
          </cell>
          <cell r="AY27">
            <v>16</v>
          </cell>
          <cell r="AZ27">
            <v>0.81821729738922488</v>
          </cell>
        </row>
        <row r="28">
          <cell r="AU28">
            <v>15</v>
          </cell>
          <cell r="AV28">
            <v>0.67869271720016977</v>
          </cell>
          <cell r="AW28">
            <v>16</v>
          </cell>
          <cell r="AX28">
            <v>0.76028579285215081</v>
          </cell>
          <cell r="AY28">
            <v>17</v>
          </cell>
          <cell r="AZ28">
            <v>0.81464377692772905</v>
          </cell>
        </row>
        <row r="29">
          <cell r="AU29">
            <v>16</v>
          </cell>
          <cell r="AV29">
            <v>0.67347091948535542</v>
          </cell>
          <cell r="AW29">
            <v>17</v>
          </cell>
          <cell r="AX29">
            <v>0.75630462650552777</v>
          </cell>
          <cell r="AY29">
            <v>18</v>
          </cell>
          <cell r="AZ29">
            <v>0.81136904839991075</v>
          </cell>
        </row>
        <row r="30">
          <cell r="AU30">
            <v>17</v>
          </cell>
          <cell r="AV30">
            <v>0.66866593580145728</v>
          </cell>
          <cell r="AW30">
            <v>18</v>
          </cell>
          <cell r="AX30">
            <v>0.7526349453581147</v>
          </cell>
          <cell r="AY30">
            <v>19</v>
          </cell>
          <cell r="AZ30">
            <v>0.80834784124193526</v>
          </cell>
        </row>
        <row r="31">
          <cell r="AU31">
            <v>18</v>
          </cell>
          <cell r="AV31">
            <v>0.66421807261402577</v>
          </cell>
          <cell r="AW31">
            <v>19</v>
          </cell>
          <cell r="AX31">
            <v>0.74923258369734091</v>
          </cell>
          <cell r="AY31">
            <v>20</v>
          </cell>
          <cell r="AZ31">
            <v>0.80554439593379967</v>
          </cell>
        </row>
        <row r="32">
          <cell r="AU32">
            <v>19</v>
          </cell>
          <cell r="AV32">
            <v>0.66007948398837446</v>
          </cell>
          <cell r="AW32">
            <v>20</v>
          </cell>
          <cell r="AX32">
            <v>0.74606208459617873</v>
          </cell>
          <cell r="AY32">
            <v>21</v>
          </cell>
          <cell r="AZ32">
            <v>0.8029299802151264</v>
          </cell>
        </row>
        <row r="33">
          <cell r="AU33">
            <v>20</v>
          </cell>
          <cell r="AV33">
            <v>0.65621124441552148</v>
          </cell>
          <cell r="AW33">
            <v>21</v>
          </cell>
          <cell r="AX33">
            <v>0.7430945584831633</v>
          </cell>
          <cell r="AY33">
            <v>22</v>
          </cell>
          <cell r="AZ33">
            <v>0.80048116542376957</v>
          </cell>
        </row>
        <row r="34">
          <cell r="AU34">
            <v>21</v>
          </cell>
          <cell r="AV34">
            <v>0.6525812709112665</v>
          </cell>
          <cell r="AW34">
            <v>22</v>
          </cell>
          <cell r="AX34">
            <v>0.74030616070497945</v>
          </cell>
          <cell r="AY34">
            <v>23</v>
          </cell>
          <cell r="AZ34">
            <v>0.79817860010290032</v>
          </cell>
        </row>
        <row r="35">
          <cell r="AU35">
            <v>22</v>
          </cell>
          <cell r="AV35">
            <v>0.64916281535072984</v>
          </cell>
          <cell r="AW35">
            <v>23</v>
          </cell>
          <cell r="AX35">
            <v>0.73767698532036396</v>
          </cell>
          <cell r="AY35">
            <v>24</v>
          </cell>
          <cell r="AZ35">
            <v>0.7960061182448479</v>
          </cell>
        </row>
        <row r="36">
          <cell r="AU36">
            <v>23</v>
          </cell>
          <cell r="AV36">
            <v>0.64593334930753343</v>
          </cell>
          <cell r="AW36">
            <v>24</v>
          </cell>
          <cell r="AX36">
            <v>0.73519024579154391</v>
          </cell>
          <cell r="AY36">
            <v>25</v>
          </cell>
          <cell r="AZ36">
            <v>0.7939500783572716</v>
          </cell>
        </row>
        <row r="37">
          <cell r="AU37">
            <v>24</v>
          </cell>
          <cell r="AV37">
            <v>0.64287372503865392</v>
          </cell>
          <cell r="AW37">
            <v>25</v>
          </cell>
          <cell r="AX37">
            <v>0.73283165778473369</v>
          </cell>
          <cell r="AY37">
            <v>26</v>
          </cell>
          <cell r="AZ37">
            <v>0.79199886524532692</v>
          </cell>
        </row>
        <row r="38">
          <cell r="AU38">
            <v>25</v>
          </cell>
          <cell r="AV38">
            <v>0.63996753456329136</v>
          </cell>
          <cell r="AW38">
            <v>26</v>
          </cell>
          <cell r="AX38">
            <v>0.73058896713251309</v>
          </cell>
          <cell r="AY38">
            <v>27</v>
          </cell>
          <cell r="AZ38">
            <v>0.79014250873676761</v>
          </cell>
        </row>
        <row r="39">
          <cell r="AU39">
            <v>26</v>
          </cell>
          <cell r="AV39">
            <v>0.6372006133361664</v>
          </cell>
          <cell r="AW39">
            <v>27</v>
          </cell>
          <cell r="AX39">
            <v>0.72845158387732023</v>
          </cell>
          <cell r="AY39">
            <v>28</v>
          </cell>
          <cell r="AZ39">
            <v>0.78837238791798969</v>
          </cell>
        </row>
        <row r="40">
          <cell r="AU40">
            <v>27</v>
          </cell>
          <cell r="AV40">
            <v>0.63456065112750004</v>
          </cell>
          <cell r="AW40">
            <v>28</v>
          </cell>
          <cell r="AX40">
            <v>0.72641029505364363</v>
          </cell>
          <cell r="AY40">
            <v>29</v>
          </cell>
          <cell r="AZ40">
            <v>0.78668099887696386</v>
          </cell>
        </row>
        <row r="41">
          <cell r="AU41">
            <v>28</v>
          </cell>
          <cell r="AV41">
            <v>0.63203688352147991</v>
          </cell>
          <cell r="AW41">
            <v>29</v>
          </cell>
          <cell r="AX41">
            <v>0.72445703674333839</v>
          </cell>
          <cell r="AY41">
            <v>30</v>
          </cell>
          <cell r="AZ41">
            <v>0.78506177027915636</v>
          </cell>
        </row>
        <row r="42">
          <cell r="AU42">
            <v>29</v>
          </cell>
          <cell r="AV42">
            <v>0.62961984482362132</v>
          </cell>
          <cell r="AW42">
            <v>30</v>
          </cell>
          <cell r="AX42">
            <v>0.72258471132594881</v>
          </cell>
          <cell r="AY42">
            <v>31</v>
          </cell>
          <cell r="AZ42">
            <v>0.7835089154344983</v>
          </cell>
        </row>
        <row r="43">
          <cell r="AU43">
            <v>30</v>
          </cell>
          <cell r="AV43">
            <v>0.62730116829704796</v>
          </cell>
          <cell r="AW43">
            <v>31</v>
          </cell>
          <cell r="AX43">
            <v>0.72078703959507961</v>
          </cell>
          <cell r="AY43">
            <v>32</v>
          </cell>
          <cell r="AZ43">
            <v>0.78201731252969719</v>
          </cell>
        </row>
        <row r="44">
          <cell r="AU44">
            <v>31</v>
          </cell>
          <cell r="AV44">
            <v>0.62507342327073645</v>
          </cell>
          <cell r="AW44">
            <v>32</v>
          </cell>
          <cell r="AX44">
            <v>0.71905844006243336</v>
          </cell>
          <cell r="AY44">
            <v>33</v>
          </cell>
          <cell r="AZ44">
            <v>0.78058240683365943</v>
          </cell>
        </row>
        <row r="45">
          <cell r="AU45">
            <v>32</v>
          </cell>
          <cell r="AV45">
            <v>0.62292998125906784</v>
          </cell>
          <cell r="AW45">
            <v>33</v>
          </cell>
          <cell r="AX45">
            <v>0.71739392967233284</v>
          </cell>
          <cell r="AY45">
            <v>34</v>
          </cell>
          <cell r="AZ45">
            <v>0.77920013021482815</v>
          </cell>
        </row>
        <row r="46">
          <cell r="AU46">
            <v>33</v>
          </cell>
          <cell r="AV46">
            <v>0.62086490511751391</v>
          </cell>
          <cell r="AW46">
            <v>34</v>
          </cell>
          <cell r="AX46">
            <v>0.71578904153146528</v>
          </cell>
          <cell r="AY46">
            <v>35</v>
          </cell>
          <cell r="AZ46">
            <v>0.7778668344226175</v>
          </cell>
        </row>
        <row r="47">
          <cell r="AU47">
            <v>34</v>
          </cell>
          <cell r="AV47">
            <v>0.61887285664550595</v>
          </cell>
          <cell r="AW47">
            <v>35</v>
          </cell>
          <cell r="AX47">
            <v>0.71423975627544745</v>
          </cell>
          <cell r="AY47">
            <v>36</v>
          </cell>
          <cell r="AZ47">
            <v>0.77657923540473806</v>
          </cell>
        </row>
        <row r="48">
          <cell r="AU48">
            <v>35</v>
          </cell>
          <cell r="AV48">
            <v>0.61694901907835031</v>
          </cell>
          <cell r="AW48">
            <v>36</v>
          </cell>
          <cell r="AX48">
            <v>0.71274244445059587</v>
          </cell>
          <cell r="AY48">
            <v>37</v>
          </cell>
          <cell r="AZ48">
            <v>0.77533436654246302</v>
          </cell>
        </row>
        <row r="49">
          <cell r="AU49">
            <v>36</v>
          </cell>
          <cell r="AV49">
            <v>0.61508903168472173</v>
          </cell>
          <cell r="AW49">
            <v>37</v>
          </cell>
          <cell r="AX49">
            <v>0.71129381785845391</v>
          </cell>
          <cell r="AY49">
            <v>38</v>
          </cell>
          <cell r="AZ49">
            <v>0.77412953914503724</v>
          </cell>
        </row>
        <row r="50">
          <cell r="AU50">
            <v>37</v>
          </cell>
          <cell r="AV50">
            <v>0.61328893427417586</v>
          </cell>
          <cell r="AW50">
            <v>38</v>
          </cell>
          <cell r="AX50">
            <v>0.70989088824293067</v>
          </cell>
          <cell r="AY50">
            <v>39</v>
          </cell>
          <cell r="AZ50">
            <v>0.77296230889330475</v>
          </cell>
        </row>
        <row r="51">
          <cell r="AU51">
            <v>38</v>
          </cell>
          <cell r="AV51">
            <v>0.61154511986942284</v>
          </cell>
          <cell r="AW51">
            <v>39</v>
          </cell>
          <cell r="AX51">
            <v>0.70853093203124762</v>
          </cell>
          <cell r="AY51">
            <v>40</v>
          </cell>
          <cell r="AZ51">
            <v>0.77183044719014249</v>
          </cell>
        </row>
        <row r="52">
          <cell r="AU52">
            <v>39</v>
          </cell>
          <cell r="AV52">
            <v>0.60985429414595838</v>
          </cell>
          <cell r="AW52">
            <v>40</v>
          </cell>
          <cell r="AX52">
            <v>0.70721146009604863</v>
          </cell>
          <cell r="AY52">
            <v>41</v>
          </cell>
          <cell r="AZ52">
            <v>0.77073191658216222</v>
          </cell>
        </row>
        <row r="53">
          <cell r="AU53">
            <v>40</v>
          </cell>
          <cell r="AV53">
            <v>0.608213440512545</v>
          </cell>
          <cell r="AW53">
            <v>41</v>
          </cell>
          <cell r="AX53">
            <v>0.70593019170563964</v>
          </cell>
          <cell r="AY53">
            <v>42</v>
          </cell>
          <cell r="AZ53">
            <v>0.76966484957842074</v>
          </cell>
        </row>
        <row r="54">
          <cell r="AU54">
            <v>41</v>
          </cell>
          <cell r="AV54">
            <v>0.60661978991859034</v>
          </cell>
          <cell r="AW54">
            <v>42</v>
          </cell>
          <cell r="AX54">
            <v>0.70468503198606236</v>
          </cell>
          <cell r="AY54">
            <v>43</v>
          </cell>
          <cell r="AZ54">
            <v>0.76862753031855446</v>
          </cell>
        </row>
        <row r="55">
          <cell r="AU55">
            <v>42</v>
          </cell>
          <cell r="AV55">
            <v>0.6050707946424434</v>
          </cell>
          <cell r="AW55">
            <v>43</v>
          </cell>
          <cell r="AX55">
            <v>0.70347405234264759</v>
          </cell>
          <cell r="AY55">
            <v>44</v>
          </cell>
          <cell r="AZ55">
            <v>0.76761837864295357</v>
          </cell>
        </row>
        <row r="56">
          <cell r="AU56">
            <v>43</v>
          </cell>
          <cell r="AV56">
            <v>0.60356410544825578</v>
          </cell>
          <cell r="AW56">
            <v>44</v>
          </cell>
          <cell r="AX56">
            <v>0.70229547338735188</v>
          </cell>
          <cell r="AY56">
            <v>45</v>
          </cell>
          <cell r="AZ56">
            <v>0.76663593619738468</v>
          </cell>
        </row>
        <row r="57">
          <cell r="AU57">
            <v>44</v>
          </cell>
          <cell r="AV57">
            <v>0.60209755160604084</v>
          </cell>
          <cell r="AW57">
            <v>45</v>
          </cell>
          <cell r="AX57">
            <v>0.70114764999721901</v>
          </cell>
          <cell r="AY57">
            <v>46</v>
          </cell>
          <cell r="AZ57">
            <v>0.76567885426841742</v>
          </cell>
        </row>
        <row r="58">
          <cell r="AU58">
            <v>45</v>
          </cell>
          <cell r="AV58">
            <v>0.60066912335572986</v>
          </cell>
          <cell r="AW58">
            <v>46</v>
          </cell>
          <cell r="AX58">
            <v>0.70002905819300998</v>
          </cell>
          <cell r="AY58">
            <v>47</v>
          </cell>
          <cell r="AZ58">
            <v>0.76474588309754954</v>
          </cell>
        </row>
        <row r="59">
          <cell r="AU59">
            <v>46</v>
          </cell>
          <cell r="AV59">
            <v>0.59927695646581514</v>
          </cell>
          <cell r="AW59">
            <v>47</v>
          </cell>
          <cell r="AX59">
            <v>0.69893828357865972</v>
          </cell>
          <cell r="AY59">
            <v>48</v>
          </cell>
          <cell r="AZ59">
            <v>0.76383586246371915</v>
          </cell>
        </row>
        <row r="60">
          <cell r="AU60">
            <v>47</v>
          </cell>
          <cell r="AV60">
            <v>0.59791931859400838</v>
          </cell>
          <cell r="AW60">
            <v>48</v>
          </cell>
          <cell r="AX60">
            <v>0.69787401112428693</v>
          </cell>
          <cell r="AY60">
            <v>49</v>
          </cell>
          <cell r="AZ60">
            <v>0.76294771335795353</v>
          </cell>
        </row>
        <row r="61">
          <cell r="AU61">
            <v>48</v>
          </cell>
          <cell r="AV61">
            <v>0.59659459720386065</v>
          </cell>
          <cell r="AW61">
            <v>49</v>
          </cell>
          <cell r="AX61">
            <v>0.69683501610993148</v>
          </cell>
          <cell r="AY61">
            <v>50</v>
          </cell>
          <cell r="AZ61">
            <v>0.76208043060179953</v>
          </cell>
        </row>
        <row r="62">
          <cell r="AU62">
            <v>49</v>
          </cell>
          <cell r="AV62">
            <v>0.59530128882955957</v>
          </cell>
          <cell r="AW62">
            <v>50</v>
          </cell>
          <cell r="AX62">
            <v>0.69582015607554004</v>
          </cell>
          <cell r="AY62">
            <v>51</v>
          </cell>
          <cell r="AZ62">
            <v>0.76123307628415915</v>
          </cell>
        </row>
        <row r="63">
          <cell r="AU63">
            <v>50</v>
          </cell>
          <cell r="AV63">
            <v>0.59403798951273279</v>
          </cell>
          <cell r="AW63">
            <v>51</v>
          </cell>
          <cell r="AX63">
            <v>0.69482836364616474</v>
          </cell>
          <cell r="AY63">
            <v>52</v>
          </cell>
          <cell r="AZ63">
            <v>0.76040477391014194</v>
          </cell>
        </row>
        <row r="64">
          <cell r="AU64">
            <v>51</v>
          </cell>
          <cell r="AV64">
            <v>0.59280338626133577</v>
          </cell>
          <cell r="AW64">
            <v>52</v>
          </cell>
          <cell r="AX64">
            <v>0.69385864012079823</v>
          </cell>
          <cell r="AY64">
            <v>53</v>
          </cell>
          <cell r="AZ64">
            <v>0.75959470317132582</v>
          </cell>
        </row>
        <row r="65">
          <cell r="AU65">
            <v>52</v>
          </cell>
          <cell r="AV65">
            <v>0.59159624940256994</v>
          </cell>
          <cell r="AW65">
            <v>53</v>
          </cell>
          <cell r="AX65">
            <v>0.69291004972950276</v>
          </cell>
          <cell r="AY65">
            <v>54</v>
          </cell>
          <cell r="AZ65">
            <v>0.75880209525998121</v>
          </cell>
        </row>
        <row r="66">
          <cell r="AU66"/>
          <cell r="AV66"/>
          <cell r="AW66"/>
          <cell r="AX66"/>
          <cell r="AY66"/>
          <cell r="AZ66"/>
        </row>
        <row r="67">
          <cell r="AU67"/>
          <cell r="AV67"/>
          <cell r="AW67"/>
          <cell r="AX67"/>
          <cell r="AY67"/>
          <cell r="AZ67"/>
        </row>
        <row r="68">
          <cell r="AU68"/>
          <cell r="AV68"/>
          <cell r="AW68"/>
          <cell r="AX68"/>
          <cell r="AY68"/>
          <cell r="AZ68"/>
        </row>
        <row r="69">
          <cell r="AU69"/>
          <cell r="AV69"/>
          <cell r="AW69"/>
          <cell r="AX69"/>
          <cell r="AY69"/>
          <cell r="AZ69"/>
        </row>
        <row r="70">
          <cell r="AU70"/>
          <cell r="AV70"/>
          <cell r="AW70"/>
          <cell r="AX70"/>
          <cell r="AY70"/>
          <cell r="AZ70"/>
        </row>
        <row r="71">
          <cell r="AU71"/>
          <cell r="AV71"/>
          <cell r="AW71"/>
          <cell r="AX71"/>
          <cell r="AY71"/>
          <cell r="AZ71"/>
        </row>
        <row r="72">
          <cell r="AU72"/>
          <cell r="AV72"/>
          <cell r="AW72"/>
          <cell r="AX72"/>
          <cell r="AY72"/>
          <cell r="AZ72"/>
        </row>
        <row r="73">
          <cell r="AU73"/>
          <cell r="AV73"/>
          <cell r="AW73"/>
          <cell r="AX73"/>
          <cell r="AY73"/>
          <cell r="AZ73"/>
        </row>
        <row r="74">
          <cell r="AU74"/>
          <cell r="AV74"/>
          <cell r="AW74"/>
          <cell r="AX74"/>
          <cell r="AY74"/>
          <cell r="AZ74"/>
        </row>
        <row r="75">
          <cell r="AU75"/>
          <cell r="AV75"/>
          <cell r="AW75"/>
          <cell r="AX75"/>
          <cell r="AY75"/>
          <cell r="AZ75"/>
        </row>
        <row r="76">
          <cell r="AU76"/>
          <cell r="AV76"/>
          <cell r="AW76"/>
          <cell r="AX76"/>
          <cell r="AY76"/>
          <cell r="AZ76"/>
        </row>
        <row r="77">
          <cell r="AU77"/>
          <cell r="AV77"/>
          <cell r="AW77"/>
          <cell r="AX77"/>
          <cell r="AY77"/>
          <cell r="AZ77"/>
        </row>
        <row r="78">
          <cell r="AU78"/>
          <cell r="AV78"/>
          <cell r="AW78"/>
          <cell r="AX78"/>
          <cell r="AY78"/>
          <cell r="AZ78"/>
        </row>
        <row r="79">
          <cell r="AU79"/>
          <cell r="AV79"/>
          <cell r="AW79"/>
          <cell r="AX79"/>
          <cell r="AY79"/>
          <cell r="AZ79"/>
        </row>
        <row r="80">
          <cell r="AU80"/>
          <cell r="AV80"/>
          <cell r="AW80"/>
          <cell r="AX80"/>
          <cell r="AY80"/>
          <cell r="AZ80"/>
        </row>
        <row r="81">
          <cell r="AU81"/>
          <cell r="AV81"/>
          <cell r="AW81"/>
          <cell r="AX81"/>
          <cell r="AY81"/>
          <cell r="AZ81"/>
        </row>
        <row r="82">
          <cell r="AU82"/>
          <cell r="AV82"/>
          <cell r="AW82"/>
          <cell r="AX82"/>
          <cell r="AY82"/>
          <cell r="AZ82"/>
        </row>
        <row r="83">
          <cell r="AU83"/>
          <cell r="AV83"/>
          <cell r="AW83"/>
          <cell r="AX83"/>
          <cell r="AY83"/>
          <cell r="AZ83"/>
        </row>
        <row r="84">
          <cell r="AU84"/>
          <cell r="AV84"/>
          <cell r="AW84"/>
          <cell r="AX84"/>
          <cell r="AY84"/>
          <cell r="AZ84"/>
        </row>
        <row r="85">
          <cell r="AU85"/>
          <cell r="AV85"/>
          <cell r="AW85"/>
          <cell r="AX85"/>
          <cell r="AY85"/>
          <cell r="AZ85"/>
        </row>
        <row r="86">
          <cell r="AU86"/>
          <cell r="AV86"/>
          <cell r="AW86"/>
          <cell r="AX86"/>
          <cell r="AY86"/>
          <cell r="AZ86"/>
        </row>
        <row r="87">
          <cell r="AU87"/>
          <cell r="AV87"/>
          <cell r="AW87"/>
          <cell r="AX87"/>
          <cell r="AY87"/>
          <cell r="AZ87"/>
        </row>
        <row r="88">
          <cell r="AU88"/>
          <cell r="AV88"/>
          <cell r="AW88"/>
          <cell r="AX88"/>
          <cell r="AY88"/>
          <cell r="AZ88"/>
        </row>
        <row r="89">
          <cell r="AU89"/>
          <cell r="AV89"/>
          <cell r="AW89"/>
          <cell r="AX89"/>
          <cell r="AY89"/>
          <cell r="AZ89"/>
        </row>
        <row r="90">
          <cell r="AU90"/>
          <cell r="AV90"/>
          <cell r="AW90"/>
          <cell r="AX90"/>
          <cell r="AY90"/>
          <cell r="AZ90"/>
        </row>
        <row r="91">
          <cell r="AU91"/>
          <cell r="AV91"/>
          <cell r="AW91"/>
          <cell r="AX91"/>
          <cell r="AY91"/>
          <cell r="AZ91"/>
        </row>
        <row r="92">
          <cell r="AU92"/>
          <cell r="AV92"/>
          <cell r="AW92"/>
          <cell r="AX92"/>
          <cell r="AY92"/>
          <cell r="AZ92"/>
        </row>
        <row r="93">
          <cell r="AU93"/>
          <cell r="AV93"/>
          <cell r="AW93"/>
          <cell r="AX93"/>
          <cell r="AY93"/>
          <cell r="AZ93"/>
        </row>
        <row r="94">
          <cell r="AU94"/>
          <cell r="AV94"/>
          <cell r="AW94"/>
          <cell r="AX94"/>
          <cell r="AY94"/>
          <cell r="AZ94"/>
        </row>
        <row r="95">
          <cell r="AU95"/>
          <cell r="AV95"/>
          <cell r="AW95"/>
          <cell r="AX95"/>
          <cell r="AY95"/>
          <cell r="AZ95"/>
        </row>
        <row r="96">
          <cell r="AU96"/>
          <cell r="AV96"/>
          <cell r="AW96"/>
          <cell r="AX96"/>
          <cell r="AY96"/>
          <cell r="AZ96"/>
        </row>
        <row r="97">
          <cell r="AU97"/>
          <cell r="AV97"/>
          <cell r="AW97"/>
          <cell r="AX97"/>
          <cell r="AY97"/>
          <cell r="AZ97"/>
        </row>
        <row r="98">
          <cell r="AU98"/>
          <cell r="AV98"/>
          <cell r="AW98"/>
          <cell r="AX98"/>
          <cell r="AY98"/>
          <cell r="AZ98"/>
        </row>
        <row r="99">
          <cell r="AU99"/>
          <cell r="AV99"/>
          <cell r="AW99"/>
          <cell r="AX99"/>
          <cell r="AY99"/>
          <cell r="AZ99"/>
        </row>
        <row r="100">
          <cell r="AU100"/>
          <cell r="AV100"/>
          <cell r="AW100"/>
          <cell r="AX100"/>
          <cell r="AY100"/>
          <cell r="AZ100"/>
        </row>
        <row r="101">
          <cell r="AU101"/>
          <cell r="AV101"/>
          <cell r="AW101"/>
          <cell r="AX101"/>
          <cell r="AY101"/>
          <cell r="AZ101"/>
        </row>
        <row r="102">
          <cell r="AU102"/>
          <cell r="AV102"/>
          <cell r="AW102"/>
          <cell r="AX102"/>
          <cell r="AY102"/>
          <cell r="AZ102"/>
        </row>
        <row r="103">
          <cell r="AU103"/>
          <cell r="AV103"/>
          <cell r="AW103"/>
          <cell r="AX103"/>
          <cell r="AY103"/>
          <cell r="AZ103"/>
        </row>
        <row r="104">
          <cell r="AU104"/>
          <cell r="AV104"/>
          <cell r="AW104"/>
          <cell r="AX104"/>
          <cell r="AY104"/>
          <cell r="AZ104"/>
        </row>
      </sheetData>
      <sheetData sheetId="54"/>
      <sheetData sheetId="55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0.96425653718703908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0.93722872611834573</v>
          </cell>
          <cell r="AY14">
            <v>3</v>
          </cell>
          <cell r="AZ14">
            <v>0.94394317526108351</v>
          </cell>
        </row>
        <row r="15">
          <cell r="AU15">
            <v>2</v>
          </cell>
          <cell r="AV15">
            <v>0.87791456185017347</v>
          </cell>
          <cell r="AW15">
            <v>3</v>
          </cell>
          <cell r="AX15">
            <v>0.90235269125854989</v>
          </cell>
          <cell r="AY15">
            <v>4</v>
          </cell>
          <cell r="AZ15">
            <v>0.92979066950793987</v>
          </cell>
        </row>
        <row r="16">
          <cell r="AU16">
            <v>3</v>
          </cell>
          <cell r="AV16">
            <v>0.81353068976773468</v>
          </cell>
          <cell r="AW16">
            <v>4</v>
          </cell>
          <cell r="AX16">
            <v>0.87839768506141713</v>
          </cell>
          <cell r="AY16">
            <v>5</v>
          </cell>
          <cell r="AZ16">
            <v>0.91895942202849057</v>
          </cell>
        </row>
        <row r="17">
          <cell r="AU17">
            <v>4</v>
          </cell>
          <cell r="AV17">
            <v>0.77073397790858211</v>
          </cell>
          <cell r="AW17">
            <v>5</v>
          </cell>
          <cell r="AX17">
            <v>0.86025555835513523</v>
          </cell>
          <cell r="AY17">
            <v>6</v>
          </cell>
          <cell r="AZ17">
            <v>0.91020337747859092</v>
          </cell>
        </row>
        <row r="18">
          <cell r="AU18">
            <v>5</v>
          </cell>
          <cell r="AV18">
            <v>0.66963618093298649</v>
          </cell>
          <cell r="AW18">
            <v>6</v>
          </cell>
          <cell r="AX18">
            <v>0.80468928719134214</v>
          </cell>
          <cell r="AY18">
            <v>7</v>
          </cell>
          <cell r="AZ18">
            <v>0.87534271941912678</v>
          </cell>
        </row>
        <row r="19">
          <cell r="AU19">
            <v>6</v>
          </cell>
          <cell r="AV19">
            <v>0.61530458071900895</v>
          </cell>
          <cell r="AW19">
            <v>7</v>
          </cell>
          <cell r="AX19">
            <v>0.77362765688270296</v>
          </cell>
          <cell r="AY19">
            <v>8</v>
          </cell>
          <cell r="AZ19">
            <v>0.85551665561085</v>
          </cell>
        </row>
        <row r="20">
          <cell r="AU20">
            <v>7</v>
          </cell>
          <cell r="AV20">
            <v>0.57875914851070964</v>
          </cell>
          <cell r="AW20">
            <v>8</v>
          </cell>
          <cell r="AX20">
            <v>0.75221062651859716</v>
          </cell>
          <cell r="AY20">
            <v>9</v>
          </cell>
          <cell r="AZ20">
            <v>0.8416973268400012</v>
          </cell>
        </row>
        <row r="21">
          <cell r="AU21">
            <v>8</v>
          </cell>
          <cell r="AV21">
            <v>0.55150488994212599</v>
          </cell>
          <cell r="AW21">
            <v>9</v>
          </cell>
          <cell r="AX21">
            <v>0.73594473555623163</v>
          </cell>
          <cell r="AY21">
            <v>10</v>
          </cell>
          <cell r="AZ21">
            <v>0.83111749865728268</v>
          </cell>
        </row>
        <row r="22">
          <cell r="AU22">
            <v>9</v>
          </cell>
          <cell r="AV22">
            <v>0.52992035338452403</v>
          </cell>
          <cell r="AW22">
            <v>10</v>
          </cell>
          <cell r="AX22">
            <v>0.72287497518247734</v>
          </cell>
          <cell r="AY22">
            <v>11</v>
          </cell>
          <cell r="AZ22">
            <v>0.82256241266281005</v>
          </cell>
        </row>
        <row r="23">
          <cell r="AU23">
            <v>10</v>
          </cell>
          <cell r="AV23">
            <v>0.51213708895395049</v>
          </cell>
          <cell r="AW23">
            <v>11</v>
          </cell>
          <cell r="AX23">
            <v>0.7119769534543815</v>
          </cell>
          <cell r="AY23">
            <v>12</v>
          </cell>
          <cell r="AZ23">
            <v>0.81539122405913567</v>
          </cell>
        </row>
        <row r="24">
          <cell r="AU24">
            <v>11</v>
          </cell>
          <cell r="AV24">
            <v>0.49706958386200473</v>
          </cell>
          <cell r="AW24">
            <v>12</v>
          </cell>
          <cell r="AX24">
            <v>0.70264800933510663</v>
          </cell>
          <cell r="AY24">
            <v>13</v>
          </cell>
          <cell r="AZ24">
            <v>0.80922483478685314</v>
          </cell>
        </row>
        <row r="25">
          <cell r="AU25">
            <v>12</v>
          </cell>
          <cell r="AV25">
            <v>0.48403348104014998</v>
          </cell>
          <cell r="AW25">
            <v>13</v>
          </cell>
          <cell r="AX25">
            <v>0.69450414872378796</v>
          </cell>
          <cell r="AY25">
            <v>14</v>
          </cell>
          <cell r="AZ25">
            <v>0.80382057129174878</v>
          </cell>
        </row>
        <row r="26">
          <cell r="AU26">
            <v>13</v>
          </cell>
          <cell r="AV26">
            <v>0.47257067079290804</v>
          </cell>
          <cell r="AW26">
            <v>14</v>
          </cell>
          <cell r="AX26">
            <v>0.68728595328067665</v>
          </cell>
          <cell r="AY26">
            <v>15</v>
          </cell>
          <cell r="AZ26">
            <v>0.79901382637674023</v>
          </cell>
        </row>
        <row r="27">
          <cell r="AU27">
            <v>14</v>
          </cell>
          <cell r="AV27">
            <v>0.46236006839639365</v>
          </cell>
          <cell r="AW27">
            <v>15</v>
          </cell>
          <cell r="AX27">
            <v>0.68081011818683013</v>
          </cell>
          <cell r="AY27">
            <v>16</v>
          </cell>
          <cell r="AZ27">
            <v>0.79468787398556973</v>
          </cell>
        </row>
        <row r="28">
          <cell r="AU28">
            <v>15</v>
          </cell>
          <cell r="AV28">
            <v>0.45316828333001902</v>
          </cell>
          <cell r="AW28">
            <v>16</v>
          </cell>
          <cell r="AX28">
            <v>0.67494243075589611</v>
          </cell>
          <cell r="AY28">
            <v>17</v>
          </cell>
          <cell r="AZ28">
            <v>0.79075697630979036</v>
          </cell>
        </row>
        <row r="29">
          <cell r="AU29">
            <v>16</v>
          </cell>
          <cell r="AV29">
            <v>0.44482057522706253</v>
          </cell>
          <cell r="AW29">
            <v>17</v>
          </cell>
          <cell r="AX29">
            <v>0.66958174164308959</v>
          </cell>
          <cell r="AY29">
            <v>18</v>
          </cell>
          <cell r="AZ29">
            <v>0.78715633011899067</v>
          </cell>
        </row>
        <row r="30">
          <cell r="AU30">
            <v>17</v>
          </cell>
          <cell r="AV30">
            <v>0.43718286775641091</v>
          </cell>
          <cell r="AW30">
            <v>18</v>
          </cell>
          <cell r="AX30">
            <v>0.66464997145829263</v>
          </cell>
          <cell r="AY30">
            <v>19</v>
          </cell>
          <cell r="AZ30">
            <v>0.7838357800599085</v>
          </cell>
        </row>
        <row r="31">
          <cell r="AU31">
            <v>18</v>
          </cell>
          <cell r="AV31">
            <v>0.43015013774159894</v>
          </cell>
          <cell r="AW31">
            <v>19</v>
          </cell>
          <cell r="AX31">
            <v>0.6600856197931797</v>
          </cell>
          <cell r="AY31">
            <v>20</v>
          </cell>
          <cell r="AZ31">
            <v>0.78075572424830864</v>
          </cell>
        </row>
        <row r="32">
          <cell r="AU32">
            <v>19</v>
          </cell>
          <cell r="AV32">
            <v>0.42363865423517943</v>
          </cell>
          <cell r="AW32">
            <v>20</v>
          </cell>
          <cell r="AX32">
            <v>0.65583940197762125</v>
          </cell>
          <cell r="AY32">
            <v>21</v>
          </cell>
          <cell r="AZ32">
            <v>0.77788435517550869</v>
          </cell>
        </row>
        <row r="33">
          <cell r="AU33">
            <v>20</v>
          </cell>
          <cell r="AV33">
            <v>0.41758063505227527</v>
          </cell>
          <cell r="AW33">
            <v>21</v>
          </cell>
          <cell r="AX33">
            <v>0.65187122922532004</v>
          </cell>
          <cell r="AY33">
            <v>22</v>
          </cell>
          <cell r="AZ33">
            <v>0.77519574572694805</v>
          </cell>
        </row>
        <row r="34">
          <cell r="AU34">
            <v>21</v>
          </cell>
          <cell r="AV34">
            <v>0.41192047268976151</v>
          </cell>
          <cell r="AW34">
            <v>22</v>
          </cell>
          <cell r="AX34">
            <v>0.64814806533335123</v>
          </cell>
          <cell r="AY34">
            <v>23</v>
          </cell>
          <cell r="AZ34">
            <v>0.77266848786217024</v>
          </cell>
        </row>
        <row r="35">
          <cell r="AU35">
            <v>22</v>
          </cell>
          <cell r="AV35">
            <v>0.40661200883138282</v>
          </cell>
          <cell r="AW35">
            <v>23</v>
          </cell>
          <cell r="AX35">
            <v>0.64464237182991757</v>
          </cell>
          <cell r="AY35">
            <v>24</v>
          </cell>
          <cell r="AZ35">
            <v>0.77028470307875585</v>
          </cell>
        </row>
        <row r="36">
          <cell r="AU36">
            <v>23</v>
          </cell>
          <cell r="AV36">
            <v>0.40161652730566511</v>
          </cell>
          <cell r="AW36">
            <v>24</v>
          </cell>
          <cell r="AX36">
            <v>0.64133095809554519</v>
          </cell>
          <cell r="AY36">
            <v>25</v>
          </cell>
          <cell r="AZ36">
            <v>0.76802930923802282</v>
          </cell>
        </row>
        <row r="37">
          <cell r="AU37">
            <v>24</v>
          </cell>
          <cell r="AV37">
            <v>0.39690125032969492</v>
          </cell>
          <cell r="AW37">
            <v>25</v>
          </cell>
          <cell r="AX37">
            <v>0.63819411635776147</v>
          </cell>
          <cell r="AY37">
            <v>26</v>
          </cell>
          <cell r="AZ37">
            <v>0.76588946805512603</v>
          </cell>
        </row>
        <row r="38">
          <cell r="AU38">
            <v>25</v>
          </cell>
          <cell r="AV38">
            <v>0.39243819431723193</v>
          </cell>
          <cell r="AW38">
            <v>26</v>
          </cell>
          <cell r="AX38">
            <v>0.63521496101053521</v>
          </cell>
          <cell r="AY38">
            <v>27</v>
          </cell>
          <cell r="AZ38">
            <v>0.76385416239394255</v>
          </cell>
        </row>
        <row r="39">
          <cell r="AU39">
            <v>26</v>
          </cell>
          <cell r="AV39">
            <v>0.388203287131477</v>
          </cell>
          <cell r="AW39">
            <v>27</v>
          </cell>
          <cell r="AX39">
            <v>0.63237891705529148</v>
          </cell>
          <cell r="AY39">
            <v>28</v>
          </cell>
          <cell r="AZ39">
            <v>0.76191386845174902</v>
          </cell>
        </row>
        <row r="40">
          <cell r="AU40">
            <v>27</v>
          </cell>
          <cell r="AV40">
            <v>0.38417567847134082</v>
          </cell>
          <cell r="AW40">
            <v>28</v>
          </cell>
          <cell r="AX40">
            <v>0.62967331909049296</v>
          </cell>
          <cell r="AY40">
            <v>29</v>
          </cell>
          <cell r="AZ40">
            <v>0.76006029839790523</v>
          </cell>
        </row>
        <row r="41">
          <cell r="AU41">
            <v>28</v>
          </cell>
          <cell r="AV41">
            <v>0.38033719498627394</v>
          </cell>
          <cell r="AW41">
            <v>29</v>
          </cell>
          <cell r="AX41">
            <v>0.62708709342226854</v>
          </cell>
          <cell r="AY41">
            <v>30</v>
          </cell>
          <cell r="AZ41">
            <v>0.75828619606491299</v>
          </cell>
        </row>
        <row r="42">
          <cell r="AU42">
            <v>29</v>
          </cell>
          <cell r="AV42">
            <v>0.37667190526738881</v>
          </cell>
          <cell r="AW42">
            <v>30</v>
          </cell>
          <cell r="AX42">
            <v>0.62461050348255331</v>
          </cell>
          <cell r="AY42">
            <v>31</v>
          </cell>
          <cell r="AZ42">
            <v>0.75658517310275608</v>
          </cell>
        </row>
        <row r="43">
          <cell r="AU43">
            <v>30</v>
          </cell>
          <cell r="AV43">
            <v>0.37316576925278844</v>
          </cell>
          <cell r="AW43">
            <v>31</v>
          </cell>
          <cell r="AX43">
            <v>0.62223494403381674</v>
          </cell>
          <cell r="AY43">
            <v>32</v>
          </cell>
          <cell r="AZ43">
            <v>0.75495157635745758</v>
          </cell>
        </row>
        <row r="44">
          <cell r="AU44">
            <v>31</v>
          </cell>
          <cell r="AV44">
            <v>0.369806353195964</v>
          </cell>
          <cell r="AW44">
            <v>32</v>
          </cell>
          <cell r="AX44">
            <v>0.61995277337716237</v>
          </cell>
          <cell r="AY44">
            <v>33</v>
          </cell>
          <cell r="AZ44">
            <v>0.75338037960385296</v>
          </cell>
        </row>
        <row r="45">
          <cell r="AU45">
            <v>32</v>
          </cell>
          <cell r="AV45">
            <v>0.36658259606903498</v>
          </cell>
          <cell r="AW45">
            <v>33</v>
          </cell>
          <cell r="AX45">
            <v>0.61775717545876552</v>
          </cell>
          <cell r="AY45">
            <v>34</v>
          </cell>
          <cell r="AZ45">
            <v>0.75186709446228384</v>
          </cell>
        </row>
        <row r="46">
          <cell r="AU46">
            <v>33</v>
          </cell>
          <cell r="AV46">
            <v>0.36348461669237375</v>
          </cell>
          <cell r="AW46">
            <v>34</v>
          </cell>
          <cell r="AX46">
            <v>0.6156420457143601</v>
          </cell>
          <cell r="AY46">
            <v>35</v>
          </cell>
          <cell r="AZ46">
            <v>0.75040769656470518</v>
          </cell>
        </row>
        <row r="47">
          <cell r="AU47">
            <v>34</v>
          </cell>
          <cell r="AV47">
            <v>0.36050355338926654</v>
          </cell>
          <cell r="AW47">
            <v>35</v>
          </cell>
          <cell r="AX47">
            <v>0.61360189592113046</v>
          </cell>
          <cell r="AY47">
            <v>36</v>
          </cell>
          <cell r="AZ47">
            <v>0.74899856394524322</v>
          </cell>
        </row>
        <row r="48">
          <cell r="AU48"/>
          <cell r="AV48"/>
          <cell r="AW48"/>
          <cell r="AX48"/>
          <cell r="AY48"/>
          <cell r="AZ48"/>
        </row>
        <row r="49">
          <cell r="AU49"/>
          <cell r="AV49"/>
          <cell r="AW49"/>
          <cell r="AX49"/>
          <cell r="AY49"/>
          <cell r="AZ49"/>
        </row>
        <row r="50">
          <cell r="AU50"/>
          <cell r="AV50"/>
          <cell r="AW50"/>
          <cell r="AX50"/>
          <cell r="AY50"/>
          <cell r="AZ50"/>
        </row>
        <row r="51">
          <cell r="AU51"/>
          <cell r="AV51"/>
          <cell r="AW51"/>
          <cell r="AX51"/>
          <cell r="AY51"/>
          <cell r="AZ51"/>
        </row>
        <row r="52">
          <cell r="AU52"/>
          <cell r="AV52"/>
          <cell r="AW52"/>
          <cell r="AX52"/>
          <cell r="AY52"/>
          <cell r="AZ52"/>
        </row>
        <row r="53">
          <cell r="AU53"/>
          <cell r="AV53"/>
          <cell r="AW53"/>
          <cell r="AX53"/>
          <cell r="AY53"/>
          <cell r="AZ53"/>
        </row>
        <row r="54">
          <cell r="AU54"/>
          <cell r="AV54"/>
          <cell r="AW54"/>
          <cell r="AX54"/>
          <cell r="AY54"/>
          <cell r="AZ54"/>
        </row>
        <row r="55">
          <cell r="AU55"/>
          <cell r="AV55"/>
          <cell r="AW55"/>
          <cell r="AX55"/>
          <cell r="AY55"/>
          <cell r="AZ55"/>
        </row>
        <row r="56">
          <cell r="AU56"/>
          <cell r="AV56"/>
          <cell r="AW56"/>
          <cell r="AX56"/>
          <cell r="AY56"/>
          <cell r="AZ56"/>
        </row>
        <row r="57">
          <cell r="AU57"/>
          <cell r="AV57"/>
          <cell r="AW57"/>
          <cell r="AX57"/>
          <cell r="AY57"/>
          <cell r="AZ57"/>
        </row>
        <row r="58">
          <cell r="AU58"/>
          <cell r="AV58"/>
          <cell r="AW58"/>
          <cell r="AX58"/>
          <cell r="AY58"/>
          <cell r="AZ58"/>
        </row>
        <row r="59">
          <cell r="AU59"/>
          <cell r="AV59"/>
          <cell r="AW59"/>
          <cell r="AX59"/>
          <cell r="AY59"/>
          <cell r="AZ59"/>
        </row>
        <row r="60">
          <cell r="AU60"/>
          <cell r="AV60"/>
          <cell r="AW60"/>
          <cell r="AX60"/>
          <cell r="AY60"/>
          <cell r="AZ60"/>
        </row>
        <row r="61">
          <cell r="AU61"/>
          <cell r="AV61"/>
          <cell r="AW61"/>
          <cell r="AX61"/>
          <cell r="AY61"/>
          <cell r="AZ61"/>
        </row>
        <row r="62">
          <cell r="AU62"/>
          <cell r="AV62"/>
          <cell r="AW62"/>
          <cell r="AX62"/>
          <cell r="AY62"/>
          <cell r="AZ62"/>
        </row>
        <row r="63">
          <cell r="AU63"/>
          <cell r="AV63"/>
          <cell r="AW63"/>
          <cell r="AX63"/>
          <cell r="AY63"/>
          <cell r="AZ63"/>
        </row>
        <row r="64">
          <cell r="AU64"/>
          <cell r="AV64"/>
          <cell r="AW64"/>
          <cell r="AX64"/>
          <cell r="AY64"/>
          <cell r="AZ64"/>
        </row>
        <row r="65">
          <cell r="AU65"/>
          <cell r="AV65"/>
          <cell r="AW65"/>
          <cell r="AX65"/>
          <cell r="AY65"/>
          <cell r="AZ65"/>
        </row>
        <row r="66">
          <cell r="AU66"/>
          <cell r="AV66"/>
          <cell r="AW66"/>
          <cell r="AX66"/>
          <cell r="AY66"/>
          <cell r="AZ66"/>
        </row>
        <row r="67">
          <cell r="AU67"/>
          <cell r="AV67"/>
          <cell r="AW67"/>
          <cell r="AX67"/>
          <cell r="AY67"/>
          <cell r="AZ67"/>
        </row>
        <row r="68">
          <cell r="AU68"/>
          <cell r="AV68"/>
          <cell r="AW68"/>
          <cell r="AX68"/>
          <cell r="AY68"/>
          <cell r="AZ68"/>
        </row>
        <row r="69">
          <cell r="AU69"/>
          <cell r="AV69"/>
          <cell r="AW69"/>
          <cell r="AX69"/>
          <cell r="AY69"/>
          <cell r="AZ69"/>
        </row>
        <row r="70">
          <cell r="AU70"/>
          <cell r="AV70"/>
          <cell r="AW70"/>
          <cell r="AX70"/>
          <cell r="AY70"/>
          <cell r="AZ70"/>
        </row>
        <row r="71">
          <cell r="AU71"/>
          <cell r="AV71"/>
          <cell r="AW71"/>
          <cell r="AX71"/>
          <cell r="AY71"/>
          <cell r="AZ71"/>
        </row>
        <row r="72">
          <cell r="AU72"/>
          <cell r="AV72"/>
          <cell r="AW72"/>
          <cell r="AX72"/>
          <cell r="AY72"/>
          <cell r="AZ72"/>
        </row>
        <row r="73">
          <cell r="AU73"/>
          <cell r="AV73"/>
          <cell r="AW73"/>
          <cell r="AX73"/>
          <cell r="AY73"/>
          <cell r="AZ73"/>
        </row>
        <row r="74">
          <cell r="AU74"/>
          <cell r="AV74"/>
          <cell r="AW74"/>
          <cell r="AX74"/>
          <cell r="AY74"/>
          <cell r="AZ74"/>
        </row>
        <row r="75">
          <cell r="AU75"/>
          <cell r="AV75"/>
          <cell r="AW75"/>
          <cell r="AX75"/>
          <cell r="AY75"/>
          <cell r="AZ75"/>
        </row>
        <row r="76">
          <cell r="AU76"/>
          <cell r="AV76"/>
          <cell r="AW76"/>
          <cell r="AX76"/>
          <cell r="AY76"/>
          <cell r="AZ76"/>
        </row>
        <row r="77">
          <cell r="AU77"/>
          <cell r="AV77"/>
          <cell r="AW77"/>
          <cell r="AX77"/>
          <cell r="AY77"/>
          <cell r="AZ77"/>
        </row>
        <row r="78">
          <cell r="AU78"/>
          <cell r="AV78"/>
          <cell r="AW78"/>
          <cell r="AX78"/>
          <cell r="AY78"/>
          <cell r="AZ78"/>
        </row>
        <row r="79">
          <cell r="AU79"/>
          <cell r="AV79"/>
          <cell r="AW79"/>
          <cell r="AX79"/>
          <cell r="AY79"/>
          <cell r="AZ79"/>
        </row>
        <row r="80">
          <cell r="AU80"/>
          <cell r="AV80"/>
          <cell r="AW80"/>
          <cell r="AX80"/>
          <cell r="AY80"/>
          <cell r="AZ80"/>
        </row>
        <row r="81">
          <cell r="AU81"/>
          <cell r="AV81"/>
          <cell r="AW81"/>
          <cell r="AX81"/>
          <cell r="AY81"/>
          <cell r="AZ81"/>
        </row>
        <row r="82">
          <cell r="AU82"/>
          <cell r="AV82"/>
          <cell r="AW82"/>
          <cell r="AX82"/>
          <cell r="AY82"/>
          <cell r="AZ82"/>
        </row>
        <row r="83">
          <cell r="AU83"/>
          <cell r="AV83"/>
          <cell r="AW83"/>
          <cell r="AX83"/>
          <cell r="AY83"/>
          <cell r="AZ83"/>
        </row>
        <row r="84">
          <cell r="AU84"/>
          <cell r="AV84"/>
          <cell r="AW84"/>
          <cell r="AX84"/>
          <cell r="AY84"/>
          <cell r="AZ84"/>
        </row>
        <row r="85">
          <cell r="AU85"/>
          <cell r="AV85"/>
          <cell r="AW85"/>
          <cell r="AX85"/>
          <cell r="AY85"/>
          <cell r="AZ85"/>
        </row>
        <row r="86">
          <cell r="AU86"/>
          <cell r="AV86"/>
          <cell r="AW86"/>
          <cell r="AX86"/>
          <cell r="AY86"/>
          <cell r="AZ86"/>
        </row>
        <row r="87">
          <cell r="AU87"/>
          <cell r="AV87"/>
          <cell r="AW87"/>
          <cell r="AX87"/>
          <cell r="AY87"/>
          <cell r="AZ87"/>
        </row>
        <row r="88">
          <cell r="AU88"/>
          <cell r="AV88"/>
          <cell r="AW88"/>
          <cell r="AX88"/>
          <cell r="AY88"/>
          <cell r="AZ88"/>
        </row>
        <row r="89">
          <cell r="AU89"/>
          <cell r="AV89"/>
          <cell r="AW89"/>
          <cell r="AX89"/>
          <cell r="AY89"/>
          <cell r="AZ89"/>
        </row>
        <row r="90">
          <cell r="AU90"/>
          <cell r="AV90"/>
          <cell r="AW90"/>
          <cell r="AX90"/>
          <cell r="AY90"/>
          <cell r="AZ90"/>
        </row>
        <row r="91">
          <cell r="AU91"/>
          <cell r="AV91"/>
          <cell r="AW91"/>
          <cell r="AX91"/>
          <cell r="AY91"/>
          <cell r="AZ91"/>
        </row>
        <row r="92">
          <cell r="AU92"/>
          <cell r="AV92"/>
          <cell r="AW92"/>
          <cell r="AX92"/>
          <cell r="AY92"/>
          <cell r="AZ92"/>
        </row>
        <row r="93">
          <cell r="AU93"/>
          <cell r="AV93"/>
          <cell r="AW93"/>
          <cell r="AX93"/>
          <cell r="AY93"/>
          <cell r="AZ93"/>
        </row>
        <row r="94">
          <cell r="AU94"/>
          <cell r="AV94"/>
          <cell r="AW94"/>
          <cell r="AX94"/>
          <cell r="AY94"/>
          <cell r="AZ94"/>
        </row>
        <row r="95">
          <cell r="AU95"/>
          <cell r="AV95"/>
          <cell r="AW95"/>
          <cell r="AX95"/>
          <cell r="AY95"/>
          <cell r="AZ95"/>
        </row>
        <row r="96">
          <cell r="AU96"/>
          <cell r="AV96"/>
          <cell r="AW96"/>
          <cell r="AX96"/>
          <cell r="AY96"/>
          <cell r="AZ96"/>
        </row>
        <row r="97">
          <cell r="AU97"/>
          <cell r="AV97"/>
          <cell r="AW97"/>
          <cell r="AX97"/>
          <cell r="AY97"/>
          <cell r="AZ97"/>
        </row>
        <row r="98">
          <cell r="AU98"/>
          <cell r="AV98"/>
          <cell r="AW98"/>
          <cell r="AX98"/>
          <cell r="AY98"/>
          <cell r="AZ98"/>
        </row>
        <row r="99">
          <cell r="AU99"/>
          <cell r="AV99"/>
          <cell r="AW99"/>
          <cell r="AX99"/>
          <cell r="AY99"/>
          <cell r="AZ99"/>
        </row>
        <row r="100">
          <cell r="AU100"/>
          <cell r="AV100"/>
          <cell r="AW100"/>
          <cell r="AX100"/>
          <cell r="AY100"/>
          <cell r="AZ100"/>
        </row>
        <row r="101">
          <cell r="AU101"/>
          <cell r="AV101"/>
          <cell r="AW101"/>
          <cell r="AX101"/>
          <cell r="AY101"/>
          <cell r="AZ101"/>
        </row>
        <row r="102">
          <cell r="AU102"/>
          <cell r="AV102"/>
          <cell r="AW102"/>
          <cell r="AX102"/>
          <cell r="AY102"/>
          <cell r="AZ102"/>
        </row>
        <row r="103">
          <cell r="AU103"/>
          <cell r="AV103"/>
          <cell r="AW103"/>
          <cell r="AX103"/>
          <cell r="AY103"/>
          <cell r="AZ103"/>
        </row>
        <row r="104">
          <cell r="AU104"/>
          <cell r="AV104"/>
          <cell r="AW104"/>
          <cell r="AX104"/>
          <cell r="AY104"/>
          <cell r="AZ104"/>
        </row>
      </sheetData>
      <sheetData sheetId="56"/>
      <sheetData sheetId="57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X12">
            <v>1</v>
          </cell>
          <cell r="AY12">
            <v>1</v>
          </cell>
          <cell r="AZ12">
            <v>1</v>
          </cell>
          <cell r="BA12">
            <v>1</v>
          </cell>
          <cell r="BB12">
            <v>1</v>
          </cell>
          <cell r="BC12">
            <v>1</v>
          </cell>
          <cell r="BL12">
            <v>1</v>
          </cell>
          <cell r="BM12">
            <v>1</v>
          </cell>
          <cell r="BN12">
            <v>1</v>
          </cell>
          <cell r="BO12">
            <v>1</v>
          </cell>
          <cell r="BP12">
            <v>1</v>
          </cell>
          <cell r="BQ12">
            <v>1</v>
          </cell>
        </row>
        <row r="13">
          <cell r="AX13">
            <v>1</v>
          </cell>
          <cell r="AY13">
            <v>1</v>
          </cell>
          <cell r="AZ13">
            <v>1</v>
          </cell>
          <cell r="BA13">
            <v>1</v>
          </cell>
          <cell r="BB13">
            <v>2</v>
          </cell>
          <cell r="BC13">
            <v>0.96928981693506489</v>
          </cell>
          <cell r="BL13">
            <v>1</v>
          </cell>
          <cell r="BM13">
            <v>1</v>
          </cell>
          <cell r="BN13">
            <v>1</v>
          </cell>
          <cell r="BO13">
            <v>1</v>
          </cell>
          <cell r="BP13">
            <v>2</v>
          </cell>
          <cell r="BQ13">
            <v>0.95198194807356051</v>
          </cell>
        </row>
        <row r="14">
          <cell r="AX14">
            <v>1</v>
          </cell>
          <cell r="AY14">
            <v>1</v>
          </cell>
          <cell r="AZ14">
            <v>2</v>
          </cell>
          <cell r="BA14">
            <v>0.95263799804393734</v>
          </cell>
          <cell r="BB14">
            <v>3</v>
          </cell>
          <cell r="BC14">
            <v>0.95176459113361478</v>
          </cell>
          <cell r="BL14">
            <v>1</v>
          </cell>
          <cell r="BM14">
            <v>1</v>
          </cell>
          <cell r="BN14">
            <v>2</v>
          </cell>
          <cell r="BO14">
            <v>0.9276691480968644</v>
          </cell>
          <cell r="BP14">
            <v>3</v>
          </cell>
          <cell r="BQ14">
            <v>0.92496928543316481</v>
          </cell>
        </row>
        <row r="15">
          <cell r="AX15">
            <v>2</v>
          </cell>
          <cell r="AY15">
            <v>0.9265880618903708</v>
          </cell>
          <cell r="AZ15">
            <v>3</v>
          </cell>
          <cell r="BA15">
            <v>0.92597979872398495</v>
          </cell>
          <cell r="BB15">
            <v>4</v>
          </cell>
          <cell r="BC15">
            <v>0.93952274921401191</v>
          </cell>
          <cell r="BL15">
            <v>2</v>
          </cell>
          <cell r="BM15">
            <v>0.88884523542347071</v>
          </cell>
          <cell r="BN15">
            <v>3</v>
          </cell>
          <cell r="BO15">
            <v>0.88780851764883828</v>
          </cell>
          <cell r="BP15">
            <v>4</v>
          </cell>
          <cell r="BQ15">
            <v>0.90626962945793132</v>
          </cell>
        </row>
        <row r="16">
          <cell r="AX16">
            <v>3</v>
          </cell>
          <cell r="AY16">
            <v>0.88616922144663357</v>
          </cell>
          <cell r="AZ16">
            <v>4</v>
          </cell>
          <cell r="BA16">
            <v>0.90751915531716087</v>
          </cell>
          <cell r="BB16">
            <v>5</v>
          </cell>
          <cell r="BC16">
            <v>0.93013577761165644</v>
          </cell>
          <cell r="BL16">
            <v>3</v>
          </cell>
          <cell r="BM16">
            <v>0.82964321306064248</v>
          </cell>
          <cell r="BN16">
            <v>4</v>
          </cell>
          <cell r="BO16">
            <v>0.86057004833076223</v>
          </cell>
          <cell r="BP16">
            <v>5</v>
          </cell>
          <cell r="BQ16">
            <v>0.8920257857319086</v>
          </cell>
        </row>
        <row r="17">
          <cell r="AX17">
            <v>4</v>
          </cell>
          <cell r="AY17">
            <v>0.85856543643775374</v>
          </cell>
          <cell r="AZ17">
            <v>5</v>
          </cell>
          <cell r="BA17">
            <v>0.89345379876724218</v>
          </cell>
          <cell r="BB17">
            <v>6</v>
          </cell>
          <cell r="BC17">
            <v>0.92253572630517844</v>
          </cell>
          <cell r="BL17">
            <v>4</v>
          </cell>
          <cell r="BM17">
            <v>0.79004585253500526</v>
          </cell>
          <cell r="BN17">
            <v>5</v>
          </cell>
          <cell r="BO17">
            <v>0.8400190859537876</v>
          </cell>
          <cell r="BP17">
            <v>6</v>
          </cell>
          <cell r="BQ17">
            <v>0.88055406225487343</v>
          </cell>
        </row>
        <row r="18">
          <cell r="AX18">
            <v>5</v>
          </cell>
          <cell r="AY18">
            <v>0.81043349238121154</v>
          </cell>
          <cell r="AZ18">
            <v>6</v>
          </cell>
          <cell r="BA18">
            <v>0.85849072140316074</v>
          </cell>
          <cell r="BB18">
            <v>7</v>
          </cell>
          <cell r="BC18">
            <v>0.89451123402526689</v>
          </cell>
          <cell r="BL18">
            <v>5</v>
          </cell>
          <cell r="BM18">
            <v>0.71663391442537605</v>
          </cell>
          <cell r="BN18">
            <v>6</v>
          </cell>
          <cell r="BO18">
            <v>0.78555397893488155</v>
          </cell>
          <cell r="BP18">
            <v>7</v>
          </cell>
          <cell r="BQ18">
            <v>0.84114892620835002</v>
          </cell>
        </row>
        <row r="19">
          <cell r="AX19">
            <v>6</v>
          </cell>
          <cell r="AY19">
            <v>0.78335933539227798</v>
          </cell>
          <cell r="AZ19">
            <v>7</v>
          </cell>
          <cell r="BA19">
            <v>0.83860808570453338</v>
          </cell>
          <cell r="BB19">
            <v>8</v>
          </cell>
          <cell r="BC19">
            <v>0.87848345907695846</v>
          </cell>
          <cell r="BL19">
            <v>6</v>
          </cell>
          <cell r="BM19">
            <v>0.67621507398163883</v>
          </cell>
          <cell r="BN19">
            <v>7</v>
          </cell>
          <cell r="BO19">
            <v>0.7550796622968261</v>
          </cell>
          <cell r="BP19">
            <v>8</v>
          </cell>
          <cell r="BQ19">
            <v>0.81882219713653903</v>
          </cell>
        </row>
        <row r="20">
          <cell r="AX20">
            <v>7</v>
          </cell>
          <cell r="AY20">
            <v>0.76461823236333148</v>
          </cell>
          <cell r="AZ20">
            <v>8</v>
          </cell>
          <cell r="BA20">
            <v>0.82475006081784619</v>
          </cell>
          <cell r="BB20">
            <v>9</v>
          </cell>
          <cell r="BC20">
            <v>0.86727211391290215</v>
          </cell>
          <cell r="BL20">
            <v>7</v>
          </cell>
          <cell r="BM20">
            <v>0.64861128897275899</v>
          </cell>
          <cell r="BN20">
            <v>8</v>
          </cell>
          <cell r="BO20">
            <v>0.73405531979855632</v>
          </cell>
          <cell r="BP20">
            <v>9</v>
          </cell>
          <cell r="BQ20">
            <v>0.8032965549086718</v>
          </cell>
        </row>
        <row r="21">
          <cell r="AX21">
            <v>8</v>
          </cell>
          <cell r="AY21">
            <v>0.75034344754069504</v>
          </cell>
          <cell r="AZ21">
            <v>9</v>
          </cell>
          <cell r="BA21">
            <v>0.81414102269178568</v>
          </cell>
          <cell r="BB21">
            <v>10</v>
          </cell>
          <cell r="BC21">
            <v>0.85866654750425686</v>
          </cell>
          <cell r="BL21">
            <v>8</v>
          </cell>
          <cell r="BM21">
            <v>0.62779365930583464</v>
          </cell>
          <cell r="BN21">
            <v>9</v>
          </cell>
          <cell r="BO21">
            <v>0.7180808052389448</v>
          </cell>
          <cell r="BP21">
            <v>10</v>
          </cell>
          <cell r="BQ21">
            <v>0.79143106988981438</v>
          </cell>
        </row>
        <row r="22">
          <cell r="AX22">
            <v>9</v>
          </cell>
          <cell r="AY22">
            <v>0.73884720718396735</v>
          </cell>
          <cell r="AZ22">
            <v>10</v>
          </cell>
          <cell r="BA22">
            <v>0.80556258324935148</v>
          </cell>
          <cell r="BB22">
            <v>11</v>
          </cell>
          <cell r="BC22">
            <v>0.85169350921989673</v>
          </cell>
          <cell r="BL22">
            <v>9</v>
          </cell>
          <cell r="BM22">
            <v>0.61115967394214044</v>
          </cell>
          <cell r="BN22">
            <v>10</v>
          </cell>
          <cell r="BO22">
            <v>0.70524079007752061</v>
          </cell>
          <cell r="BP22">
            <v>11</v>
          </cell>
          <cell r="BQ22">
            <v>0.78184961363340932</v>
          </cell>
        </row>
        <row r="23">
          <cell r="AX23">
            <v>10</v>
          </cell>
          <cell r="AY23">
            <v>0.72924297433327134</v>
          </cell>
          <cell r="AZ23">
            <v>11</v>
          </cell>
          <cell r="BA23">
            <v>0.79837200418469545</v>
          </cell>
          <cell r="BB23">
            <v>12</v>
          </cell>
          <cell r="BC23">
            <v>0.84583842743179372</v>
          </cell>
          <cell r="BL23">
            <v>10</v>
          </cell>
          <cell r="BM23">
            <v>0.59735377718011751</v>
          </cell>
          <cell r="BN23">
            <v>11</v>
          </cell>
          <cell r="BO23">
            <v>0.69453130824897358</v>
          </cell>
          <cell r="BP23">
            <v>12</v>
          </cell>
          <cell r="BQ23">
            <v>0.77382728119103517</v>
          </cell>
        </row>
        <row r="24">
          <cell r="AX24">
            <v>11</v>
          </cell>
          <cell r="AY24">
            <v>0.72100814987756801</v>
          </cell>
          <cell r="AZ24">
            <v>12</v>
          </cell>
          <cell r="BA24">
            <v>0.79218907755889101</v>
          </cell>
          <cell r="BB24">
            <v>13</v>
          </cell>
          <cell r="BC24">
            <v>0.84079635631183802</v>
          </cell>
          <cell r="BL24">
            <v>11</v>
          </cell>
          <cell r="BM24">
            <v>0.58558233628992395</v>
          </cell>
          <cell r="BN24">
            <v>12</v>
          </cell>
          <cell r="BO24">
            <v>0.68536154064342125</v>
          </cell>
          <cell r="BP24">
            <v>13</v>
          </cell>
          <cell r="BQ24">
            <v>0.76693576144974074</v>
          </cell>
        </row>
        <row r="25">
          <cell r="AX25">
            <v>12</v>
          </cell>
          <cell r="AY25">
            <v>0.71380919198126469</v>
          </cell>
          <cell r="AZ25">
            <v>13</v>
          </cell>
          <cell r="BA25">
            <v>0.78677042488318127</v>
          </cell>
          <cell r="BB25">
            <v>14</v>
          </cell>
          <cell r="BC25">
            <v>0.83637179409668483</v>
          </cell>
          <cell r="BL25">
            <v>12</v>
          </cell>
          <cell r="BM25">
            <v>0.57534174157433815</v>
          </cell>
          <cell r="BN25">
            <v>13</v>
          </cell>
          <cell r="BO25">
            <v>0.67735494433104138</v>
          </cell>
          <cell r="BP25">
            <v>14</v>
          </cell>
          <cell r="BQ25">
            <v>0.76090115518919277</v>
          </cell>
        </row>
        <row r="26">
          <cell r="AX26">
            <v>13</v>
          </cell>
          <cell r="AY26">
            <v>0.70742043819943368</v>
          </cell>
          <cell r="AZ26">
            <v>14</v>
          </cell>
          <cell r="BA26">
            <v>0.78195096405359055</v>
          </cell>
          <cell r="BB26">
            <v>15</v>
          </cell>
          <cell r="BC26">
            <v>0.83243195653257607</v>
          </cell>
          <cell r="BL26">
            <v>13</v>
          </cell>
          <cell r="BM26">
            <v>0.56629296916369698</v>
          </cell>
          <cell r="BN26">
            <v>14</v>
          </cell>
          <cell r="BO26">
            <v>0.67025707972887394</v>
          </cell>
          <cell r="BP26">
            <v>15</v>
          </cell>
          <cell r="BQ26">
            <v>0.7555378374823094</v>
          </cell>
        </row>
        <row r="27">
          <cell r="AX27">
            <v>14</v>
          </cell>
          <cell r="AY27">
            <v>0.70168223026563092</v>
          </cell>
          <cell r="AZ27">
            <v>15</v>
          </cell>
          <cell r="BA27">
            <v>0.77761363428715891</v>
          </cell>
          <cell r="BB27">
            <v>16</v>
          </cell>
          <cell r="BC27">
            <v>0.82888257468761251</v>
          </cell>
          <cell r="BL27">
            <v>14</v>
          </cell>
          <cell r="BM27">
            <v>0.55819721400346456</v>
          </cell>
          <cell r="BN27">
            <v>15</v>
          </cell>
          <cell r="BO27">
            <v>0.66388812561392108</v>
          </cell>
          <cell r="BP27">
            <v>16</v>
          </cell>
          <cell r="BQ27">
            <v>0.75071428012054653</v>
          </cell>
        </row>
        <row r="28">
          <cell r="AX28">
            <v>15</v>
          </cell>
          <cell r="AY28">
            <v>0.6964775342404167</v>
          </cell>
          <cell r="AZ28">
            <v>16</v>
          </cell>
          <cell r="BA28">
            <v>0.77367245325304546</v>
          </cell>
          <cell r="BB28">
            <v>17</v>
          </cell>
          <cell r="BC28">
            <v>0.82565433410578348</v>
          </cell>
          <cell r="BL28">
            <v>15</v>
          </cell>
          <cell r="BM28">
            <v>0.55088011690403882</v>
          </cell>
          <cell r="BN28">
            <v>16</v>
          </cell>
          <cell r="BO28">
            <v>0.65811639736734118</v>
          </cell>
          <cell r="BP28">
            <v>17</v>
          </cell>
          <cell r="BQ28">
            <v>0.74633393981321172</v>
          </cell>
        </row>
        <row r="29">
          <cell r="AX29">
            <v>16</v>
          </cell>
          <cell r="AY29">
            <v>0.69171805534759345</v>
          </cell>
          <cell r="AZ29">
            <v>17</v>
          </cell>
          <cell r="BA29">
            <v>0.77006243382216555</v>
          </cell>
          <cell r="BB29">
            <v>18</v>
          </cell>
          <cell r="BC29">
            <v>0.82269479554183578</v>
          </cell>
          <cell r="BL29">
            <v>16</v>
          </cell>
          <cell r="BM29">
            <v>0.54421060569879431</v>
          </cell>
          <cell r="BN29">
            <v>17</v>
          </cell>
          <cell r="BO29">
            <v>0.65284263551254273</v>
          </cell>
          <cell r="BP29">
            <v>18</v>
          </cell>
          <cell r="BQ29">
            <v>0.7423238920850731</v>
          </cell>
        </row>
        <row r="30">
          <cell r="AX30">
            <v>17</v>
          </cell>
          <cell r="AY30">
            <v>0.68733557178799631</v>
          </cell>
          <cell r="AZ30">
            <v>18</v>
          </cell>
          <cell r="BA30">
            <v>0.76673327896051924</v>
          </cell>
          <cell r="BB30">
            <v>19</v>
          </cell>
          <cell r="BC30">
            <v>0.81996333801204946</v>
          </cell>
          <cell r="BL30">
            <v>17</v>
          </cell>
          <cell r="BM30">
            <v>0.53808773778065733</v>
          </cell>
          <cell r="BN30">
            <v>18</v>
          </cell>
          <cell r="BO30">
            <v>0.64799020861270296</v>
          </cell>
          <cell r="BP30">
            <v>19</v>
          </cell>
          <cell r="BQ30">
            <v>0.73862772847213998</v>
          </cell>
        </row>
        <row r="31">
          <cell r="AX31">
            <v>18</v>
          </cell>
          <cell r="AY31">
            <v>0.68327630032755382</v>
          </cell>
          <cell r="AZ31">
            <v>19</v>
          </cell>
          <cell r="BA31">
            <v>0.76364527538791815</v>
          </cell>
          <cell r="BB31">
            <v>20</v>
          </cell>
          <cell r="BC31">
            <v>0.81742786240822207</v>
          </cell>
          <cell r="BL31">
            <v>18</v>
          </cell>
          <cell r="BM31">
            <v>0.5324321742297361</v>
          </cell>
          <cell r="BN31">
            <v>19</v>
          </cell>
          <cell r="BO31">
            <v>0.64349874886762282</v>
          </cell>
          <cell r="BP31">
            <v>20</v>
          </cell>
          <cell r="BQ31">
            <v>0.73520093331510217</v>
          </cell>
        </row>
        <row r="32">
          <cell r="AX32">
            <v>19</v>
          </cell>
          <cell r="AY32">
            <v>0.67949710544231046</v>
          </cell>
          <cell r="AZ32">
            <v>20</v>
          </cell>
          <cell r="BA32">
            <v>0.76076652647666931</v>
          </cell>
          <cell r="BB32">
            <v>21</v>
          </cell>
          <cell r="BC32">
            <v>0.81506256837526958</v>
          </cell>
          <cell r="BL32">
            <v>19</v>
          </cell>
          <cell r="BM32">
            <v>0.52718046118055595</v>
          </cell>
          <cell r="BN32">
            <v>20</v>
          </cell>
          <cell r="BO32">
            <v>0.63931987338112561</v>
          </cell>
          <cell r="BP32">
            <v>21</v>
          </cell>
          <cell r="BQ32">
            <v>0.73200777000381845</v>
          </cell>
        </row>
        <row r="33">
          <cell r="AX33">
            <v>20</v>
          </cell>
          <cell r="AY33">
            <v>0.67596287344745321</v>
          </cell>
          <cell r="AZ33">
            <v>21</v>
          </cell>
          <cell r="BA33">
            <v>0.75807103273662269</v>
          </cell>
          <cell r="BB33">
            <v>22</v>
          </cell>
          <cell r="BC33">
            <v>0.81284641098263344</v>
          </cell>
          <cell r="BL33">
            <v>20</v>
          </cell>
          <cell r="BM33">
            <v>0.52228107985375583</v>
          </cell>
          <cell r="BN33">
            <v>21</v>
          </cell>
          <cell r="BO33">
            <v>0.63541422243327494</v>
          </cell>
          <cell r="BP33">
            <v>22</v>
          </cell>
          <cell r="BQ33">
            <v>0.72901912204346841</v>
          </cell>
        </row>
        <row r="34">
          <cell r="AX34">
            <v>21</v>
          </cell>
          <cell r="AY34">
            <v>0.67264464738473739</v>
          </cell>
          <cell r="AZ34">
            <v>22</v>
          </cell>
          <cell r="BA34">
            <v>0.75553732657366968</v>
          </cell>
          <cell r="BB34">
            <v>23</v>
          </cell>
          <cell r="BC34">
            <v>0.81076200226975714</v>
          </cell>
          <cell r="BL34">
            <v>21</v>
          </cell>
          <cell r="BM34">
            <v>0.51769164837043646</v>
          </cell>
          <cell r="BN34">
            <v>22</v>
          </cell>
          <cell r="BO34">
            <v>0.6317493571937568</v>
          </cell>
          <cell r="BP34">
            <v>23</v>
          </cell>
          <cell r="BQ34">
            <v>0.72621095822395476</v>
          </cell>
        </row>
        <row r="35">
          <cell r="AX35">
            <v>22</v>
          </cell>
          <cell r="AY35">
            <v>0.66951827300588784</v>
          </cell>
          <cell r="AZ35">
            <v>23</v>
          </cell>
          <cell r="BA35">
            <v>0.75314747991284581</v>
          </cell>
          <cell r="BB35">
            <v>24</v>
          </cell>
          <cell r="BC35">
            <v>0.80879481226759953</v>
          </cell>
          <cell r="BL35">
            <v>22</v>
          </cell>
          <cell r="BM35">
            <v>0.51337689537000841</v>
          </cell>
          <cell r="BN35">
            <v>23</v>
          </cell>
          <cell r="BO35">
            <v>0.62829823445973498</v>
          </cell>
          <cell r="BP35">
            <v>24</v>
          </cell>
          <cell r="BQ35">
            <v>0.7235632174436003</v>
          </cell>
        </row>
        <row r="36">
          <cell r="AX36">
            <v>23</v>
          </cell>
          <cell r="AY36">
            <v>0.66656339674252452</v>
          </cell>
          <cell r="AZ36">
            <v>24</v>
          </cell>
          <cell r="BA36">
            <v>0.75088636892591687</v>
          </cell>
          <cell r="BB36">
            <v>25</v>
          </cell>
          <cell r="BC36">
            <v>0.80693257665304774</v>
          </cell>
          <cell r="BL36">
            <v>23</v>
          </cell>
          <cell r="BM36">
            <v>0.50930716387997343</v>
          </cell>
          <cell r="BN36">
            <v>24</v>
          </cell>
          <cell r="BO36">
            <v>0.62503807854675208</v>
          </cell>
          <cell r="BP36">
            <v>25</v>
          </cell>
          <cell r="BQ36">
            <v>0.7210589827809718</v>
          </cell>
        </row>
        <row r="37">
          <cell r="AX37">
            <v>24</v>
          </cell>
          <cell r="AY37">
            <v>0.6637627114402751</v>
          </cell>
          <cell r="AZ37">
            <v>25</v>
          </cell>
          <cell r="BA37">
            <v>0.74874111994514836</v>
          </cell>
          <cell r="BB37">
            <v>26</v>
          </cell>
          <cell r="BC37">
            <v>0.80516485010922678</v>
          </cell>
          <cell r="BL37">
            <v>24</v>
          </cell>
          <cell r="BM37">
            <v>0.50545728758546182</v>
          </cell>
          <cell r="BN37">
            <v>25</v>
          </cell>
          <cell r="BO37">
            <v>0.62194953257939112</v>
          </cell>
          <cell r="BP37">
            <v>26</v>
          </cell>
          <cell r="BQ37">
            <v>0.71868385932584766</v>
          </cell>
        </row>
        <row r="38">
          <cell r="AX38">
            <v>25</v>
          </cell>
          <cell r="AY38">
            <v>0.66110137991197637</v>
          </cell>
          <cell r="AZ38">
            <v>26</v>
          </cell>
          <cell r="BA38">
            <v>0.74670068555566249</v>
          </cell>
          <cell r="BB38">
            <v>27</v>
          </cell>
          <cell r="BC38">
            <v>0.80348266443219696</v>
          </cell>
          <cell r="BL38">
            <v>25</v>
          </cell>
          <cell r="BM38">
            <v>0.50180573379651461</v>
          </cell>
          <cell r="BN38">
            <v>26</v>
          </cell>
          <cell r="BO38">
            <v>0.61901601019926866</v>
          </cell>
          <cell r="BP38">
            <v>27</v>
          </cell>
          <cell r="BQ38">
            <v>0.71642549835327729</v>
          </cell>
        </row>
        <row r="39">
          <cell r="AX39">
            <v>26</v>
          </cell>
          <cell r="AY39">
            <v>0.65856658834457205</v>
          </cell>
          <cell r="AZ39">
            <v>27</v>
          </cell>
          <cell r="BA39">
            <v>0.74475551585007993</v>
          </cell>
          <cell r="BB39">
            <v>28</v>
          </cell>
          <cell r="BC39">
            <v>0.80187826324998257</v>
          </cell>
          <cell r="BL39">
            <v>26</v>
          </cell>
          <cell r="BM39">
            <v>0.49833394077892024</v>
          </cell>
          <cell r="BN39">
            <v>27</v>
          </cell>
          <cell r="BO39">
            <v>0.61622319355568766</v>
          </cell>
          <cell r="BP39">
            <v>28</v>
          </cell>
          <cell r="BQ39">
            <v>0.71427322843922625</v>
          </cell>
        </row>
        <row r="40">
          <cell r="AX40">
            <v>27</v>
          </cell>
          <cell r="AY40">
            <v>0.65614719602467908</v>
          </cell>
          <cell r="AZ40">
            <v>28</v>
          </cell>
          <cell r="BA40">
            <v>0.74289730033895052</v>
          </cell>
          <cell r="BB40">
            <v>29</v>
          </cell>
          <cell r="BC40">
            <v>0.80034489365363104</v>
          </cell>
          <cell r="BL40">
            <v>27</v>
          </cell>
          <cell r="BM40">
            <v>0.49502579897649401</v>
          </cell>
          <cell r="BN40">
            <v>28</v>
          </cell>
          <cell r="BO40">
            <v>0.61355863974932268</v>
          </cell>
          <cell r="BP40">
            <v>29</v>
          </cell>
          <cell r="BQ40">
            <v>0.71221776595168307</v>
          </cell>
        </row>
        <row r="41">
          <cell r="AX41">
            <v>28</v>
          </cell>
          <cell r="AY41">
            <v>0.65383345752447131</v>
          </cell>
          <cell r="AZ41">
            <v>29</v>
          </cell>
          <cell r="BA41">
            <v>0.74111876306512459</v>
          </cell>
          <cell r="BB41">
            <v>30</v>
          </cell>
          <cell r="BC41">
            <v>0.79887664070403941</v>
          </cell>
          <cell r="BL41">
            <v>28</v>
          </cell>
          <cell r="BM41">
            <v>0.49186724028434015</v>
          </cell>
          <cell r="BN41">
            <v>29</v>
          </cell>
          <cell r="BO41">
            <v>0.61101146882779367</v>
          </cell>
          <cell r="BP41">
            <v>30</v>
          </cell>
          <cell r="BQ41">
            <v>0.71025098529285768</v>
          </cell>
        </row>
        <row r="42">
          <cell r="AX42">
            <v>29</v>
          </cell>
          <cell r="AY42">
            <v>0.65161680010366341</v>
          </cell>
          <cell r="AZ42">
            <v>30</v>
          </cell>
          <cell r="BA42">
            <v>0.73941349829671843</v>
          </cell>
          <cell r="BB42">
            <v>31</v>
          </cell>
          <cell r="BC42">
            <v>0.79746829465532054</v>
          </cell>
          <cell r="BL42">
            <v>29</v>
          </cell>
          <cell r="BM42">
            <v>0.48884590951507045</v>
          </cell>
          <cell r="BN42">
            <v>30</v>
          </cell>
          <cell r="BO42">
            <v>0.6085721138983381</v>
          </cell>
          <cell r="BP42">
            <v>31</v>
          </cell>
          <cell r="BQ42">
            <v>0.70836573469982467</v>
          </cell>
        </row>
        <row r="43">
          <cell r="AX43">
            <v>30</v>
          </cell>
          <cell r="AY43">
            <v>0.64948964368334727</v>
          </cell>
          <cell r="AZ43">
            <v>31</v>
          </cell>
          <cell r="BA43">
            <v>0.73777583753307929</v>
          </cell>
          <cell r="BB43">
            <v>32</v>
          </cell>
          <cell r="BC43">
            <v>0.79611524343554774</v>
          </cell>
          <cell r="BL43">
            <v>30</v>
          </cell>
          <cell r="BM43">
            <v>0.48595089913023293</v>
          </cell>
          <cell r="BN43">
            <v>31</v>
          </cell>
          <cell r="BO43">
            <v>0.60623211911317032</v>
          </cell>
          <cell r="BP43">
            <v>32</v>
          </cell>
          <cell r="BQ43">
            <v>0.7065556871908536</v>
          </cell>
        </row>
        <row r="44">
          <cell r="AX44">
            <v>31</v>
          </cell>
          <cell r="AY44">
            <v>0.64744525399758568</v>
          </cell>
          <cell r="AZ44">
            <v>32</v>
          </cell>
          <cell r="BA44">
            <v>0.73620074093405696</v>
          </cell>
          <cell r="BB44">
            <v>33</v>
          </cell>
          <cell r="BC44">
            <v>0.79481338483599084</v>
          </cell>
          <cell r="BL44">
            <v>31</v>
          </cell>
          <cell r="BM44">
            <v>0.48317253319759323</v>
          </cell>
          <cell r="BN44">
            <v>32</v>
          </cell>
          <cell r="BO44">
            <v>0.60398397494889944</v>
          </cell>
          <cell r="BP44">
            <v>33</v>
          </cell>
          <cell r="BQ44">
            <v>0.70481521891690946</v>
          </cell>
        </row>
        <row r="45">
          <cell r="AX45">
            <v>32</v>
          </cell>
          <cell r="AY45">
            <v>0.64547762185859614</v>
          </cell>
          <cell r="AZ45">
            <v>33</v>
          </cell>
          <cell r="BA45">
            <v>0.73468370798750315</v>
          </cell>
          <cell r="BB45">
            <v>34</v>
          </cell>
          <cell r="BC45">
            <v>0.79355905423108353</v>
          </cell>
          <cell r="BL45">
            <v>32</v>
          </cell>
          <cell r="BM45">
            <v>0.48050219003359151</v>
          </cell>
          <cell r="BN45">
            <v>33</v>
          </cell>
          <cell r="BO45">
            <v>0.60182098282819774</v>
          </cell>
          <cell r="BP45">
            <v>34</v>
          </cell>
          <cell r="BQ45">
            <v>0.70313930909450373</v>
          </cell>
        </row>
        <row r="46">
          <cell r="AX46">
            <v>33</v>
          </cell>
          <cell r="AY46">
            <v>0.6435813631639874</v>
          </cell>
          <cell r="AZ46">
            <v>34</v>
          </cell>
          <cell r="BA46">
            <v>0.73322070346926516</v>
          </cell>
          <cell r="BB46">
            <v>35</v>
          </cell>
          <cell r="BC46">
            <v>0.79234896464864879</v>
          </cell>
          <cell r="BL46">
            <v>33</v>
          </cell>
          <cell r="BM46">
            <v>0.47793215552804724</v>
          </cell>
          <cell r="BN46">
            <v>34</v>
          </cell>
          <cell r="BO46">
            <v>0.5997371430395062</v>
          </cell>
          <cell r="BP46">
            <v>35</v>
          </cell>
          <cell r="BQ46">
            <v>0.70152345708923836</v>
          </cell>
        </row>
        <row r="47">
          <cell r="AX47">
            <v>34</v>
          </cell>
          <cell r="AY47">
            <v>0.64175163551935765</v>
          </cell>
          <cell r="AZ47">
            <v>35</v>
          </cell>
          <cell r="BA47">
            <v>0.7318080956620947</v>
          </cell>
          <cell r="BB47">
            <v>36</v>
          </cell>
          <cell r="BC47">
            <v>0.79118015674421227</v>
          </cell>
          <cell r="BL47">
            <v>34</v>
          </cell>
          <cell r="BM47">
            <v>0.47545550101179523</v>
          </cell>
          <cell r="BN47">
            <v>35</v>
          </cell>
          <cell r="BO47">
            <v>0.59772706131296782</v>
          </cell>
          <cell r="BP47">
            <v>36</v>
          </cell>
          <cell r="BQ47">
            <v>0.69996361324449785</v>
          </cell>
        </row>
        <row r="48">
          <cell r="AX48">
            <v>35</v>
          </cell>
          <cell r="AY48">
            <v>0.63998406827553922</v>
          </cell>
          <cell r="AZ48">
            <v>36</v>
          </cell>
          <cell r="BA48">
            <v>0.73044260447891218</v>
          </cell>
          <cell r="BB48">
            <v>37</v>
          </cell>
          <cell r="BC48">
            <v>0.7900499567800624</v>
          </cell>
          <cell r="BL48">
            <v>35</v>
          </cell>
          <cell r="BM48">
            <v>0.47306598091220298</v>
          </cell>
          <cell r="BN48">
            <v>36</v>
          </cell>
          <cell r="BO48">
            <v>0.59578587045359976</v>
          </cell>
          <cell r="BP48">
            <v>37</v>
          </cell>
          <cell r="BQ48">
            <v>0.69845612081265451</v>
          </cell>
        </row>
        <row r="49">
          <cell r="AX49">
            <v>36</v>
          </cell>
          <cell r="AY49">
            <v>0.63827470347587423</v>
          </cell>
          <cell r="AZ49">
            <v>37</v>
          </cell>
          <cell r="BA49">
            <v>0.72912125764666158</v>
          </cell>
          <cell r="BB49">
            <v>38</v>
          </cell>
          <cell r="BC49">
            <v>0.78895594112121459</v>
          </cell>
          <cell r="BL49">
            <v>36</v>
          </cell>
          <cell r="BM49">
            <v>0.47075794648068159</v>
          </cell>
          <cell r="BN49">
            <v>37</v>
          </cell>
          <cell r="BO49">
            <v>0.59390916421637518</v>
          </cell>
          <cell r="BP49">
            <v>38</v>
          </cell>
          <cell r="BQ49">
            <v>0.69699766691992238</v>
          </cell>
        </row>
        <row r="50">
          <cell r="AX50">
            <v>37</v>
          </cell>
          <cell r="AY50">
            <v>0.63661994573734149</v>
          </cell>
          <cell r="AZ50">
            <v>38</v>
          </cell>
          <cell r="BA50">
            <v>0.72784135349503309</v>
          </cell>
          <cell r="BB50">
            <v>39</v>
          </cell>
          <cell r="BC50">
            <v>0.78789590607316728</v>
          </cell>
          <cell r="BL50">
            <v>37</v>
          </cell>
          <cell r="BM50">
            <v>0.46852627266414149</v>
          </cell>
          <cell r="BN50">
            <v>38</v>
          </cell>
          <cell r="BO50">
            <v>0.59209294120260225</v>
          </cell>
          <cell r="BP50">
            <v>39</v>
          </cell>
          <cell r="BQ50">
            <v>0.6955852409317772</v>
          </cell>
        </row>
        <row r="51">
          <cell r="AX51">
            <v>38</v>
          </cell>
          <cell r="AY51">
            <v>0.63501651949422422</v>
          </cell>
          <cell r="AZ51">
            <v>39</v>
          </cell>
          <cell r="BA51">
            <v>0.726600429191817</v>
          </cell>
          <cell r="BB51">
            <v>40</v>
          </cell>
          <cell r="BC51">
            <v>0.78686784212616412</v>
          </cell>
          <cell r="BL51">
            <v>38</v>
          </cell>
          <cell r="BM51">
            <v>0.46636629579515798</v>
          </cell>
          <cell r="BN51">
            <v>39</v>
          </cell>
          <cell r="BO51">
            <v>0.59033355701247892</v>
          </cell>
          <cell r="BP51">
            <v>40</v>
          </cell>
          <cell r="BQ51">
            <v>0.69421609891987601</v>
          </cell>
        </row>
        <row r="52">
          <cell r="AX52">
            <v>39</v>
          </cell>
          <cell r="AY52">
            <v>0.63346143234584318</v>
          </cell>
          <cell r="AZ52">
            <v>40</v>
          </cell>
          <cell r="BA52">
            <v>0.72539623349667326</v>
          </cell>
          <cell r="BB52">
            <v>41</v>
          </cell>
          <cell r="BC52">
            <v>0.78586991185617316</v>
          </cell>
          <cell r="BL52">
            <v>39</v>
          </cell>
          <cell r="BM52">
            <v>0.46427376024083389</v>
          </cell>
          <cell r="BN52">
            <v>40</v>
          </cell>
          <cell r="BO52">
            <v>0.58862768324056436</v>
          </cell>
          <cell r="BP52">
            <v>41</v>
          </cell>
          <cell r="BQ52">
            <v>0.69288773318961239</v>
          </cell>
        </row>
        <row r="53">
          <cell r="AX53">
            <v>40</v>
          </cell>
          <cell r="AY53">
            <v>0.63195194349358275</v>
          </cell>
          <cell r="AZ53">
            <v>41</v>
          </cell>
          <cell r="BA53">
            <v>0.72422670328439576</v>
          </cell>
          <cell r="BB53">
            <v>42</v>
          </cell>
          <cell r="BC53">
            <v>0.78490043087743511</v>
          </cell>
          <cell r="BL53">
            <v>40</v>
          </cell>
          <cell r="BM53">
            <v>0.46224477251231244</v>
          </cell>
          <cell r="BN53">
            <v>41</v>
          </cell>
          <cell r="BO53">
            <v>0.58697227217491033</v>
          </cell>
          <cell r="BP53">
            <v>42</v>
          </cell>
          <cell r="BQ53">
            <v>0.69159784602867103</v>
          </cell>
        </row>
        <row r="54">
          <cell r="AX54">
            <v>41</v>
          </cell>
          <cell r="AY54">
            <v>0.6304855364436962</v>
          </cell>
          <cell r="AZ54">
            <v>42</v>
          </cell>
          <cell r="BA54">
            <v>0.72308994322954012</v>
          </cell>
          <cell r="BB54">
            <v>43</v>
          </cell>
          <cell r="BC54">
            <v>0.78395785135504414</v>
          </cell>
          <cell r="BL54">
            <v>41</v>
          </cell>
          <cell r="BM54">
            <v>0.46027576162063166</v>
          </cell>
          <cell r="BN54">
            <v>42</v>
          </cell>
          <cell r="BO54">
            <v>0.58536452627558644</v>
          </cell>
          <cell r="BP54">
            <v>43</v>
          </cell>
          <cell r="BQ54">
            <v>0.69034432699492376</v>
          </cell>
        </row>
        <row r="55">
          <cell r="AX55">
            <v>42</v>
          </cell>
          <cell r="AY55">
            <v>0.62905989530355733</v>
          </cell>
          <cell r="AZ55">
            <v>43</v>
          </cell>
          <cell r="BA55">
            <v>0.72198420815565023</v>
          </cell>
          <cell r="BB55">
            <v>44</v>
          </cell>
          <cell r="BC55">
            <v>0.78304074767591658</v>
          </cell>
          <cell r="BL55">
            <v>42</v>
          </cell>
          <cell r="BM55">
            <v>0.45836344468865287</v>
          </cell>
          <cell r="BN55">
            <v>43</v>
          </cell>
          <cell r="BO55">
            <v>0.58380187167821662</v>
          </cell>
          <cell r="BP55">
            <v>44</v>
          </cell>
          <cell r="BQ55">
            <v>0.68912523318694507</v>
          </cell>
        </row>
        <row r="56">
          <cell r="AX56">
            <v>43</v>
          </cell>
          <cell r="AY56">
            <v>0.62767288411933519</v>
          </cell>
          <cell r="AZ56">
            <v>44</v>
          </cell>
          <cell r="BA56">
            <v>0.72090788764097602</v>
          </cell>
          <cell r="BB56">
            <v>45</v>
          </cell>
          <cell r="BC56">
            <v>0.78214780394809569</v>
          </cell>
          <cell r="BL56">
            <v>43</v>
          </cell>
          <cell r="BM56">
            <v>0.45650479700686597</v>
          </cell>
          <cell r="BN56">
            <v>44</v>
          </cell>
          <cell r="BO56">
            <v>0.58228193510330239</v>
          </cell>
          <cell r="BP56">
            <v>45</v>
          </cell>
          <cell r="BQ56">
            <v>0.68793877203986853</v>
          </cell>
        </row>
        <row r="57">
          <cell r="AX57">
            <v>44</v>
          </cell>
          <cell r="AY57">
            <v>0.62632252879939876</v>
          </cell>
          <cell r="AZ57">
            <v>45</v>
          </cell>
          <cell r="BA57">
            <v>0.71985949254361747</v>
          </cell>
          <cell r="BB57">
            <v>46</v>
          </cell>
          <cell r="BC57">
            <v>0.78127780305570749</v>
          </cell>
          <cell r="BL57">
            <v>44</v>
          </cell>
          <cell r="BM57">
            <v>0.45469702586332661</v>
          </cell>
          <cell r="BN57">
            <v>45</v>
          </cell>
          <cell r="BO57">
            <v>0.58080252366030327</v>
          </cell>
          <cell r="BP57">
            <v>46</v>
          </cell>
          <cell r="BQ57">
            <v>0.68678328626897744</v>
          </cell>
        </row>
        <row r="58">
          <cell r="AX58">
            <v>45</v>
          </cell>
          <cell r="AY58">
            <v>0.62500700124537345</v>
          </cell>
          <cell r="AZ58">
            <v>46</v>
          </cell>
          <cell r="BA58">
            <v>0.71883764316628718</v>
          </cell>
          <cell r="BB58">
            <v>47</v>
          </cell>
          <cell r="BC58">
            <v>0.78042961704315506</v>
          </cell>
          <cell r="BL58">
            <v>45</v>
          </cell>
          <cell r="BM58">
            <v>0.45293754759261673</v>
          </cell>
          <cell r="BN58">
            <v>46</v>
          </cell>
          <cell r="BO58">
            <v>0.57936160712258655</v>
          </cell>
          <cell r="BP58">
            <v>47</v>
          </cell>
          <cell r="BQ58">
            <v>0.68565724064762101</v>
          </cell>
        </row>
        <row r="59">
          <cell r="AX59">
            <v>46</v>
          </cell>
          <cell r="AY59">
            <v>0.62372460537564312</v>
          </cell>
          <cell r="AZ59">
            <v>47</v>
          </cell>
          <cell r="BA59">
            <v>0.71784105882729998</v>
          </cell>
          <cell r="BB59">
            <v>48</v>
          </cell>
          <cell r="BC59">
            <v>0.77960219863963576</v>
          </cell>
          <cell r="BL59">
            <v>46</v>
          </cell>
          <cell r="BM59">
            <v>0.45122396738149817</v>
          </cell>
          <cell r="BN59">
            <v>47</v>
          </cell>
          <cell r="BO59">
            <v>0.5779573023199428</v>
          </cell>
          <cell r="BP59">
            <v>48</v>
          </cell>
          <cell r="BQ59">
            <v>0.68455921035808243</v>
          </cell>
        </row>
        <row r="60">
          <cell r="AX60">
            <v>47</v>
          </cell>
          <cell r="AY60">
            <v>0.62247376477731087</v>
          </cell>
          <cell r="AZ60">
            <v>48</v>
          </cell>
          <cell r="BA60">
            <v>0.71686854864221727</v>
          </cell>
          <cell r="BB60">
            <v>49</v>
          </cell>
          <cell r="BC60">
            <v>0.77879457376564443</v>
          </cell>
          <cell r="BL60">
            <v>47</v>
          </cell>
          <cell r="BM60">
            <v>0.44955406144442767</v>
          </cell>
          <cell r="BN60">
            <v>48</v>
          </cell>
          <cell r="BO60">
            <v>0.57658785935283985</v>
          </cell>
          <cell r="BP60">
            <v>49</v>
          </cell>
          <cell r="BQ60">
            <v>0.68348787069641681</v>
          </cell>
        </row>
        <row r="61">
          <cell r="AX61">
            <v>48</v>
          </cell>
          <cell r="AY61">
            <v>0.62125301176455605</v>
          </cell>
          <cell r="AZ61">
            <v>49</v>
          </cell>
          <cell r="BA61">
            <v>0.71591900335156555</v>
          </cell>
          <cell r="BB61">
            <v>50</v>
          </cell>
          <cell r="BC61">
            <v>0.77800583488817809</v>
          </cell>
          <cell r="BL61">
            <v>48</v>
          </cell>
          <cell r="BM61">
            <v>0.44792576124385497</v>
          </cell>
          <cell r="BN61">
            <v>49</v>
          </cell>
          <cell r="BO61">
            <v>0.57525164937963202</v>
          </cell>
          <cell r="BP61">
            <v>50</v>
          </cell>
          <cell r="BQ61">
            <v>0.68244198794700561</v>
          </cell>
        </row>
        <row r="62">
          <cell r="AX62">
            <v>49</v>
          </cell>
          <cell r="AY62">
            <v>0.62006097765582369</v>
          </cell>
          <cell r="AZ62">
            <v>50</v>
          </cell>
          <cell r="BA62">
            <v>0.7149913880555373</v>
          </cell>
          <cell r="BB62">
            <v>51</v>
          </cell>
          <cell r="BC62">
            <v>0.77723513511197495</v>
          </cell>
          <cell r="BL62">
            <v>49</v>
          </cell>
          <cell r="BM62">
            <v>0.44633713948097042</v>
          </cell>
          <cell r="BN62">
            <v>50</v>
          </cell>
          <cell r="BO62">
            <v>0.57394715376663574</v>
          </cell>
          <cell r="BP62">
            <v>51</v>
          </cell>
          <cell r="BQ62">
            <v>0.68142041127113773</v>
          </cell>
        </row>
        <row r="63">
          <cell r="AX63">
            <v>50</v>
          </cell>
          <cell r="AY63">
            <v>0.6188963841107914</v>
          </cell>
          <cell r="AZ63">
            <v>51</v>
          </cell>
          <cell r="BA63">
            <v>0.71408473573767961</v>
          </cell>
          <cell r="BB63">
            <v>52</v>
          </cell>
          <cell r="BC63">
            <v>0.77648168291118591</v>
          </cell>
          <cell r="BL63">
            <v>50</v>
          </cell>
          <cell r="BM63">
            <v>0.44478639762448824</v>
          </cell>
          <cell r="BN63">
            <v>51</v>
          </cell>
          <cell r="BO63">
            <v>0.57267295442295663</v>
          </cell>
          <cell r="BP63">
            <v>52</v>
          </cell>
          <cell r="BQ63">
            <v>0.68042206547756079</v>
          </cell>
        </row>
        <row r="64">
          <cell r="AX64">
            <v>51</v>
          </cell>
          <cell r="AY64">
            <v>0.61775803539172269</v>
          </cell>
          <cell r="AZ64">
            <v>52</v>
          </cell>
          <cell r="BA64">
            <v>0.71319814147708271</v>
          </cell>
          <cell r="BB64">
            <v>53</v>
          </cell>
          <cell r="BC64">
            <v>0.77574473742003869</v>
          </cell>
          <cell r="BL64">
            <v>51</v>
          </cell>
          <cell r="BM64">
            <v>0.4432718547798018</v>
          </cell>
          <cell r="BN64">
            <v>52</v>
          </cell>
          <cell r="BO64">
            <v>0.57142772516849194</v>
          </cell>
          <cell r="BP64">
            <v>53</v>
          </cell>
          <cell r="BQ64">
            <v>0.67944594456255492</v>
          </cell>
        </row>
        <row r="65">
          <cell r="AX65">
            <v>52</v>
          </cell>
          <cell r="AY65">
            <v>0.61664481143355421</v>
          </cell>
          <cell r="AZ65">
            <v>53</v>
          </cell>
          <cell r="BA65">
            <v>0.71233075726318629</v>
          </cell>
          <cell r="BB65">
            <v>54</v>
          </cell>
          <cell r="BC65">
            <v>0.77502360421288241</v>
          </cell>
          <cell r="BL65">
            <v>52</v>
          </cell>
          <cell r="BM65">
            <v>0.4417919377298033</v>
          </cell>
          <cell r="BN65">
            <v>53</v>
          </cell>
          <cell r="BO65">
            <v>0.57021022400564481</v>
          </cell>
          <cell r="BP65">
            <v>54</v>
          </cell>
          <cell r="BQ65">
            <v>0.67849110592344553</v>
          </cell>
        </row>
        <row r="66">
          <cell r="AX66">
            <v>53</v>
          </cell>
          <cell r="AY66">
            <v>0.61555566162356856</v>
          </cell>
          <cell r="AZ66">
            <v>54</v>
          </cell>
          <cell r="BA66">
            <v>0.71148178733955647</v>
          </cell>
          <cell r="BB66">
            <v>55</v>
          </cell>
          <cell r="BC66">
            <v>0.77431763151389799</v>
          </cell>
          <cell r="BL66">
            <v>53</v>
          </cell>
          <cell r="BM66">
            <v>0.44034517200287193</v>
          </cell>
          <cell r="BN66">
            <v>54</v>
          </cell>
          <cell r="BO66">
            <v>0.5690192861837996</v>
          </cell>
          <cell r="BP66">
            <v>55</v>
          </cell>
          <cell r="BQ66">
            <v>0.67755666516316426</v>
          </cell>
        </row>
        <row r="67">
          <cell r="AX67">
            <v>54</v>
          </cell>
          <cell r="AY67">
            <v>0.61448959920538893</v>
          </cell>
          <cell r="AZ67">
            <v>55</v>
          </cell>
          <cell r="BA67">
            <v>0.71065048401326503</v>
          </cell>
          <cell r="BB67">
            <v>56</v>
          </cell>
          <cell r="BC67">
            <v>0.77362620678508265</v>
          </cell>
          <cell r="BL67">
            <v>54</v>
          </cell>
          <cell r="BM67">
            <v>0.43893017384386135</v>
          </cell>
          <cell r="BN67">
            <v>55</v>
          </cell>
          <cell r="BO67">
            <v>0.56785381796115708</v>
          </cell>
          <cell r="BP67">
            <v>56</v>
          </cell>
          <cell r="BQ67">
            <v>0.67664179141497938</v>
          </cell>
        </row>
        <row r="68">
          <cell r="AX68">
            <v>55</v>
          </cell>
          <cell r="AY68">
            <v>0.61344569623373135</v>
          </cell>
          <cell r="AZ68">
            <v>56</v>
          </cell>
          <cell r="BA68">
            <v>0.70983614387517435</v>
          </cell>
          <cell r="BB68">
            <v>57</v>
          </cell>
          <cell r="BC68">
            <v>0.77294875364814897</v>
          </cell>
          <cell r="BL68">
            <v>55</v>
          </cell>
          <cell r="BM68">
            <v>0.4375456429810447</v>
          </cell>
          <cell r="BN68">
            <v>56</v>
          </cell>
          <cell r="BO68">
            <v>0.56671279098163385</v>
          </cell>
          <cell r="BP68">
            <v>57</v>
          </cell>
          <cell r="BQ68">
            <v>0.67574570312623139</v>
          </cell>
        </row>
        <row r="69">
          <cell r="AX69">
            <v>56</v>
          </cell>
          <cell r="AY69">
            <v>0.61242307901625126</v>
          </cell>
          <cell r="AZ69">
            <v>57</v>
          </cell>
          <cell r="BA69">
            <v>0.70903810438378168</v>
          </cell>
          <cell r="BB69">
            <v>58</v>
          </cell>
          <cell r="BC69">
            <v>0.7722847291019157</v>
          </cell>
          <cell r="BL69">
            <v>56</v>
          </cell>
          <cell r="BM69">
            <v>0.43619035609646239</v>
          </cell>
          <cell r="BN69">
            <v>57</v>
          </cell>
          <cell r="BO69">
            <v>0.5655952371956271</v>
          </cell>
          <cell r="BP69">
            <v>58</v>
          </cell>
          <cell r="BQ69">
            <v>0.67486766424812283</v>
          </cell>
        </row>
        <row r="70">
          <cell r="AX70">
            <v>57</v>
          </cell>
          <cell r="AY70">
            <v>0.61142092398723735</v>
          </cell>
          <cell r="AZ70">
            <v>58</v>
          </cell>
          <cell r="BA70">
            <v>0.70825574077151043</v>
          </cell>
          <cell r="BB70">
            <v>59</v>
          </cell>
          <cell r="BC70">
            <v>0.77163362100183874</v>
          </cell>
          <cell r="BL70">
            <v>57</v>
          </cell>
          <cell r="BM70">
            <v>0.43486316091940547</v>
          </cell>
          <cell r="BN70">
            <v>58</v>
          </cell>
          <cell r="BO70">
            <v>0.56450024426286405</v>
          </cell>
          <cell r="BP70">
            <v>59</v>
          </cell>
          <cell r="BQ70">
            <v>0.67400698078560206</v>
          </cell>
        </row>
        <row r="71">
          <cell r="AX71">
            <v>58</v>
          </cell>
          <cell r="AY71">
            <v>0.61043845396506657</v>
          </cell>
          <cell r="AZ71">
            <v>59</v>
          </cell>
          <cell r="BA71">
            <v>0.70748846323765513</v>
          </cell>
          <cell r="BB71">
            <v>60</v>
          </cell>
          <cell r="BC71">
            <v>0.77099494577262317</v>
          </cell>
          <cell r="BL71">
            <v>58</v>
          </cell>
          <cell r="BM71">
            <v>0.43356297087323359</v>
          </cell>
          <cell r="BN71">
            <v>59</v>
          </cell>
          <cell r="BO71">
            <v>0.56342695138357579</v>
          </cell>
          <cell r="BP71">
            <v>60</v>
          </cell>
          <cell r="BQ71">
            <v>0.67316299766732601</v>
          </cell>
        </row>
        <row r="72">
          <cell r="AX72"/>
          <cell r="AY72"/>
          <cell r="AZ72"/>
          <cell r="BA72"/>
          <cell r="BB72"/>
          <cell r="BC72"/>
          <cell r="BL72"/>
          <cell r="BM72"/>
          <cell r="BN72"/>
          <cell r="BO72"/>
          <cell r="BP72"/>
          <cell r="BQ72"/>
        </row>
        <row r="73">
          <cell r="AX73"/>
          <cell r="AY73"/>
          <cell r="AZ73"/>
          <cell r="BA73"/>
          <cell r="BB73"/>
          <cell r="BC73"/>
          <cell r="BL73"/>
          <cell r="BM73"/>
          <cell r="BN73"/>
          <cell r="BO73"/>
          <cell r="BP73"/>
          <cell r="BQ73"/>
        </row>
        <row r="74">
          <cell r="AX74"/>
          <cell r="AY74"/>
          <cell r="AZ74"/>
          <cell r="BA74"/>
          <cell r="BB74"/>
          <cell r="BC74"/>
          <cell r="BL74"/>
          <cell r="BM74"/>
          <cell r="BN74"/>
          <cell r="BO74"/>
          <cell r="BP74"/>
          <cell r="BQ74"/>
        </row>
        <row r="75">
          <cell r="AX75"/>
          <cell r="AY75"/>
          <cell r="AZ75"/>
          <cell r="BA75"/>
          <cell r="BB75"/>
          <cell r="BC75"/>
          <cell r="BL75"/>
          <cell r="BM75"/>
          <cell r="BN75"/>
          <cell r="BO75"/>
          <cell r="BP75"/>
          <cell r="BQ75"/>
        </row>
        <row r="76">
          <cell r="AX76"/>
          <cell r="AY76"/>
          <cell r="AZ76"/>
          <cell r="BA76"/>
          <cell r="BB76"/>
          <cell r="BC76"/>
          <cell r="BL76"/>
          <cell r="BM76"/>
          <cell r="BN76"/>
          <cell r="BO76"/>
          <cell r="BP76"/>
          <cell r="BQ76"/>
        </row>
        <row r="77">
          <cell r="AX77"/>
          <cell r="AY77"/>
          <cell r="AZ77"/>
          <cell r="BA77"/>
          <cell r="BB77"/>
          <cell r="BC77"/>
          <cell r="BL77"/>
          <cell r="BM77"/>
          <cell r="BN77"/>
          <cell r="BO77"/>
          <cell r="BP77"/>
          <cell r="BQ77"/>
        </row>
        <row r="78">
          <cell r="AX78"/>
          <cell r="AY78"/>
          <cell r="AZ78"/>
          <cell r="BA78"/>
          <cell r="BB78"/>
          <cell r="BC78"/>
          <cell r="BL78"/>
          <cell r="BM78"/>
          <cell r="BN78"/>
          <cell r="BO78"/>
          <cell r="BP78"/>
          <cell r="BQ78"/>
        </row>
        <row r="79">
          <cell r="AX79"/>
          <cell r="AY79"/>
          <cell r="AZ79"/>
          <cell r="BA79"/>
          <cell r="BB79"/>
          <cell r="BC79"/>
          <cell r="BL79"/>
          <cell r="BM79"/>
          <cell r="BN79"/>
          <cell r="BO79"/>
          <cell r="BP79"/>
          <cell r="BQ79"/>
        </row>
        <row r="80">
          <cell r="AX80"/>
          <cell r="AY80"/>
          <cell r="AZ80"/>
          <cell r="BA80"/>
          <cell r="BB80"/>
          <cell r="BC80"/>
          <cell r="BL80"/>
          <cell r="BM80"/>
          <cell r="BN80"/>
          <cell r="BO80"/>
          <cell r="BP80"/>
          <cell r="BQ80"/>
        </row>
        <row r="81">
          <cell r="AX81"/>
          <cell r="AY81"/>
          <cell r="AZ81"/>
          <cell r="BA81"/>
          <cell r="BB81"/>
          <cell r="BC81"/>
          <cell r="BL81"/>
          <cell r="BM81"/>
          <cell r="BN81"/>
          <cell r="BO81"/>
          <cell r="BP81"/>
          <cell r="BQ81"/>
        </row>
        <row r="82">
          <cell r="AX82"/>
          <cell r="AY82"/>
          <cell r="AZ82"/>
          <cell r="BA82"/>
          <cell r="BB82"/>
          <cell r="BC82"/>
          <cell r="BL82"/>
          <cell r="BM82"/>
          <cell r="BN82"/>
          <cell r="BO82"/>
          <cell r="BP82"/>
          <cell r="BQ82"/>
        </row>
        <row r="83">
          <cell r="AX83"/>
          <cell r="AY83"/>
          <cell r="AZ83"/>
          <cell r="BA83"/>
          <cell r="BB83"/>
          <cell r="BC83"/>
          <cell r="BL83"/>
          <cell r="BM83"/>
          <cell r="BN83"/>
          <cell r="BO83"/>
          <cell r="BP83"/>
          <cell r="BQ83"/>
        </row>
        <row r="84">
          <cell r="AX84"/>
          <cell r="AY84"/>
          <cell r="AZ84"/>
          <cell r="BA84"/>
          <cell r="BB84"/>
          <cell r="BC84"/>
          <cell r="BL84"/>
          <cell r="BM84"/>
          <cell r="BN84"/>
          <cell r="BO84"/>
          <cell r="BP84"/>
          <cell r="BQ84"/>
        </row>
        <row r="85">
          <cell r="AX85"/>
          <cell r="AY85"/>
          <cell r="AZ85"/>
          <cell r="BA85"/>
          <cell r="BB85"/>
          <cell r="BC85"/>
          <cell r="BL85"/>
          <cell r="BM85"/>
          <cell r="BN85"/>
          <cell r="BO85"/>
          <cell r="BP85"/>
          <cell r="BQ85"/>
        </row>
        <row r="86">
          <cell r="AX86"/>
          <cell r="AY86"/>
          <cell r="AZ86"/>
          <cell r="BA86"/>
          <cell r="BB86"/>
          <cell r="BC86"/>
          <cell r="BL86"/>
          <cell r="BM86"/>
          <cell r="BN86"/>
          <cell r="BO86"/>
          <cell r="BP86"/>
          <cell r="BQ86"/>
        </row>
        <row r="87">
          <cell r="AX87"/>
          <cell r="AY87"/>
          <cell r="AZ87"/>
          <cell r="BA87"/>
          <cell r="BB87"/>
          <cell r="BC87"/>
          <cell r="BL87"/>
          <cell r="BM87"/>
          <cell r="BN87"/>
          <cell r="BO87"/>
          <cell r="BP87"/>
          <cell r="BQ87"/>
        </row>
        <row r="88">
          <cell r="AX88"/>
          <cell r="AY88"/>
          <cell r="AZ88"/>
          <cell r="BA88"/>
          <cell r="BB88"/>
          <cell r="BC88"/>
          <cell r="BL88"/>
          <cell r="BM88"/>
          <cell r="BN88"/>
          <cell r="BO88"/>
          <cell r="BP88"/>
          <cell r="BQ88"/>
        </row>
        <row r="89">
          <cell r="AX89"/>
          <cell r="AY89"/>
          <cell r="AZ89"/>
          <cell r="BA89"/>
          <cell r="BB89"/>
          <cell r="BC89"/>
          <cell r="BL89"/>
          <cell r="BM89"/>
          <cell r="BN89"/>
          <cell r="BO89"/>
          <cell r="BP89"/>
          <cell r="BQ89"/>
        </row>
        <row r="90">
          <cell r="AX90"/>
          <cell r="AY90"/>
          <cell r="AZ90"/>
          <cell r="BA90"/>
          <cell r="BB90"/>
          <cell r="BC90"/>
          <cell r="BL90"/>
          <cell r="BM90"/>
          <cell r="BN90"/>
          <cell r="BO90"/>
          <cell r="BP90"/>
          <cell r="BQ90"/>
        </row>
        <row r="91">
          <cell r="AX91"/>
          <cell r="AY91"/>
          <cell r="AZ91"/>
          <cell r="BA91"/>
          <cell r="BB91"/>
          <cell r="BC91"/>
          <cell r="BL91"/>
          <cell r="BM91"/>
          <cell r="BN91"/>
          <cell r="BO91"/>
          <cell r="BP91"/>
          <cell r="BQ91"/>
        </row>
        <row r="92">
          <cell r="AX92"/>
          <cell r="AY92"/>
          <cell r="AZ92"/>
          <cell r="BA92"/>
          <cell r="BB92"/>
          <cell r="BC92"/>
          <cell r="BL92"/>
          <cell r="BM92"/>
          <cell r="BN92"/>
          <cell r="BO92"/>
          <cell r="BP92"/>
          <cell r="BQ92"/>
        </row>
        <row r="93">
          <cell r="AX93"/>
          <cell r="AY93"/>
          <cell r="AZ93"/>
          <cell r="BA93"/>
          <cell r="BB93"/>
          <cell r="BC93"/>
          <cell r="BL93"/>
          <cell r="BM93"/>
          <cell r="BN93"/>
          <cell r="BO93"/>
          <cell r="BP93"/>
          <cell r="BQ93"/>
        </row>
        <row r="94">
          <cell r="AX94"/>
          <cell r="AY94"/>
          <cell r="AZ94"/>
          <cell r="BA94"/>
          <cell r="BB94"/>
          <cell r="BC94"/>
          <cell r="BL94"/>
          <cell r="BM94"/>
          <cell r="BN94"/>
          <cell r="BO94"/>
          <cell r="BP94"/>
          <cell r="BQ94"/>
        </row>
        <row r="95">
          <cell r="AX95"/>
          <cell r="AY95"/>
          <cell r="AZ95"/>
          <cell r="BA95"/>
          <cell r="BB95"/>
          <cell r="BC95"/>
          <cell r="BL95"/>
          <cell r="BM95"/>
          <cell r="BN95"/>
          <cell r="BO95"/>
          <cell r="BP95"/>
          <cell r="BQ95"/>
        </row>
        <row r="96">
          <cell r="AX96"/>
          <cell r="AY96"/>
          <cell r="AZ96"/>
          <cell r="BA96"/>
          <cell r="BB96"/>
          <cell r="BC96"/>
          <cell r="BL96"/>
          <cell r="BM96"/>
          <cell r="BN96"/>
          <cell r="BO96"/>
          <cell r="BP96"/>
          <cell r="BQ96"/>
        </row>
        <row r="97">
          <cell r="AX97"/>
          <cell r="AY97"/>
          <cell r="AZ97"/>
          <cell r="BA97"/>
          <cell r="BB97"/>
          <cell r="BC97"/>
          <cell r="BL97"/>
          <cell r="BM97"/>
          <cell r="BN97"/>
          <cell r="BO97"/>
          <cell r="BP97"/>
          <cell r="BQ97"/>
        </row>
        <row r="98">
          <cell r="AX98"/>
          <cell r="AY98"/>
          <cell r="AZ98"/>
          <cell r="BA98"/>
          <cell r="BB98"/>
          <cell r="BC98"/>
          <cell r="BL98"/>
          <cell r="BM98"/>
          <cell r="BN98"/>
          <cell r="BO98"/>
          <cell r="BP98"/>
          <cell r="BQ98"/>
        </row>
        <row r="99">
          <cell r="AX99"/>
          <cell r="AY99"/>
          <cell r="AZ99"/>
          <cell r="BA99"/>
          <cell r="BB99"/>
          <cell r="BC99"/>
          <cell r="BL99"/>
          <cell r="BM99"/>
          <cell r="BN99"/>
          <cell r="BO99"/>
          <cell r="BP99"/>
          <cell r="BQ99"/>
        </row>
        <row r="100">
          <cell r="AX100"/>
          <cell r="AY100"/>
          <cell r="AZ100"/>
          <cell r="BA100"/>
          <cell r="BB100"/>
          <cell r="BC100"/>
          <cell r="BL100"/>
          <cell r="BM100"/>
          <cell r="BN100"/>
          <cell r="BO100"/>
          <cell r="BP100"/>
          <cell r="BQ100"/>
        </row>
        <row r="101">
          <cell r="AX101"/>
          <cell r="AY101"/>
          <cell r="AZ101"/>
          <cell r="BA101"/>
          <cell r="BB101"/>
          <cell r="BC101"/>
          <cell r="BL101"/>
          <cell r="BM101"/>
          <cell r="BN101"/>
          <cell r="BO101"/>
          <cell r="BP101"/>
          <cell r="BQ101"/>
        </row>
        <row r="102">
          <cell r="AX102"/>
          <cell r="AY102"/>
          <cell r="AZ102"/>
          <cell r="BA102"/>
          <cell r="BB102"/>
          <cell r="BC102"/>
          <cell r="BL102"/>
          <cell r="BM102"/>
          <cell r="BN102"/>
          <cell r="BO102"/>
          <cell r="BP102"/>
          <cell r="BQ102"/>
        </row>
        <row r="103">
          <cell r="AX103"/>
          <cell r="AY103"/>
          <cell r="AZ103"/>
          <cell r="BA103"/>
          <cell r="BB103"/>
          <cell r="BC103"/>
          <cell r="BL103"/>
          <cell r="BM103"/>
          <cell r="BN103"/>
          <cell r="BO103"/>
          <cell r="BP103"/>
          <cell r="BQ103"/>
        </row>
        <row r="104">
          <cell r="AX104"/>
          <cell r="AY104"/>
          <cell r="AZ104"/>
          <cell r="BA104"/>
          <cell r="BB104"/>
          <cell r="BC104"/>
          <cell r="BL104"/>
          <cell r="BM104"/>
          <cell r="BN104"/>
          <cell r="BO104"/>
          <cell r="BP104"/>
          <cell r="BQ104"/>
        </row>
      </sheetData>
      <sheetData sheetId="58"/>
      <sheetData sheetId="59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X12">
            <v>1</v>
          </cell>
          <cell r="AY12">
            <v>1</v>
          </cell>
          <cell r="AZ12">
            <v>1</v>
          </cell>
          <cell r="BA12">
            <v>1</v>
          </cell>
          <cell r="BB12">
            <v>1</v>
          </cell>
          <cell r="BC12">
            <v>1</v>
          </cell>
          <cell r="BL12">
            <v>1</v>
          </cell>
          <cell r="BM12">
            <v>1</v>
          </cell>
          <cell r="BN12">
            <v>1</v>
          </cell>
          <cell r="BO12">
            <v>1</v>
          </cell>
          <cell r="BP12">
            <v>1</v>
          </cell>
          <cell r="BQ12">
            <v>1</v>
          </cell>
        </row>
        <row r="13">
          <cell r="AX13">
            <v>1</v>
          </cell>
          <cell r="AY13">
            <v>1</v>
          </cell>
          <cell r="AZ13">
            <v>1</v>
          </cell>
          <cell r="BA13">
            <v>1</v>
          </cell>
          <cell r="BB13">
            <v>2</v>
          </cell>
          <cell r="BC13">
            <v>0.90437937756108799</v>
          </cell>
          <cell r="BL13">
            <v>1</v>
          </cell>
          <cell r="BM13">
            <v>1</v>
          </cell>
          <cell r="BN13">
            <v>1</v>
          </cell>
          <cell r="BO13">
            <v>1</v>
          </cell>
          <cell r="BP13">
            <v>2</v>
          </cell>
          <cell r="BQ13">
            <v>0.93483866215502731</v>
          </cell>
        </row>
        <row r="14">
          <cell r="AX14">
            <v>1</v>
          </cell>
          <cell r="AY14">
            <v>1</v>
          </cell>
          <cell r="AZ14">
            <v>2</v>
          </cell>
          <cell r="BA14">
            <v>0.87964907592243569</v>
          </cell>
          <cell r="BB14">
            <v>3</v>
          </cell>
          <cell r="BC14">
            <v>0.85274153720304624</v>
          </cell>
          <cell r="BL14">
            <v>1</v>
          </cell>
          <cell r="BM14">
            <v>1</v>
          </cell>
          <cell r="BN14">
            <v>2</v>
          </cell>
          <cell r="BO14">
            <v>0.89853700988657581</v>
          </cell>
          <cell r="BP14">
            <v>3</v>
          </cell>
          <cell r="BQ14">
            <v>0.89870821537878909</v>
          </cell>
        </row>
        <row r="15">
          <cell r="AX15">
            <v>2</v>
          </cell>
          <cell r="AY15">
            <v>0.86753868715206806</v>
          </cell>
          <cell r="AZ15">
            <v>3</v>
          </cell>
          <cell r="BA15">
            <v>0.81607968679204357</v>
          </cell>
          <cell r="BB15">
            <v>4</v>
          </cell>
          <cell r="BC15">
            <v>0.8179020585577812</v>
          </cell>
          <cell r="BL15">
            <v>2</v>
          </cell>
          <cell r="BM15">
            <v>0.84867574541448565</v>
          </cell>
          <cell r="BN15">
            <v>3</v>
          </cell>
          <cell r="BO15">
            <v>0.84402683498775444</v>
          </cell>
          <cell r="BP15">
            <v>4</v>
          </cell>
          <cell r="BQ15">
            <v>0.87392332425980135</v>
          </cell>
        </row>
        <row r="16">
          <cell r="AX16">
            <v>3</v>
          </cell>
          <cell r="AY16">
            <v>0.79834414174473323</v>
          </cell>
          <cell r="AZ16">
            <v>4</v>
          </cell>
          <cell r="BA16">
            <v>0.77378249677119493</v>
          </cell>
          <cell r="BB16">
            <v>5</v>
          </cell>
          <cell r="BC16">
            <v>0.79186172084571749</v>
          </cell>
          <cell r="BL16">
            <v>3</v>
          </cell>
          <cell r="BM16">
            <v>0.77100715807844744</v>
          </cell>
          <cell r="BN16">
            <v>4</v>
          </cell>
          <cell r="BO16">
            <v>0.80736875813590847</v>
          </cell>
          <cell r="BP16">
            <v>5</v>
          </cell>
          <cell r="BQ16">
            <v>0.85517036179930817</v>
          </cell>
        </row>
        <row r="17">
          <cell r="AX17">
            <v>4</v>
          </cell>
          <cell r="AY17">
            <v>0.75262337370553367</v>
          </cell>
          <cell r="AZ17">
            <v>5</v>
          </cell>
          <cell r="BA17">
            <v>0.7424898979886646</v>
          </cell>
          <cell r="BB17">
            <v>6</v>
          </cell>
          <cell r="BC17">
            <v>0.77120186063617635</v>
          </cell>
          <cell r="BL17">
            <v>4</v>
          </cell>
          <cell r="BM17">
            <v>0.72025052085483299</v>
          </cell>
          <cell r="BN17">
            <v>5</v>
          </cell>
          <cell r="BO17">
            <v>0.78003459317334356</v>
          </cell>
          <cell r="BP17">
            <v>6</v>
          </cell>
          <cell r="BQ17">
            <v>0.84014718573243941</v>
          </cell>
        </row>
        <row r="18">
          <cell r="AX18">
            <v>5</v>
          </cell>
          <cell r="AY18">
            <v>0.71897062888342045</v>
          </cell>
          <cell r="AZ18">
            <v>6</v>
          </cell>
          <cell r="BA18">
            <v>0.71786374236569173</v>
          </cell>
          <cell r="BB18">
            <v>7</v>
          </cell>
          <cell r="BC18">
            <v>0.75415529426836736</v>
          </cell>
          <cell r="BL18">
            <v>5</v>
          </cell>
          <cell r="BM18">
            <v>0.6052181575031208</v>
          </cell>
          <cell r="BN18">
            <v>6</v>
          </cell>
          <cell r="BO18">
            <v>0.69425311236501119</v>
          </cell>
          <cell r="BP18">
            <v>7</v>
          </cell>
          <cell r="BQ18">
            <v>0.78327801551453502</v>
          </cell>
        </row>
        <row r="19">
          <cell r="AX19">
            <v>6</v>
          </cell>
          <cell r="AY19">
            <v>0.69259442862477028</v>
          </cell>
          <cell r="AZ19">
            <v>7</v>
          </cell>
          <cell r="BA19">
            <v>0.69768094639531109</v>
          </cell>
          <cell r="BB19">
            <v>8</v>
          </cell>
          <cell r="BC19">
            <v>0.73969375462441878</v>
          </cell>
          <cell r="BL19">
            <v>6</v>
          </cell>
          <cell r="BM19">
            <v>0.54416455680143938</v>
          </cell>
          <cell r="BN19">
            <v>7</v>
          </cell>
          <cell r="BO19">
            <v>0.64752710278513326</v>
          </cell>
          <cell r="BP19">
            <v>8</v>
          </cell>
          <cell r="BQ19">
            <v>0.75152296172995525</v>
          </cell>
        </row>
        <row r="20">
          <cell r="AX20">
            <v>7</v>
          </cell>
          <cell r="AY20">
            <v>0.67105003260094043</v>
          </cell>
          <cell r="AZ20">
            <v>8</v>
          </cell>
          <cell r="BA20">
            <v>0.68065705824973677</v>
          </cell>
          <cell r="BB20">
            <v>9</v>
          </cell>
          <cell r="BC20">
            <v>0.72716812927141428</v>
          </cell>
          <cell r="BL20">
            <v>7</v>
          </cell>
          <cell r="BM20">
            <v>0.50341823876968894</v>
          </cell>
          <cell r="BN20">
            <v>8</v>
          </cell>
          <cell r="BO20">
            <v>0.61583009400634914</v>
          </cell>
          <cell r="BP20">
            <v>9</v>
          </cell>
          <cell r="BQ20">
            <v>0.72964294781790373</v>
          </cell>
        </row>
        <row r="21">
          <cell r="AX21">
            <v>8</v>
          </cell>
          <cell r="AY21">
            <v>0.65292989354445896</v>
          </cell>
          <cell r="AZ21">
            <v>9</v>
          </cell>
          <cell r="BA21">
            <v>0.66598605519459975</v>
          </cell>
          <cell r="BB21">
            <v>10</v>
          </cell>
          <cell r="BC21">
            <v>0.71614341021290195</v>
          </cell>
          <cell r="BL21">
            <v>8</v>
          </cell>
          <cell r="BM21">
            <v>0.47320585270632387</v>
          </cell>
          <cell r="BN21">
            <v>9</v>
          </cell>
          <cell r="BO21">
            <v>0.59204376426850591</v>
          </cell>
          <cell r="BP21">
            <v>10</v>
          </cell>
          <cell r="BQ21">
            <v>0.71303388694011527</v>
          </cell>
        </row>
        <row r="22">
          <cell r="AX22">
            <v>9</v>
          </cell>
          <cell r="AY22">
            <v>0.63735336865813452</v>
          </cell>
          <cell r="AZ22">
            <v>10</v>
          </cell>
          <cell r="BA22">
            <v>0.65313055264747233</v>
          </cell>
          <cell r="BB22">
            <v>11</v>
          </cell>
          <cell r="BC22">
            <v>0.70631440019931535</v>
          </cell>
          <cell r="BL22">
            <v>9</v>
          </cell>
          <cell r="BM22">
            <v>0.44938777804785368</v>
          </cell>
          <cell r="BN22">
            <v>10</v>
          </cell>
          <cell r="BO22">
            <v>0.5731123107204974</v>
          </cell>
          <cell r="BP22">
            <v>11</v>
          </cell>
          <cell r="BQ22">
            <v>0.69969377759227791</v>
          </cell>
        </row>
        <row r="23">
          <cell r="AX23">
            <v>10</v>
          </cell>
          <cell r="AY23">
            <v>0.62373483548241926</v>
          </cell>
          <cell r="AZ23">
            <v>11</v>
          </cell>
          <cell r="BA23">
            <v>0.64171523975895062</v>
          </cell>
          <cell r="BB23">
            <v>12</v>
          </cell>
          <cell r="BC23">
            <v>0.69745905869609814</v>
          </cell>
          <cell r="BL23">
            <v>10</v>
          </cell>
          <cell r="BM23">
            <v>0.42983865365364582</v>
          </cell>
          <cell r="BN23">
            <v>11</v>
          </cell>
          <cell r="BO23">
            <v>0.55745075757487561</v>
          </cell>
          <cell r="BP23">
            <v>12</v>
          </cell>
          <cell r="BQ23">
            <v>0.68857405741302735</v>
          </cell>
        </row>
        <row r="24">
          <cell r="AX24">
            <v>11</v>
          </cell>
          <cell r="AY24">
            <v>0.61166622396568193</v>
          </cell>
          <cell r="AZ24">
            <v>12</v>
          </cell>
          <cell r="BA24">
            <v>0.63146817761020213</v>
          </cell>
          <cell r="BB24">
            <v>13</v>
          </cell>
          <cell r="BC24">
            <v>0.68941100847359138</v>
          </cell>
          <cell r="BL24">
            <v>11</v>
          </cell>
          <cell r="BM24">
            <v>0.41332860527717596</v>
          </cell>
          <cell r="BN24">
            <v>12</v>
          </cell>
          <cell r="BO24">
            <v>0.54413431829195213</v>
          </cell>
          <cell r="BP24">
            <v>13</v>
          </cell>
          <cell r="BQ24">
            <v>0.67905806191576079</v>
          </cell>
        </row>
        <row r="25">
          <cell r="AX25">
            <v>12</v>
          </cell>
          <cell r="AY25">
            <v>0.60085246133796977</v>
          </cell>
          <cell r="AZ25">
            <v>13</v>
          </cell>
          <cell r="BA25">
            <v>0.62218635118985299</v>
          </cell>
          <cell r="BB25">
            <v>14</v>
          </cell>
          <cell r="BC25">
            <v>0.68204249561482533</v>
          </cell>
          <cell r="BL25">
            <v>12</v>
          </cell>
          <cell r="BM25">
            <v>0.39908485948465877</v>
          </cell>
          <cell r="BN25">
            <v>13</v>
          </cell>
          <cell r="BO25">
            <v>0.53257784740590453</v>
          </cell>
          <cell r="BP25">
            <v>14</v>
          </cell>
          <cell r="BQ25">
            <v>0.6707529908075136</v>
          </cell>
        </row>
        <row r="26">
          <cell r="AX26">
            <v>13</v>
          </cell>
          <cell r="AY26">
            <v>0.59107366877925094</v>
          </cell>
          <cell r="AZ26">
            <v>14</v>
          </cell>
          <cell r="BA26">
            <v>0.61371439978532571</v>
          </cell>
          <cell r="BB26">
            <v>15</v>
          </cell>
          <cell r="BC26">
            <v>0.67525338108622668</v>
          </cell>
          <cell r="BL26">
            <v>13</v>
          </cell>
          <cell r="BM26">
            <v>0.38659162138517411</v>
          </cell>
          <cell r="BN26">
            <v>14</v>
          </cell>
          <cell r="BO26">
            <v>0.52238841514201639</v>
          </cell>
          <cell r="BP26">
            <v>15</v>
          </cell>
          <cell r="BQ26">
            <v>0.66339354454819099</v>
          </cell>
        </row>
        <row r="27">
          <cell r="AX27">
            <v>14</v>
          </cell>
          <cell r="AY27">
            <v>0.58216186429597228</v>
          </cell>
          <cell r="AZ27">
            <v>15</v>
          </cell>
          <cell r="BA27">
            <v>0.60593092339684573</v>
          </cell>
          <cell r="BB27">
            <v>16</v>
          </cell>
          <cell r="BC27">
            <v>0.66896377739305612</v>
          </cell>
          <cell r="BL27">
            <v>14</v>
          </cell>
          <cell r="BM27">
            <v>0.37548830160457047</v>
          </cell>
          <cell r="BN27">
            <v>15</v>
          </cell>
          <cell r="BO27">
            <v>0.51328985567954288</v>
          </cell>
          <cell r="BP27">
            <v>16</v>
          </cell>
          <cell r="BQ27">
            <v>0.65679230513964593</v>
          </cell>
        </row>
        <row r="28">
          <cell r="AX28">
            <v>15</v>
          </cell>
          <cell r="AY28">
            <v>0.57398598965560532</v>
          </cell>
          <cell r="AZ28">
            <v>16</v>
          </cell>
          <cell r="BA28">
            <v>0.59873935230946429</v>
          </cell>
          <cell r="BB28">
            <v>17</v>
          </cell>
          <cell r="BC28">
            <v>0.66310897559612303</v>
          </cell>
          <cell r="BL28">
            <v>15</v>
          </cell>
          <cell r="BM28">
            <v>0.36551339614515521</v>
          </cell>
          <cell r="BN28">
            <v>16</v>
          </cell>
          <cell r="BO28">
            <v>0.50508092971321017</v>
          </cell>
          <cell r="BP28">
            <v>17</v>
          </cell>
          <cell r="BQ28">
            <v>0.65081207614958114</v>
          </cell>
        </row>
        <row r="29">
          <cell r="AX29">
            <v>16</v>
          </cell>
          <cell r="AY29">
            <v>0.56644194264789927</v>
          </cell>
          <cell r="AZ29">
            <v>17</v>
          </cell>
          <cell r="BA29">
            <v>0.59206167507751561</v>
          </cell>
          <cell r="BB29">
            <v>18</v>
          </cell>
          <cell r="BC29">
            <v>0.65763586013274256</v>
          </cell>
          <cell r="BL29">
            <v>16</v>
          </cell>
          <cell r="BM29">
            <v>0.35647152322916986</v>
          </cell>
          <cell r="BN29">
            <v>17</v>
          </cell>
          <cell r="BO29">
            <v>0.49761062898877484</v>
          </cell>
          <cell r="BP29">
            <v>18</v>
          </cell>
          <cell r="BQ29">
            <v>0.64534947855031188</v>
          </cell>
        </row>
        <row r="30">
          <cell r="AX30">
            <v>17</v>
          </cell>
          <cell r="AY30">
            <v>0.55944573991461588</v>
          </cell>
          <cell r="AZ30">
            <v>18</v>
          </cell>
          <cell r="BA30">
            <v>0.58583401802915791</v>
          </cell>
          <cell r="BB30">
            <v>19</v>
          </cell>
          <cell r="BC30">
            <v>0.65250031829359356</v>
          </cell>
          <cell r="BL30">
            <v>17</v>
          </cell>
          <cell r="BM30">
            <v>0.34821305373146982</v>
          </cell>
          <cell r="BN30">
            <v>18</v>
          </cell>
          <cell r="BO30">
            <v>0.49076284778817825</v>
          </cell>
          <cell r="BP30">
            <v>19</v>
          </cell>
          <cell r="BQ30">
            <v>0.64032472522997996</v>
          </cell>
        </row>
        <row r="31">
          <cell r="AX31">
            <v>18</v>
          </cell>
          <cell r="AY31">
            <v>0.55292870469762612</v>
          </cell>
          <cell r="AZ31">
            <v>19</v>
          </cell>
          <cell r="BA31">
            <v>0.58000345930192687</v>
          </cell>
          <cell r="BB31">
            <v>20</v>
          </cell>
          <cell r="BC31">
            <v>0.64766533157281936</v>
          </cell>
          <cell r="BL31">
            <v>18</v>
          </cell>
          <cell r="BM31">
            <v>0.34062098720811107</v>
          </cell>
          <cell r="BN31">
            <v>19</v>
          </cell>
          <cell r="BO31">
            <v>0.48444646683447512</v>
          </cell>
          <cell r="BP31">
            <v>20</v>
          </cell>
          <cell r="BQ31">
            <v>0.63567498040349668</v>
          </cell>
        </row>
        <row r="32">
          <cell r="AX32">
            <v>19</v>
          </cell>
          <cell r="AY32">
            <v>0.54683400294208029</v>
          </cell>
          <cell r="AZ32">
            <v>20</v>
          </cell>
          <cell r="BA32">
            <v>0.57452568709305873</v>
          </cell>
          <cell r="BB32">
            <v>21</v>
          </cell>
          <cell r="BC32">
            <v>0.64309954492422339</v>
          </cell>
          <cell r="BL32">
            <v>19</v>
          </cell>
          <cell r="BM32">
            <v>0.33360219523879631</v>
          </cell>
          <cell r="BN32">
            <v>20</v>
          </cell>
          <cell r="BO32">
            <v>0.47858871238603817</v>
          </cell>
          <cell r="BP32">
            <v>21</v>
          </cell>
          <cell r="BQ32">
            <v>0.63134989650044027</v>
          </cell>
        </row>
        <row r="33">
          <cell r="AX33">
            <v>20</v>
          </cell>
          <cell r="AY33">
            <v>0.54111410030542906</v>
          </cell>
          <cell r="AZ33">
            <v>21</v>
          </cell>
          <cell r="BA33">
            <v>0.5693632482150619</v>
          </cell>
          <cell r="BB33">
            <v>22</v>
          </cell>
          <cell r="BC33">
            <v>0.63877617761469008</v>
          </cell>
          <cell r="BL33">
            <v>20</v>
          </cell>
          <cell r="BM33">
            <v>0.32708140233465754</v>
          </cell>
          <cell r="BN33">
            <v>21</v>
          </cell>
          <cell r="BO33">
            <v>0.47313057574466166</v>
          </cell>
          <cell r="BP33">
            <v>22</v>
          </cell>
          <cell r="BQ33">
            <v>0.62730852564086637</v>
          </cell>
        </row>
        <row r="34">
          <cell r="AX34">
            <v>21</v>
          </cell>
          <cell r="AY34">
            <v>0.53572886234457295</v>
          </cell>
          <cell r="AZ34">
            <v>22</v>
          </cell>
          <cell r="BA34">
            <v>0.56448421765930512</v>
          </cell>
          <cell r="BB34">
            <v>23</v>
          </cell>
          <cell r="BC34">
            <v>0.63467218257178759</v>
          </cell>
          <cell r="BL34">
            <v>21</v>
          </cell>
          <cell r="BM34">
            <v>0.32099694118777344</v>
          </cell>
          <cell r="BN34">
            <v>22</v>
          </cell>
          <cell r="BO34">
            <v>0.4680235726855142</v>
          </cell>
          <cell r="BP34">
            <v>23</v>
          </cell>
          <cell r="BQ34">
            <v>0.62351712789471958</v>
          </cell>
        </row>
        <row r="35">
          <cell r="AX35">
            <v>22</v>
          </cell>
          <cell r="AY35">
            <v>0.53064411291445046</v>
          </cell>
          <cell r="AZ35">
            <v>23</v>
          </cell>
          <cell r="BA35">
            <v>0.55986117378201672</v>
          </cell>
          <cell r="BB35">
            <v>24</v>
          </cell>
          <cell r="BC35">
            <v>0.63076758937791966</v>
          </cell>
          <cell r="BL35">
            <v>22</v>
          </cell>
          <cell r="BM35">
            <v>0.31529769167519783</v>
          </cell>
          <cell r="BN35">
            <v>23</v>
          </cell>
          <cell r="BO35">
            <v>0.46322739960668924</v>
          </cell>
          <cell r="BP35">
            <v>24</v>
          </cell>
          <cell r="BQ35">
            <v>0.61994758149047446</v>
          </cell>
        </row>
        <row r="36">
          <cell r="AX36">
            <v>23</v>
          </cell>
          <cell r="AY36">
            <v>0.52583052484891113</v>
          </cell>
          <cell r="AZ36">
            <v>24</v>
          </cell>
          <cell r="BA36">
            <v>0.55547039890923877</v>
          </cell>
          <cell r="BB36">
            <v>25</v>
          </cell>
          <cell r="BC36">
            <v>0.6270449849407409</v>
          </cell>
          <cell r="BL36">
            <v>23</v>
          </cell>
          <cell r="BM36">
            <v>0.30994082979278814</v>
          </cell>
          <cell r="BN36">
            <v>24</v>
          </cell>
          <cell r="BO36">
            <v>0.45870820500981846</v>
          </cell>
          <cell r="BP36">
            <v>25</v>
          </cell>
          <cell r="BQ36">
            <v>0.61657620723742812</v>
          </cell>
        </row>
        <row r="37">
          <cell r="AX37">
            <v>24</v>
          </cell>
          <cell r="AY37">
            <v>0.52126275548123102</v>
          </cell>
          <cell r="AZ37">
            <v>25</v>
          </cell>
          <cell r="BA37">
            <v>0.55129124861521761</v>
          </cell>
          <cell r="BB37">
            <v>26</v>
          </cell>
          <cell r="BC37">
            <v>0.62348909872710856</v>
          </cell>
          <cell r="BL37">
            <v>24</v>
          </cell>
          <cell r="BM37">
            <v>0.3048901432089195</v>
          </cell>
          <cell r="BN37">
            <v>25</v>
          </cell>
          <cell r="BO37">
            <v>0.45443729264280019</v>
          </cell>
          <cell r="BP37">
            <v>26</v>
          </cell>
          <cell r="BQ37">
            <v>0.61338288428748</v>
          </cell>
        </row>
        <row r="38">
          <cell r="AX38">
            <v>25</v>
          </cell>
          <cell r="AY38">
            <v>0.51691876519702118</v>
          </cell>
          <cell r="AZ38">
            <v>26</v>
          </cell>
          <cell r="BA38">
            <v>0.54730564887570621</v>
          </cell>
          <cell r="BB38">
            <v>27</v>
          </cell>
          <cell r="BC38">
            <v>0.62008646835996928</v>
          </cell>
          <cell r="BL38">
            <v>25</v>
          </cell>
          <cell r="BM38">
            <v>0.30011475112759711</v>
          </cell>
          <cell r="BN38">
            <v>26</v>
          </cell>
          <cell r="BO38">
            <v>0.45039013345125867</v>
          </cell>
          <cell r="BP38">
            <v>27</v>
          </cell>
          <cell r="BQ38">
            <v>0.61035037483645671</v>
          </cell>
        </row>
        <row r="39">
          <cell r="AX39"/>
          <cell r="AY39"/>
          <cell r="AZ39"/>
          <cell r="BA39"/>
          <cell r="BB39"/>
          <cell r="BC39"/>
          <cell r="BL39"/>
          <cell r="BM39"/>
          <cell r="BN39"/>
          <cell r="BO39"/>
          <cell r="BP39"/>
          <cell r="BQ39"/>
        </row>
        <row r="40">
          <cell r="AX40"/>
          <cell r="AY40"/>
          <cell r="AZ40"/>
          <cell r="BA40"/>
          <cell r="BB40"/>
          <cell r="BC40"/>
          <cell r="BL40"/>
          <cell r="BM40"/>
          <cell r="BN40"/>
          <cell r="BO40"/>
          <cell r="BP40"/>
          <cell r="BQ40"/>
        </row>
        <row r="41">
          <cell r="AX41"/>
          <cell r="AY41"/>
          <cell r="AZ41"/>
          <cell r="BA41"/>
          <cell r="BB41"/>
          <cell r="BC41"/>
          <cell r="BL41"/>
          <cell r="BM41"/>
          <cell r="BN41"/>
          <cell r="BO41"/>
          <cell r="BP41"/>
          <cell r="BQ41"/>
        </row>
        <row r="42">
          <cell r="AX42"/>
          <cell r="AY42"/>
          <cell r="AZ42"/>
          <cell r="BA42"/>
          <cell r="BB42"/>
          <cell r="BC42"/>
          <cell r="BL42"/>
          <cell r="BM42"/>
          <cell r="BN42"/>
          <cell r="BO42"/>
          <cell r="BP42"/>
          <cell r="BQ42"/>
        </row>
        <row r="43">
          <cell r="AX43"/>
          <cell r="AY43"/>
          <cell r="AZ43"/>
          <cell r="BA43"/>
          <cell r="BB43"/>
          <cell r="BC43"/>
          <cell r="BL43"/>
          <cell r="BM43"/>
          <cell r="BN43"/>
          <cell r="BO43"/>
          <cell r="BP43"/>
          <cell r="BQ43"/>
        </row>
        <row r="44">
          <cell r="AX44"/>
          <cell r="AY44"/>
          <cell r="AZ44"/>
          <cell r="BA44"/>
          <cell r="BB44"/>
          <cell r="BC44"/>
          <cell r="BL44"/>
          <cell r="BM44"/>
          <cell r="BN44"/>
          <cell r="BO44"/>
          <cell r="BP44"/>
          <cell r="BQ44"/>
        </row>
        <row r="45">
          <cell r="AX45"/>
          <cell r="AY45"/>
          <cell r="AZ45"/>
          <cell r="BA45"/>
          <cell r="BB45"/>
          <cell r="BC45"/>
          <cell r="BL45"/>
          <cell r="BM45"/>
          <cell r="BN45"/>
          <cell r="BO45"/>
          <cell r="BP45"/>
          <cell r="BQ45"/>
        </row>
        <row r="46">
          <cell r="AX46"/>
          <cell r="AY46"/>
          <cell r="AZ46"/>
          <cell r="BA46"/>
          <cell r="BB46"/>
          <cell r="BC46"/>
          <cell r="BL46"/>
          <cell r="BM46"/>
          <cell r="BN46"/>
          <cell r="BO46"/>
          <cell r="BP46"/>
          <cell r="BQ46"/>
        </row>
        <row r="47">
          <cell r="AX47"/>
          <cell r="AY47"/>
          <cell r="AZ47"/>
          <cell r="BA47"/>
          <cell r="BB47"/>
          <cell r="BC47"/>
          <cell r="BL47"/>
          <cell r="BM47"/>
          <cell r="BN47"/>
          <cell r="BO47"/>
          <cell r="BP47"/>
          <cell r="BQ47"/>
        </row>
        <row r="48">
          <cell r="AX48"/>
          <cell r="AY48"/>
          <cell r="AZ48"/>
          <cell r="BA48"/>
          <cell r="BB48"/>
          <cell r="BC48"/>
          <cell r="BL48"/>
          <cell r="BM48"/>
          <cell r="BN48"/>
          <cell r="BO48"/>
          <cell r="BP48"/>
          <cell r="BQ48"/>
        </row>
        <row r="49">
          <cell r="AX49"/>
          <cell r="AY49"/>
          <cell r="AZ49"/>
          <cell r="BA49"/>
          <cell r="BB49"/>
          <cell r="BC49"/>
          <cell r="BL49"/>
          <cell r="BM49"/>
          <cell r="BN49"/>
          <cell r="BO49"/>
          <cell r="BP49"/>
          <cell r="BQ49"/>
        </row>
        <row r="50">
          <cell r="AX50"/>
          <cell r="AY50"/>
          <cell r="AZ50"/>
          <cell r="BA50"/>
          <cell r="BB50"/>
          <cell r="BC50"/>
          <cell r="BL50"/>
          <cell r="BM50"/>
          <cell r="BN50"/>
          <cell r="BO50"/>
          <cell r="BP50"/>
          <cell r="BQ50"/>
        </row>
        <row r="51">
          <cell r="AX51"/>
          <cell r="AY51"/>
          <cell r="AZ51"/>
          <cell r="BA51"/>
          <cell r="BB51"/>
          <cell r="BC51"/>
          <cell r="BL51"/>
          <cell r="BM51"/>
          <cell r="BN51"/>
          <cell r="BO51"/>
          <cell r="BP51"/>
          <cell r="BQ51"/>
        </row>
        <row r="52">
          <cell r="AX52"/>
          <cell r="AY52"/>
          <cell r="AZ52"/>
          <cell r="BA52"/>
          <cell r="BB52"/>
          <cell r="BC52"/>
          <cell r="BL52"/>
          <cell r="BM52"/>
          <cell r="BN52"/>
          <cell r="BO52"/>
          <cell r="BP52"/>
          <cell r="BQ52"/>
        </row>
        <row r="53">
          <cell r="AX53"/>
          <cell r="AY53"/>
          <cell r="AZ53"/>
          <cell r="BA53"/>
          <cell r="BB53"/>
          <cell r="BC53"/>
          <cell r="BL53"/>
          <cell r="BM53"/>
          <cell r="BN53"/>
          <cell r="BO53"/>
          <cell r="BP53"/>
          <cell r="BQ53"/>
        </row>
        <row r="54">
          <cell r="AX54"/>
          <cell r="AY54"/>
          <cell r="AZ54"/>
          <cell r="BA54"/>
          <cell r="BB54"/>
          <cell r="BC54"/>
          <cell r="BL54"/>
          <cell r="BM54"/>
          <cell r="BN54"/>
          <cell r="BO54"/>
          <cell r="BP54"/>
          <cell r="BQ54"/>
        </row>
        <row r="55">
          <cell r="AX55"/>
          <cell r="AY55"/>
          <cell r="AZ55"/>
          <cell r="BA55"/>
          <cell r="BB55"/>
          <cell r="BC55"/>
          <cell r="BL55"/>
          <cell r="BM55"/>
          <cell r="BN55"/>
          <cell r="BO55"/>
          <cell r="BP55"/>
          <cell r="BQ55"/>
        </row>
        <row r="56">
          <cell r="AX56"/>
          <cell r="AY56"/>
          <cell r="AZ56"/>
          <cell r="BA56"/>
          <cell r="BB56"/>
          <cell r="BC56"/>
          <cell r="BL56"/>
          <cell r="BM56"/>
          <cell r="BN56"/>
          <cell r="BO56"/>
          <cell r="BP56"/>
          <cell r="BQ56"/>
        </row>
        <row r="57">
          <cell r="AX57"/>
          <cell r="AY57"/>
          <cell r="AZ57"/>
          <cell r="BA57"/>
          <cell r="BB57"/>
          <cell r="BC57"/>
          <cell r="BL57"/>
          <cell r="BM57"/>
          <cell r="BN57"/>
          <cell r="BO57"/>
          <cell r="BP57"/>
          <cell r="BQ57"/>
        </row>
        <row r="58">
          <cell r="AX58"/>
          <cell r="AY58"/>
          <cell r="AZ58"/>
          <cell r="BA58"/>
          <cell r="BB58"/>
          <cell r="BC58"/>
          <cell r="BL58"/>
          <cell r="BM58"/>
          <cell r="BN58"/>
          <cell r="BO58"/>
          <cell r="BP58"/>
          <cell r="BQ58"/>
        </row>
        <row r="59">
          <cell r="AX59"/>
          <cell r="AY59"/>
          <cell r="AZ59"/>
          <cell r="BA59"/>
          <cell r="BB59"/>
          <cell r="BC59"/>
          <cell r="BL59"/>
          <cell r="BM59"/>
          <cell r="BN59"/>
          <cell r="BO59"/>
          <cell r="BP59"/>
          <cell r="BQ59"/>
        </row>
        <row r="60">
          <cell r="AX60"/>
          <cell r="AY60"/>
          <cell r="AZ60"/>
          <cell r="BA60"/>
          <cell r="BB60"/>
          <cell r="BC60"/>
          <cell r="BL60"/>
          <cell r="BM60"/>
          <cell r="BN60"/>
          <cell r="BO60"/>
          <cell r="BP60"/>
          <cell r="BQ60"/>
        </row>
        <row r="61">
          <cell r="AX61"/>
          <cell r="AY61"/>
          <cell r="AZ61"/>
          <cell r="BA61"/>
          <cell r="BB61"/>
          <cell r="BC61"/>
          <cell r="BL61"/>
          <cell r="BM61"/>
          <cell r="BN61"/>
          <cell r="BO61"/>
          <cell r="BP61"/>
          <cell r="BQ61"/>
        </row>
        <row r="62">
          <cell r="AX62"/>
          <cell r="AY62"/>
          <cell r="AZ62"/>
          <cell r="BA62"/>
          <cell r="BB62"/>
          <cell r="BC62"/>
          <cell r="BL62"/>
          <cell r="BM62"/>
          <cell r="BN62"/>
          <cell r="BO62"/>
          <cell r="BP62"/>
          <cell r="BQ62"/>
        </row>
        <row r="63">
          <cell r="AX63"/>
          <cell r="AY63"/>
          <cell r="AZ63"/>
          <cell r="BA63"/>
          <cell r="BB63"/>
          <cell r="BC63"/>
          <cell r="BL63"/>
          <cell r="BM63"/>
          <cell r="BN63"/>
          <cell r="BO63"/>
          <cell r="BP63"/>
          <cell r="BQ63"/>
        </row>
        <row r="64">
          <cell r="AX64"/>
          <cell r="AY64"/>
          <cell r="AZ64"/>
          <cell r="BA64"/>
          <cell r="BB64"/>
          <cell r="BC64"/>
          <cell r="BL64"/>
          <cell r="BM64"/>
          <cell r="BN64"/>
          <cell r="BO64"/>
          <cell r="BP64"/>
          <cell r="BQ64"/>
        </row>
        <row r="65">
          <cell r="AX65"/>
          <cell r="AY65"/>
          <cell r="AZ65"/>
          <cell r="BA65"/>
          <cell r="BB65"/>
          <cell r="BC65"/>
          <cell r="BL65"/>
          <cell r="BM65"/>
          <cell r="BN65"/>
          <cell r="BO65"/>
          <cell r="BP65"/>
          <cell r="BQ65"/>
        </row>
        <row r="66">
          <cell r="AX66"/>
          <cell r="AY66"/>
          <cell r="AZ66"/>
          <cell r="BA66"/>
          <cell r="BB66"/>
          <cell r="BC66"/>
          <cell r="BL66"/>
          <cell r="BM66"/>
          <cell r="BN66"/>
          <cell r="BO66"/>
          <cell r="BP66"/>
          <cell r="BQ66"/>
        </row>
        <row r="67">
          <cell r="AX67"/>
          <cell r="AY67"/>
          <cell r="AZ67"/>
          <cell r="BA67"/>
          <cell r="BB67"/>
          <cell r="BC67"/>
          <cell r="BL67"/>
          <cell r="BM67"/>
          <cell r="BN67"/>
          <cell r="BO67"/>
          <cell r="BP67"/>
          <cell r="BQ67"/>
        </row>
        <row r="68">
          <cell r="AX68"/>
          <cell r="AY68"/>
          <cell r="AZ68"/>
          <cell r="BA68"/>
          <cell r="BB68"/>
          <cell r="BC68"/>
          <cell r="BL68"/>
          <cell r="BM68"/>
          <cell r="BN68"/>
          <cell r="BO68"/>
          <cell r="BP68"/>
          <cell r="BQ68"/>
        </row>
        <row r="69">
          <cell r="AX69"/>
          <cell r="AY69"/>
          <cell r="AZ69"/>
          <cell r="BA69"/>
          <cell r="BB69"/>
          <cell r="BC69"/>
          <cell r="BL69"/>
          <cell r="BM69"/>
          <cell r="BN69"/>
          <cell r="BO69"/>
          <cell r="BP69"/>
          <cell r="BQ69"/>
        </row>
        <row r="70">
          <cell r="AX70"/>
          <cell r="AY70"/>
          <cell r="AZ70"/>
          <cell r="BA70"/>
          <cell r="BB70"/>
          <cell r="BC70"/>
          <cell r="BL70"/>
          <cell r="BM70"/>
          <cell r="BN70"/>
          <cell r="BO70"/>
          <cell r="BP70"/>
          <cell r="BQ70"/>
        </row>
        <row r="71">
          <cell r="AX71"/>
          <cell r="AY71"/>
          <cell r="AZ71"/>
          <cell r="BA71"/>
          <cell r="BB71"/>
          <cell r="BC71"/>
          <cell r="BL71"/>
          <cell r="BM71"/>
          <cell r="BN71"/>
          <cell r="BO71"/>
          <cell r="BP71"/>
          <cell r="BQ71"/>
        </row>
        <row r="72">
          <cell r="AX72"/>
          <cell r="AY72"/>
          <cell r="AZ72"/>
          <cell r="BA72"/>
          <cell r="BB72"/>
          <cell r="BC72"/>
          <cell r="BL72"/>
          <cell r="BM72"/>
          <cell r="BN72"/>
          <cell r="BO72"/>
          <cell r="BP72"/>
          <cell r="BQ72"/>
        </row>
        <row r="73">
          <cell r="AX73"/>
          <cell r="AY73"/>
          <cell r="AZ73"/>
          <cell r="BA73"/>
          <cell r="BB73"/>
          <cell r="BC73"/>
          <cell r="BL73"/>
          <cell r="BM73"/>
          <cell r="BN73"/>
          <cell r="BO73"/>
          <cell r="BP73"/>
          <cell r="BQ73"/>
        </row>
        <row r="74">
          <cell r="AX74"/>
          <cell r="AY74"/>
          <cell r="AZ74"/>
          <cell r="BA74"/>
          <cell r="BB74"/>
          <cell r="BC74"/>
          <cell r="BL74"/>
          <cell r="BM74"/>
          <cell r="BN74"/>
          <cell r="BO74"/>
          <cell r="BP74"/>
          <cell r="BQ74"/>
        </row>
        <row r="75">
          <cell r="AX75"/>
          <cell r="AY75"/>
          <cell r="AZ75"/>
          <cell r="BA75"/>
          <cell r="BB75"/>
          <cell r="BC75"/>
          <cell r="BL75"/>
          <cell r="BM75"/>
          <cell r="BN75"/>
          <cell r="BO75"/>
          <cell r="BP75"/>
          <cell r="BQ75"/>
        </row>
        <row r="76">
          <cell r="AX76"/>
          <cell r="AY76"/>
          <cell r="AZ76"/>
          <cell r="BA76"/>
          <cell r="BB76"/>
          <cell r="BC76"/>
          <cell r="BL76"/>
          <cell r="BM76"/>
          <cell r="BN76"/>
          <cell r="BO76"/>
          <cell r="BP76"/>
          <cell r="BQ76"/>
        </row>
        <row r="77">
          <cell r="AX77"/>
          <cell r="AY77"/>
          <cell r="AZ77"/>
          <cell r="BA77"/>
          <cell r="BB77"/>
          <cell r="BC77"/>
          <cell r="BL77"/>
          <cell r="BM77"/>
          <cell r="BN77"/>
          <cell r="BO77"/>
          <cell r="BP77"/>
          <cell r="BQ77"/>
        </row>
        <row r="78">
          <cell r="AX78"/>
          <cell r="AY78"/>
          <cell r="AZ78"/>
          <cell r="BA78"/>
          <cell r="BB78"/>
          <cell r="BC78"/>
          <cell r="BL78"/>
          <cell r="BM78"/>
          <cell r="BN78"/>
          <cell r="BO78"/>
          <cell r="BP78"/>
          <cell r="BQ78"/>
        </row>
        <row r="79">
          <cell r="AX79"/>
          <cell r="AY79"/>
          <cell r="AZ79"/>
          <cell r="BA79"/>
          <cell r="BB79"/>
          <cell r="BC79"/>
          <cell r="BL79"/>
          <cell r="BM79"/>
          <cell r="BN79"/>
          <cell r="BO79"/>
          <cell r="BP79"/>
          <cell r="BQ79"/>
        </row>
        <row r="80">
          <cell r="AX80"/>
          <cell r="AY80"/>
          <cell r="AZ80"/>
          <cell r="BA80"/>
          <cell r="BB80"/>
          <cell r="BC80"/>
          <cell r="BL80"/>
          <cell r="BM80"/>
          <cell r="BN80"/>
          <cell r="BO80"/>
          <cell r="BP80"/>
          <cell r="BQ80"/>
        </row>
        <row r="81">
          <cell r="AX81"/>
          <cell r="AY81"/>
          <cell r="AZ81"/>
          <cell r="BA81"/>
          <cell r="BB81"/>
          <cell r="BC81"/>
          <cell r="BL81"/>
          <cell r="BM81"/>
          <cell r="BN81"/>
          <cell r="BO81"/>
          <cell r="BP81"/>
          <cell r="BQ81"/>
        </row>
        <row r="82">
          <cell r="AX82"/>
          <cell r="AY82"/>
          <cell r="AZ82"/>
          <cell r="BA82"/>
          <cell r="BB82"/>
          <cell r="BC82"/>
          <cell r="BL82"/>
          <cell r="BM82"/>
          <cell r="BN82"/>
          <cell r="BO82"/>
          <cell r="BP82"/>
          <cell r="BQ82"/>
        </row>
        <row r="83">
          <cell r="AX83"/>
          <cell r="AY83"/>
          <cell r="AZ83"/>
          <cell r="BA83"/>
          <cell r="BB83"/>
          <cell r="BC83"/>
          <cell r="BL83"/>
          <cell r="BM83"/>
          <cell r="BN83"/>
          <cell r="BO83"/>
          <cell r="BP83"/>
          <cell r="BQ83"/>
        </row>
        <row r="84">
          <cell r="AX84"/>
          <cell r="AY84"/>
          <cell r="AZ84"/>
          <cell r="BA84"/>
          <cell r="BB84"/>
          <cell r="BC84"/>
          <cell r="BL84"/>
          <cell r="BM84"/>
          <cell r="BN84"/>
          <cell r="BO84"/>
          <cell r="BP84"/>
          <cell r="BQ84"/>
        </row>
        <row r="85">
          <cell r="AX85"/>
          <cell r="AY85"/>
          <cell r="AZ85"/>
          <cell r="BA85"/>
          <cell r="BB85"/>
          <cell r="BC85"/>
          <cell r="BL85"/>
          <cell r="BM85"/>
          <cell r="BN85"/>
          <cell r="BO85"/>
          <cell r="BP85"/>
          <cell r="BQ85"/>
        </row>
        <row r="86">
          <cell r="AX86"/>
          <cell r="AY86"/>
          <cell r="AZ86"/>
          <cell r="BA86"/>
          <cell r="BB86"/>
          <cell r="BC86"/>
          <cell r="BL86"/>
          <cell r="BM86"/>
          <cell r="BN86"/>
          <cell r="BO86"/>
          <cell r="BP86"/>
          <cell r="BQ86"/>
        </row>
        <row r="87">
          <cell r="AX87"/>
          <cell r="AY87"/>
          <cell r="AZ87"/>
          <cell r="BA87"/>
          <cell r="BB87"/>
          <cell r="BC87"/>
          <cell r="BL87"/>
          <cell r="BM87"/>
          <cell r="BN87"/>
          <cell r="BO87"/>
          <cell r="BP87"/>
          <cell r="BQ87"/>
        </row>
        <row r="88">
          <cell r="AX88"/>
          <cell r="AY88"/>
          <cell r="AZ88"/>
          <cell r="BA88"/>
          <cell r="BB88"/>
          <cell r="BC88"/>
          <cell r="BL88"/>
          <cell r="BM88"/>
          <cell r="BN88"/>
          <cell r="BO88"/>
          <cell r="BP88"/>
          <cell r="BQ88"/>
        </row>
        <row r="89">
          <cell r="AX89"/>
          <cell r="AY89"/>
          <cell r="AZ89"/>
          <cell r="BA89"/>
          <cell r="BB89"/>
          <cell r="BC89"/>
          <cell r="BL89"/>
          <cell r="BM89"/>
          <cell r="BN89"/>
          <cell r="BO89"/>
          <cell r="BP89"/>
          <cell r="BQ89"/>
        </row>
        <row r="90">
          <cell r="AX90"/>
          <cell r="AY90"/>
          <cell r="AZ90"/>
          <cell r="BA90"/>
          <cell r="BB90"/>
          <cell r="BC90"/>
          <cell r="BL90"/>
          <cell r="BM90"/>
          <cell r="BN90"/>
          <cell r="BO90"/>
          <cell r="BP90"/>
          <cell r="BQ90"/>
        </row>
        <row r="91">
          <cell r="AX91"/>
          <cell r="AY91"/>
          <cell r="AZ91"/>
          <cell r="BA91"/>
          <cell r="BB91"/>
          <cell r="BC91"/>
          <cell r="BL91"/>
          <cell r="BM91"/>
          <cell r="BN91"/>
          <cell r="BO91"/>
          <cell r="BP91"/>
          <cell r="BQ91"/>
        </row>
        <row r="92">
          <cell r="AX92"/>
          <cell r="AY92"/>
          <cell r="AZ92"/>
          <cell r="BA92"/>
          <cell r="BB92"/>
          <cell r="BC92"/>
          <cell r="BL92"/>
          <cell r="BM92"/>
          <cell r="BN92"/>
          <cell r="BO92"/>
          <cell r="BP92"/>
          <cell r="BQ92"/>
        </row>
        <row r="93">
          <cell r="AX93"/>
          <cell r="AY93"/>
          <cell r="AZ93"/>
          <cell r="BA93"/>
          <cell r="BB93"/>
          <cell r="BC93"/>
          <cell r="BL93"/>
          <cell r="BM93"/>
          <cell r="BN93"/>
          <cell r="BO93"/>
          <cell r="BP93"/>
          <cell r="BQ93"/>
        </row>
        <row r="94">
          <cell r="AX94"/>
          <cell r="AY94"/>
          <cell r="AZ94"/>
          <cell r="BA94"/>
          <cell r="BB94"/>
          <cell r="BC94"/>
          <cell r="BL94"/>
          <cell r="BM94"/>
          <cell r="BN94"/>
          <cell r="BO94"/>
          <cell r="BP94"/>
          <cell r="BQ94"/>
        </row>
        <row r="95">
          <cell r="AX95"/>
          <cell r="AY95"/>
          <cell r="AZ95"/>
          <cell r="BA95"/>
          <cell r="BB95"/>
          <cell r="BC95"/>
          <cell r="BL95"/>
          <cell r="BM95"/>
          <cell r="BN95"/>
          <cell r="BO95"/>
          <cell r="BP95"/>
          <cell r="BQ95"/>
        </row>
        <row r="96">
          <cell r="AX96"/>
          <cell r="AY96"/>
          <cell r="AZ96"/>
          <cell r="BA96"/>
          <cell r="BB96"/>
          <cell r="BC96"/>
          <cell r="BL96"/>
          <cell r="BM96"/>
          <cell r="BN96"/>
          <cell r="BO96"/>
          <cell r="BP96"/>
          <cell r="BQ96"/>
        </row>
        <row r="97">
          <cell r="AX97"/>
          <cell r="AY97"/>
          <cell r="AZ97"/>
          <cell r="BA97"/>
          <cell r="BB97"/>
          <cell r="BC97"/>
          <cell r="BL97"/>
          <cell r="BM97"/>
          <cell r="BN97"/>
          <cell r="BO97"/>
          <cell r="BP97"/>
          <cell r="BQ97"/>
        </row>
        <row r="98">
          <cell r="AX98"/>
          <cell r="AY98"/>
          <cell r="AZ98"/>
          <cell r="BA98"/>
          <cell r="BB98"/>
          <cell r="BC98"/>
          <cell r="BL98"/>
          <cell r="BM98"/>
          <cell r="BN98"/>
          <cell r="BO98"/>
          <cell r="BP98"/>
          <cell r="BQ98"/>
        </row>
        <row r="99">
          <cell r="AX99"/>
          <cell r="AY99"/>
          <cell r="AZ99"/>
          <cell r="BA99"/>
          <cell r="BB99"/>
          <cell r="BC99"/>
          <cell r="BL99"/>
          <cell r="BM99"/>
          <cell r="BN99"/>
          <cell r="BO99"/>
          <cell r="BP99"/>
          <cell r="BQ99"/>
        </row>
        <row r="100">
          <cell r="AX100"/>
          <cell r="AY100"/>
          <cell r="AZ100"/>
          <cell r="BA100"/>
          <cell r="BB100"/>
          <cell r="BC100"/>
          <cell r="BL100"/>
          <cell r="BM100"/>
          <cell r="BN100"/>
          <cell r="BO100"/>
          <cell r="BP100"/>
          <cell r="BQ100"/>
        </row>
        <row r="101">
          <cell r="AX101"/>
          <cell r="AY101"/>
          <cell r="AZ101"/>
          <cell r="BA101"/>
          <cell r="BB101"/>
          <cell r="BC101"/>
          <cell r="BL101"/>
          <cell r="BM101"/>
          <cell r="BN101"/>
          <cell r="BO101"/>
          <cell r="BP101"/>
          <cell r="BQ101"/>
        </row>
        <row r="102">
          <cell r="AX102"/>
          <cell r="AY102"/>
          <cell r="AZ102"/>
          <cell r="BA102"/>
          <cell r="BB102"/>
          <cell r="BC102"/>
          <cell r="BL102"/>
          <cell r="BM102"/>
          <cell r="BN102"/>
          <cell r="BO102"/>
          <cell r="BP102"/>
          <cell r="BQ102"/>
        </row>
        <row r="103">
          <cell r="AX103"/>
          <cell r="AY103"/>
          <cell r="AZ103"/>
          <cell r="BA103"/>
          <cell r="BB103"/>
          <cell r="BC103"/>
          <cell r="BL103"/>
          <cell r="BM103"/>
          <cell r="BN103"/>
          <cell r="BO103"/>
          <cell r="BP103"/>
          <cell r="BQ103"/>
        </row>
        <row r="104">
          <cell r="AX104"/>
          <cell r="AY104"/>
          <cell r="AZ104"/>
          <cell r="BA104"/>
          <cell r="BB104"/>
          <cell r="BC104"/>
          <cell r="BL104"/>
          <cell r="BM104"/>
          <cell r="BN104"/>
          <cell r="BO104"/>
          <cell r="BP104"/>
          <cell r="BQ104"/>
        </row>
      </sheetData>
      <sheetData sheetId="60"/>
      <sheetData sheetId="61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BA12">
            <v>1</v>
          </cell>
          <cell r="BB12">
            <v>1</v>
          </cell>
          <cell r="BC12">
            <v>1</v>
          </cell>
          <cell r="BD12">
            <v>1</v>
          </cell>
          <cell r="BE12">
            <v>1</v>
          </cell>
          <cell r="BF12">
            <v>1</v>
          </cell>
          <cell r="BO12">
            <v>1</v>
          </cell>
          <cell r="BP12">
            <v>1</v>
          </cell>
          <cell r="BQ12">
            <v>1</v>
          </cell>
          <cell r="BR12">
            <v>1</v>
          </cell>
          <cell r="BS12">
            <v>1</v>
          </cell>
          <cell r="BT12">
            <v>1</v>
          </cell>
          <cell r="CC12">
            <v>1</v>
          </cell>
          <cell r="CD12">
            <v>1</v>
          </cell>
          <cell r="CE12">
            <v>1</v>
          </cell>
          <cell r="CF12">
            <v>1</v>
          </cell>
          <cell r="CG12">
            <v>1</v>
          </cell>
          <cell r="CH12">
            <v>1</v>
          </cell>
        </row>
        <row r="13">
          <cell r="BA13">
            <v>1</v>
          </cell>
          <cell r="BB13">
            <v>1</v>
          </cell>
          <cell r="BC13">
            <v>1</v>
          </cell>
          <cell r="BD13">
            <v>1</v>
          </cell>
          <cell r="BE13">
            <v>2</v>
          </cell>
          <cell r="BF13">
            <v>0.91193316551976888</v>
          </cell>
          <cell r="BO13">
            <v>1</v>
          </cell>
          <cell r="BP13">
            <v>1</v>
          </cell>
          <cell r="BQ13">
            <v>1</v>
          </cell>
          <cell r="BR13">
            <v>1</v>
          </cell>
          <cell r="BS13">
            <v>2</v>
          </cell>
          <cell r="BT13">
            <v>0.95198194807356051</v>
          </cell>
          <cell r="CC13">
            <v>1</v>
          </cell>
          <cell r="CD13">
            <v>1</v>
          </cell>
          <cell r="CE13">
            <v>1</v>
          </cell>
          <cell r="CF13">
            <v>1</v>
          </cell>
          <cell r="CG13">
            <v>2</v>
          </cell>
          <cell r="CH13">
            <v>0.93627224743449222</v>
          </cell>
        </row>
        <row r="14">
          <cell r="BA14">
            <v>1</v>
          </cell>
          <cell r="BB14">
            <v>1</v>
          </cell>
          <cell r="BC14">
            <v>2</v>
          </cell>
          <cell r="BD14">
            <v>0.89192851942009266</v>
          </cell>
          <cell r="BE14">
            <v>3</v>
          </cell>
          <cell r="BF14">
            <v>0.8640579554221135</v>
          </cell>
          <cell r="BO14">
            <v>1</v>
          </cell>
          <cell r="BP14">
            <v>1</v>
          </cell>
          <cell r="BQ14">
            <v>2</v>
          </cell>
          <cell r="BR14">
            <v>0.9276691480968644</v>
          </cell>
          <cell r="BS14">
            <v>3</v>
          </cell>
          <cell r="BT14">
            <v>0.92496928543316481</v>
          </cell>
          <cell r="CC14">
            <v>1</v>
          </cell>
          <cell r="CD14">
            <v>1</v>
          </cell>
          <cell r="CE14">
            <v>2</v>
          </cell>
          <cell r="CF14">
            <v>0.89813237288393433</v>
          </cell>
          <cell r="CG14">
            <v>3</v>
          </cell>
          <cell r="CH14">
            <v>0.90089355669729787</v>
          </cell>
        </row>
        <row r="15">
          <cell r="BA15">
            <v>2</v>
          </cell>
          <cell r="BB15">
            <v>0.87964907592243569</v>
          </cell>
          <cell r="BC15">
            <v>3</v>
          </cell>
          <cell r="BD15">
            <v>0.83420923430229876</v>
          </cell>
          <cell r="BE15">
            <v>4</v>
          </cell>
          <cell r="BF15">
            <v>0.8316220983749063</v>
          </cell>
          <cell r="BO15">
            <v>2</v>
          </cell>
          <cell r="BP15">
            <v>0.88884523542347071</v>
          </cell>
          <cell r="BQ15">
            <v>3</v>
          </cell>
          <cell r="BR15">
            <v>0.88780851764883828</v>
          </cell>
          <cell r="BS15">
            <v>4</v>
          </cell>
          <cell r="BT15">
            <v>0.90626962945793132</v>
          </cell>
          <cell r="CC15">
            <v>2</v>
          </cell>
          <cell r="CD15">
            <v>0.84674531236252726</v>
          </cell>
          <cell r="CE15">
            <v>3</v>
          </cell>
          <cell r="CF15">
            <v>0.84342448672534898</v>
          </cell>
          <cell r="CG15">
            <v>4</v>
          </cell>
          <cell r="CH15">
            <v>0.87660572131603509</v>
          </cell>
        </row>
        <row r="16">
          <cell r="BA16">
            <v>3</v>
          </cell>
          <cell r="BB16">
            <v>0.81607968679204357</v>
          </cell>
          <cell r="BC16">
            <v>4</v>
          </cell>
          <cell r="BD16">
            <v>0.7955364837549187</v>
          </cell>
          <cell r="BE16">
            <v>5</v>
          </cell>
          <cell r="BF16">
            <v>0.80730378642948541</v>
          </cell>
          <cell r="BO16">
            <v>3</v>
          </cell>
          <cell r="BP16">
            <v>0.82964321306064248</v>
          </cell>
          <cell r="BQ16">
            <v>4</v>
          </cell>
          <cell r="BR16">
            <v>0.86057004833076223</v>
          </cell>
          <cell r="BS16">
            <v>5</v>
          </cell>
          <cell r="BT16">
            <v>0.8920257857319086</v>
          </cell>
          <cell r="CC16">
            <v>3</v>
          </cell>
          <cell r="CD16">
            <v>0.7682293563943734</v>
          </cell>
          <cell r="CE16">
            <v>4</v>
          </cell>
          <cell r="CF16">
            <v>0.80664175922212633</v>
          </cell>
          <cell r="CG16">
            <v>5</v>
          </cell>
          <cell r="CH16">
            <v>0.858218455569289</v>
          </cell>
        </row>
        <row r="17">
          <cell r="BA17">
            <v>4</v>
          </cell>
          <cell r="BB17">
            <v>0.77378249677119493</v>
          </cell>
          <cell r="BC17">
            <v>5</v>
          </cell>
          <cell r="BD17">
            <v>0.76677853930053697</v>
          </cell>
          <cell r="BE17">
            <v>6</v>
          </cell>
          <cell r="BF17">
            <v>0.7879631064806274</v>
          </cell>
          <cell r="BO17">
            <v>4</v>
          </cell>
          <cell r="BP17">
            <v>0.79004585253500526</v>
          </cell>
          <cell r="BQ17">
            <v>5</v>
          </cell>
          <cell r="BR17">
            <v>0.8400190859537876</v>
          </cell>
          <cell r="BS17">
            <v>6</v>
          </cell>
          <cell r="BT17">
            <v>0.88055406225487343</v>
          </cell>
          <cell r="CC17">
            <v>4</v>
          </cell>
          <cell r="CD17">
            <v>0.71697762400791376</v>
          </cell>
          <cell r="CE17">
            <v>5</v>
          </cell>
          <cell r="CF17">
            <v>0.77921920769324515</v>
          </cell>
          <cell r="CG17">
            <v>6</v>
          </cell>
          <cell r="CH17">
            <v>0.84348163502823226</v>
          </cell>
        </row>
        <row r="18">
          <cell r="BA18">
            <v>5</v>
          </cell>
          <cell r="BB18">
            <v>0.7424898979886646</v>
          </cell>
          <cell r="BC18">
            <v>6</v>
          </cell>
          <cell r="BD18">
            <v>0.74405500723781859</v>
          </cell>
          <cell r="BE18">
            <v>7</v>
          </cell>
          <cell r="BF18">
            <v>0.77197273277223311</v>
          </cell>
          <cell r="BO18">
            <v>5</v>
          </cell>
          <cell r="BP18">
            <v>0.71663391442537605</v>
          </cell>
          <cell r="BQ18">
            <v>6</v>
          </cell>
          <cell r="BR18">
            <v>0.78555397893488155</v>
          </cell>
          <cell r="BS18">
            <v>7</v>
          </cell>
          <cell r="BT18">
            <v>0.84114892620835002</v>
          </cell>
          <cell r="CC18">
            <v>5</v>
          </cell>
          <cell r="CD18">
            <v>0.61479464150928309</v>
          </cell>
          <cell r="CE18">
            <v>6</v>
          </cell>
          <cell r="CF18">
            <v>0.70256514247536617</v>
          </cell>
          <cell r="CG18">
            <v>7</v>
          </cell>
          <cell r="CH18">
            <v>0.79173735586233174</v>
          </cell>
        </row>
        <row r="19">
          <cell r="BA19">
            <v>6</v>
          </cell>
          <cell r="BB19">
            <v>0.71786374236569173</v>
          </cell>
          <cell r="BC19">
            <v>7</v>
          </cell>
          <cell r="BD19">
            <v>0.7253687196413896</v>
          </cell>
          <cell r="BE19">
            <v>8</v>
          </cell>
          <cell r="BF19">
            <v>0.75838377268722112</v>
          </cell>
          <cell r="BO19">
            <v>6</v>
          </cell>
          <cell r="BP19">
            <v>0.67621507398163883</v>
          </cell>
          <cell r="BQ19">
            <v>7</v>
          </cell>
          <cell r="BR19">
            <v>0.7550796622968261</v>
          </cell>
          <cell r="BS19">
            <v>8</v>
          </cell>
          <cell r="BT19">
            <v>0.81882219713653903</v>
          </cell>
          <cell r="CC19">
            <v>6</v>
          </cell>
          <cell r="CD19">
            <v>0.55993277838431088</v>
          </cell>
          <cell r="CE19">
            <v>7</v>
          </cell>
          <cell r="CF19">
            <v>0.66047896497439695</v>
          </cell>
          <cell r="CG19">
            <v>8</v>
          </cell>
          <cell r="CH19">
            <v>0.7627191448392775</v>
          </cell>
        </row>
        <row r="20">
          <cell r="BA20">
            <v>7</v>
          </cell>
          <cell r="BB20">
            <v>0.69768094639531109</v>
          </cell>
          <cell r="BC20">
            <v>8</v>
          </cell>
          <cell r="BD20">
            <v>0.70956167810019133</v>
          </cell>
          <cell r="BE20">
            <v>9</v>
          </cell>
          <cell r="BF20">
            <v>0.74659615032824311</v>
          </cell>
          <cell r="BO20">
            <v>7</v>
          </cell>
          <cell r="BP20">
            <v>0.64861128897275899</v>
          </cell>
          <cell r="BQ20">
            <v>8</v>
          </cell>
          <cell r="BR20">
            <v>0.73405531979855632</v>
          </cell>
          <cell r="BS20">
            <v>9</v>
          </cell>
          <cell r="BT20">
            <v>0.8032965549086718</v>
          </cell>
          <cell r="CC20">
            <v>7</v>
          </cell>
          <cell r="CD20">
            <v>0.52305302092296801</v>
          </cell>
          <cell r="CE20">
            <v>8</v>
          </cell>
          <cell r="CF20">
            <v>0.63178692297191386</v>
          </cell>
          <cell r="CG20">
            <v>9</v>
          </cell>
          <cell r="CH20">
            <v>0.74267054712282998</v>
          </cell>
        </row>
        <row r="21">
          <cell r="BA21">
            <v>8</v>
          </cell>
          <cell r="BB21">
            <v>0.68065705824973677</v>
          </cell>
          <cell r="BC21">
            <v>9</v>
          </cell>
          <cell r="BD21">
            <v>0.69590504659522767</v>
          </cell>
          <cell r="BE21">
            <v>10</v>
          </cell>
          <cell r="BF21">
            <v>0.73620709749473601</v>
          </cell>
          <cell r="BO21">
            <v>8</v>
          </cell>
          <cell r="BP21">
            <v>0.62779365930583464</v>
          </cell>
          <cell r="BQ21">
            <v>9</v>
          </cell>
          <cell r="BR21">
            <v>0.7180808052389448</v>
          </cell>
          <cell r="BS21">
            <v>10</v>
          </cell>
          <cell r="BT21">
            <v>0.79143106988981438</v>
          </cell>
          <cell r="CC21">
            <v>8</v>
          </cell>
          <cell r="CD21">
            <v>0.495561694553729</v>
          </cell>
          <cell r="CE21">
            <v>9</v>
          </cell>
          <cell r="CF21">
            <v>0.61017653843043951</v>
          </cell>
          <cell r="CG21">
            <v>10</v>
          </cell>
          <cell r="CH21">
            <v>0.72742126246292338</v>
          </cell>
        </row>
        <row r="22">
          <cell r="BA22">
            <v>9</v>
          </cell>
          <cell r="BB22">
            <v>0.66598605519459975</v>
          </cell>
          <cell r="BC22">
            <v>10</v>
          </cell>
          <cell r="BD22">
            <v>0.68391164728142928</v>
          </cell>
          <cell r="BE22">
            <v>11</v>
          </cell>
          <cell r="BF22">
            <v>0.72693364985892706</v>
          </cell>
          <cell r="BO22">
            <v>9</v>
          </cell>
          <cell r="BP22">
            <v>0.61115967394214044</v>
          </cell>
          <cell r="BQ22">
            <v>10</v>
          </cell>
          <cell r="BR22">
            <v>0.70524079007752061</v>
          </cell>
          <cell r="BS22">
            <v>11</v>
          </cell>
          <cell r="BT22">
            <v>0.78184961363340932</v>
          </cell>
          <cell r="CC22">
            <v>9</v>
          </cell>
          <cell r="CD22">
            <v>0.47379710659753704</v>
          </cell>
          <cell r="CE22">
            <v>10</v>
          </cell>
          <cell r="CF22">
            <v>0.59292682206587533</v>
          </cell>
          <cell r="CG22">
            <v>11</v>
          </cell>
          <cell r="CH22">
            <v>0.71515386251184765</v>
          </cell>
        </row>
        <row r="23">
          <cell r="BA23">
            <v>10</v>
          </cell>
          <cell r="BB23">
            <v>0.65313055264747233</v>
          </cell>
          <cell r="BC23">
            <v>11</v>
          </cell>
          <cell r="BD23">
            <v>0.67324045828299939</v>
          </cell>
          <cell r="BE23">
            <v>12</v>
          </cell>
          <cell r="BF23">
            <v>0.71856969000566939</v>
          </cell>
          <cell r="BO23">
            <v>10</v>
          </cell>
          <cell r="BP23">
            <v>0.59735377718011751</v>
          </cell>
          <cell r="BQ23">
            <v>11</v>
          </cell>
          <cell r="BR23">
            <v>0.69453130824897358</v>
          </cell>
          <cell r="BS23">
            <v>12</v>
          </cell>
          <cell r="BT23">
            <v>0.77382728119103517</v>
          </cell>
          <cell r="CC23">
            <v>10</v>
          </cell>
          <cell r="CD23">
            <v>0.45587076017619943</v>
          </cell>
          <cell r="CE23">
            <v>11</v>
          </cell>
          <cell r="CF23">
            <v>0.57862206136663918</v>
          </cell>
          <cell r="CG23">
            <v>12</v>
          </cell>
          <cell r="CH23">
            <v>0.70491484128863113</v>
          </cell>
        </row>
        <row r="24">
          <cell r="BA24">
            <v>11</v>
          </cell>
          <cell r="BB24">
            <v>0.64171523975895062</v>
          </cell>
          <cell r="BC24">
            <v>12</v>
          </cell>
          <cell r="BD24">
            <v>0.66364388097273386</v>
          </cell>
          <cell r="BE24">
            <v>13</v>
          </cell>
          <cell r="BF24">
            <v>0.71096060076823142</v>
          </cell>
          <cell r="BO24">
            <v>11</v>
          </cell>
          <cell r="BP24">
            <v>0.58558233628992395</v>
          </cell>
          <cell r="BQ24">
            <v>12</v>
          </cell>
          <cell r="BR24">
            <v>0.68536154064342125</v>
          </cell>
          <cell r="BS24">
            <v>13</v>
          </cell>
          <cell r="BT24">
            <v>0.76693576144974074</v>
          </cell>
          <cell r="CC24">
            <v>11</v>
          </cell>
          <cell r="CD24">
            <v>0.44068583274742035</v>
          </cell>
          <cell r="CE24">
            <v>12</v>
          </cell>
          <cell r="CF24">
            <v>0.56643414172228468</v>
          </cell>
          <cell r="CG24">
            <v>13</v>
          </cell>
          <cell r="CH24">
            <v>0.69614266503252464</v>
          </cell>
        </row>
        <row r="25">
          <cell r="BA25">
            <v>12</v>
          </cell>
          <cell r="BB25">
            <v>0.63146817761020213</v>
          </cell>
          <cell r="BC25">
            <v>13</v>
          </cell>
          <cell r="BD25">
            <v>0.65493672964058181</v>
          </cell>
          <cell r="BE25">
            <v>14</v>
          </cell>
          <cell r="BF25">
            <v>0.70398753789192925</v>
          </cell>
          <cell r="BO25">
            <v>12</v>
          </cell>
          <cell r="BP25">
            <v>0.57534174157433815</v>
          </cell>
          <cell r="BQ25">
            <v>13</v>
          </cell>
          <cell r="BR25">
            <v>0.67735494433104138</v>
          </cell>
          <cell r="BS25">
            <v>14</v>
          </cell>
          <cell r="BT25">
            <v>0.76090115518919277</v>
          </cell>
          <cell r="CC25">
            <v>12</v>
          </cell>
          <cell r="CD25">
            <v>0.42755101629764936</v>
          </cell>
          <cell r="CE25">
            <v>13</v>
          </cell>
          <cell r="CF25">
            <v>0.55583796749647973</v>
          </cell>
          <cell r="CG25">
            <v>14</v>
          </cell>
          <cell r="CH25">
            <v>0.68847923447184378</v>
          </cell>
        </row>
        <row r="26">
          <cell r="BA26">
            <v>13</v>
          </cell>
          <cell r="BB26">
            <v>0.62218635118985299</v>
          </cell>
          <cell r="BC26">
            <v>14</v>
          </cell>
          <cell r="BD26">
            <v>0.64697704814339296</v>
          </cell>
          <cell r="BE26">
            <v>15</v>
          </cell>
          <cell r="BF26">
            <v>0.69755725910679167</v>
          </cell>
          <cell r="BO26">
            <v>13</v>
          </cell>
          <cell r="BP26">
            <v>0.56629296916369698</v>
          </cell>
          <cell r="BQ26">
            <v>14</v>
          </cell>
          <cell r="BR26">
            <v>0.67025707972887394</v>
          </cell>
          <cell r="BS26">
            <v>15</v>
          </cell>
          <cell r="BT26">
            <v>0.7555378374823094</v>
          </cell>
          <cell r="CC26">
            <v>13</v>
          </cell>
          <cell r="CD26">
            <v>0.41600365209943346</v>
          </cell>
          <cell r="CE26">
            <v>14</v>
          </cell>
          <cell r="CF26">
            <v>0.54648028100683588</v>
          </cell>
          <cell r="CG26">
            <v>15</v>
          </cell>
          <cell r="CH26">
            <v>0.68168244361514063</v>
          </cell>
        </row>
        <row r="27">
          <cell r="BA27">
            <v>14</v>
          </cell>
          <cell r="BB27">
            <v>0.61371439978532571</v>
          </cell>
          <cell r="BC27">
            <v>15</v>
          </cell>
          <cell r="BD27">
            <v>0.63965373814933602</v>
          </cell>
          <cell r="BE27">
            <v>16</v>
          </cell>
          <cell r="BF27">
            <v>0.69159531450548239</v>
          </cell>
          <cell r="BO27">
            <v>14</v>
          </cell>
          <cell r="BP27">
            <v>0.55819721400346456</v>
          </cell>
          <cell r="BQ27">
            <v>15</v>
          </cell>
          <cell r="BR27">
            <v>0.66388812561392108</v>
          </cell>
          <cell r="BS27">
            <v>16</v>
          </cell>
          <cell r="BT27">
            <v>0.75071428012054653</v>
          </cell>
          <cell r="CC27">
            <v>14</v>
          </cell>
          <cell r="CD27">
            <v>0.40571953137340178</v>
          </cell>
          <cell r="CE27">
            <v>15</v>
          </cell>
          <cell r="CF27">
            <v>0.53811239418733026</v>
          </cell>
          <cell r="CG27">
            <v>16</v>
          </cell>
          <cell r="CH27">
            <v>0.67558110709706953</v>
          </cell>
        </row>
        <row r="28">
          <cell r="BA28">
            <v>15</v>
          </cell>
          <cell r="BB28">
            <v>0.60593092339684573</v>
          </cell>
          <cell r="BC28">
            <v>16</v>
          </cell>
          <cell r="BD28">
            <v>0.63287829698513998</v>
          </cell>
          <cell r="BE28">
            <v>17</v>
          </cell>
          <cell r="BF28">
            <v>0.68604135092301954</v>
          </cell>
          <cell r="BO28">
            <v>15</v>
          </cell>
          <cell r="BP28">
            <v>0.55088011690403882</v>
          </cell>
          <cell r="BQ28">
            <v>16</v>
          </cell>
          <cell r="BR28">
            <v>0.65811639736734118</v>
          </cell>
          <cell r="BS28">
            <v>17</v>
          </cell>
          <cell r="BT28">
            <v>0.74633393981321172</v>
          </cell>
          <cell r="CC28">
            <v>15</v>
          </cell>
          <cell r="CD28">
            <v>0.39646303465345889</v>
          </cell>
          <cell r="CE28">
            <v>16</v>
          </cell>
          <cell r="CF28">
            <v>0.53055282552547089</v>
          </cell>
          <cell r="CG28">
            <v>17</v>
          </cell>
          <cell r="CH28">
            <v>0.670049811431773</v>
          </cell>
        </row>
        <row r="29">
          <cell r="BA29">
            <v>16</v>
          </cell>
          <cell r="BB29">
            <v>0.59873935230946429</v>
          </cell>
          <cell r="BC29">
            <v>17</v>
          </cell>
          <cell r="BD29">
            <v>0.62657913374958152</v>
          </cell>
          <cell r="BE29">
            <v>18</v>
          </cell>
          <cell r="BF29">
            <v>0.6808457907337081</v>
          </cell>
          <cell r="BO29">
            <v>16</v>
          </cell>
          <cell r="BP29">
            <v>0.54421060569879431</v>
          </cell>
          <cell r="BQ29">
            <v>17</v>
          </cell>
          <cell r="BR29">
            <v>0.65284263551254273</v>
          </cell>
          <cell r="BS29">
            <v>18</v>
          </cell>
          <cell r="BT29">
            <v>0.7423238920850731</v>
          </cell>
          <cell r="CC29">
            <v>16</v>
          </cell>
          <cell r="CD29">
            <v>0.38805778115061773</v>
          </cell>
          <cell r="CE29">
            <v>17</v>
          </cell>
          <cell r="CF29">
            <v>0.52366521244853259</v>
          </cell>
          <cell r="CG29">
            <v>18</v>
          </cell>
          <cell r="CH29">
            <v>0.6649939879171145</v>
          </cell>
        </row>
        <row r="30">
          <cell r="BA30">
            <v>17</v>
          </cell>
          <cell r="BB30">
            <v>0.59206167507751561</v>
          </cell>
          <cell r="BC30">
            <v>18</v>
          </cell>
          <cell r="BD30">
            <v>0.62069755786665204</v>
          </cell>
          <cell r="BE30">
            <v>19</v>
          </cell>
          <cell r="BF30">
            <v>0.67596743023261752</v>
          </cell>
          <cell r="BO30">
            <v>17</v>
          </cell>
          <cell r="BP30">
            <v>0.53808773778065733</v>
          </cell>
          <cell r="BQ30">
            <v>18</v>
          </cell>
          <cell r="BR30">
            <v>0.64799020861270296</v>
          </cell>
          <cell r="BS30">
            <v>19</v>
          </cell>
          <cell r="BT30">
            <v>0.73862772847213998</v>
          </cell>
          <cell r="CC30">
            <v>17</v>
          </cell>
          <cell r="CD30">
            <v>0.38036845577475731</v>
          </cell>
          <cell r="CE30">
            <v>18</v>
          </cell>
          <cell r="CF30">
            <v>0.5173445828858001</v>
          </cell>
          <cell r="CG30">
            <v>19</v>
          </cell>
          <cell r="CH30">
            <v>0.66034060098111647</v>
          </cell>
        </row>
        <row r="31">
          <cell r="BA31">
            <v>18</v>
          </cell>
          <cell r="BB31">
            <v>0.58583401802915791</v>
          </cell>
          <cell r="BC31">
            <v>19</v>
          </cell>
          <cell r="BD31">
            <v>0.61518488424691697</v>
          </cell>
          <cell r="BE31">
            <v>20</v>
          </cell>
          <cell r="BF31">
            <v>0.67137166889649591</v>
          </cell>
          <cell r="BO31">
            <v>18</v>
          </cell>
          <cell r="BP31">
            <v>0.5324321742297361</v>
          </cell>
          <cell r="BQ31">
            <v>19</v>
          </cell>
          <cell r="BR31">
            <v>0.64349874886762282</v>
          </cell>
          <cell r="BS31">
            <v>20</v>
          </cell>
          <cell r="BT31">
            <v>0.73520093331510217</v>
          </cell>
          <cell r="CC31">
            <v>18</v>
          </cell>
          <cell r="CD31">
            <v>0.37328907938986511</v>
          </cell>
          <cell r="CE31">
            <v>19</v>
          </cell>
          <cell r="CF31">
            <v>0.51150846328969868</v>
          </cell>
          <cell r="CG31">
            <v>20</v>
          </cell>
          <cell r="CH31">
            <v>0.65603209697460085</v>
          </cell>
        </row>
        <row r="32">
          <cell r="BA32">
            <v>19</v>
          </cell>
          <cell r="BB32">
            <v>0.58000345930192687</v>
          </cell>
          <cell r="BC32">
            <v>20</v>
          </cell>
          <cell r="BD32">
            <v>0.61000030297388197</v>
          </cell>
          <cell r="BE32">
            <v>21</v>
          </cell>
          <cell r="BF32">
            <v>0.66702918112079734</v>
          </cell>
          <cell r="BO32">
            <v>19</v>
          </cell>
          <cell r="BP32">
            <v>0.52718046118055595</v>
          </cell>
          <cell r="BQ32">
            <v>20</v>
          </cell>
          <cell r="BR32">
            <v>0.63931987338112561</v>
          </cell>
          <cell r="BS32">
            <v>21</v>
          </cell>
          <cell r="BT32">
            <v>0.73200777000381845</v>
          </cell>
          <cell r="CC32">
            <v>19</v>
          </cell>
          <cell r="CD32">
            <v>0.36673516951967611</v>
          </cell>
          <cell r="CE32">
            <v>20</v>
          </cell>
          <cell r="CF32">
            <v>0.50609091682873431</v>
          </cell>
          <cell r="CG32">
            <v>21</v>
          </cell>
          <cell r="CH32">
            <v>0.65202233466209825</v>
          </cell>
        </row>
        <row r="33">
          <cell r="BA33">
            <v>20</v>
          </cell>
          <cell r="BB33">
            <v>0.57452568709305873</v>
          </cell>
          <cell r="BC33">
            <v>21</v>
          </cell>
          <cell r="BD33">
            <v>0.60510928419888244</v>
          </cell>
          <cell r="BE33">
            <v>22</v>
          </cell>
          <cell r="BF33">
            <v>0.66291490443869072</v>
          </cell>
          <cell r="BO33">
            <v>20</v>
          </cell>
          <cell r="BP33">
            <v>0.52228107985375583</v>
          </cell>
          <cell r="BQ33">
            <v>21</v>
          </cell>
          <cell r="BR33">
            <v>0.63541422243327494</v>
          </cell>
          <cell r="BS33">
            <v>22</v>
          </cell>
          <cell r="BT33">
            <v>0.72901912204346841</v>
          </cell>
          <cell r="CC33">
            <v>20</v>
          </cell>
          <cell r="CD33">
            <v>0.36063834361249469</v>
          </cell>
          <cell r="CE33">
            <v>21</v>
          </cell>
          <cell r="CF33">
            <v>0.50103842697858891</v>
          </cell>
          <cell r="CG33">
            <v>22</v>
          </cell>
          <cell r="CH33">
            <v>0.64827376746298215</v>
          </cell>
        </row>
        <row r="34">
          <cell r="BA34">
            <v>21</v>
          </cell>
          <cell r="BB34">
            <v>0.5693632482150619</v>
          </cell>
          <cell r="BC34">
            <v>22</v>
          </cell>
          <cell r="BD34">
            <v>0.60048236517006026</v>
          </cell>
          <cell r="BE34">
            <v>23</v>
          </cell>
          <cell r="BF34">
            <v>0.65900725810850336</v>
          </cell>
          <cell r="BO34">
            <v>21</v>
          </cell>
          <cell r="BP34">
            <v>0.51769164837043646</v>
          </cell>
          <cell r="BQ34">
            <v>22</v>
          </cell>
          <cell r="BR34">
            <v>0.6317493571937568</v>
          </cell>
          <cell r="BS34">
            <v>23</v>
          </cell>
          <cell r="BT34">
            <v>0.72621095822395476</v>
          </cell>
          <cell r="CC34">
            <v>21</v>
          </cell>
          <cell r="CD34">
            <v>0.35494250778931469</v>
          </cell>
          <cell r="CE34">
            <v>22</v>
          </cell>
          <cell r="CF34">
            <v>0.49630698243309423</v>
          </cell>
          <cell r="CG34">
            <v>23</v>
          </cell>
          <cell r="CH34">
            <v>0.64475544279171781</v>
          </cell>
        </row>
        <row r="35">
          <cell r="BA35">
            <v>22</v>
          </cell>
          <cell r="BB35">
            <v>0.56448421765930512</v>
          </cell>
          <cell r="BC35">
            <v>23</v>
          </cell>
          <cell r="BD35">
            <v>0.59609421495384052</v>
          </cell>
          <cell r="BE35">
            <v>24</v>
          </cell>
          <cell r="BF35">
            <v>0.65528753205342916</v>
          </cell>
          <cell r="BO35">
            <v>22</v>
          </cell>
          <cell r="BP35">
            <v>0.51337689537000841</v>
          </cell>
          <cell r="BQ35">
            <v>23</v>
          </cell>
          <cell r="BR35">
            <v>0.62829823445973498</v>
          </cell>
          <cell r="BS35">
            <v>24</v>
          </cell>
          <cell r="BT35">
            <v>0.7235632174436003</v>
          </cell>
          <cell r="CC35">
            <v>22</v>
          </cell>
          <cell r="CD35">
            <v>0.34960110481096895</v>
          </cell>
          <cell r="CE35">
            <v>23</v>
          </cell>
          <cell r="CF35">
            <v>0.49185996674314969</v>
          </cell>
          <cell r="CG35">
            <v>24</v>
          </cell>
          <cell r="CH35">
            <v>0.64144155014531756</v>
          </cell>
        </row>
        <row r="36">
          <cell r="BA36">
            <v>23</v>
          </cell>
          <cell r="BB36">
            <v>0.55986117378201672</v>
          </cell>
          <cell r="BC36">
            <v>24</v>
          </cell>
          <cell r="BD36">
            <v>0.59192290417821469</v>
          </cell>
          <cell r="BE36">
            <v>25</v>
          </cell>
          <cell r="BF36">
            <v>0.65173940358338411</v>
          </cell>
          <cell r="BO36">
            <v>23</v>
          </cell>
          <cell r="BP36">
            <v>0.50930716387997343</v>
          </cell>
          <cell r="BQ36">
            <v>24</v>
          </cell>
          <cell r="BR36">
            <v>0.62503807854675208</v>
          </cell>
          <cell r="BS36">
            <v>25</v>
          </cell>
          <cell r="BT36">
            <v>0.7210589827809718</v>
          </cell>
          <cell r="CC36">
            <v>23</v>
          </cell>
          <cell r="CD36">
            <v>0.34457508770487044</v>
          </cell>
          <cell r="CE36">
            <v>24</v>
          </cell>
          <cell r="CF36">
            <v>0.48766660065391598</v>
          </cell>
          <cell r="CG36">
            <v>25</v>
          </cell>
          <cell r="CH36">
            <v>0.63831034697853617</v>
          </cell>
        </row>
        <row r="37">
          <cell r="BA37">
            <v>24</v>
          </cell>
          <cell r="BB37">
            <v>0.55547039890923877</v>
          </cell>
          <cell r="BC37">
            <v>25</v>
          </cell>
          <cell r="BD37">
            <v>0.5879493283318652</v>
          </cell>
          <cell r="BE37">
            <v>26</v>
          </cell>
          <cell r="BF37">
            <v>0.64834855121840984</v>
          </cell>
          <cell r="BO37">
            <v>24</v>
          </cell>
          <cell r="BP37">
            <v>0.50545728758546182</v>
          </cell>
          <cell r="BQ37">
            <v>25</v>
          </cell>
          <cell r="BR37">
            <v>0.62194953257939112</v>
          </cell>
          <cell r="BS37">
            <v>26</v>
          </cell>
          <cell r="BT37">
            <v>0.71868385932584766</v>
          </cell>
          <cell r="CC37">
            <v>24</v>
          </cell>
          <cell r="CD37">
            <v>0.33983140167431125</v>
          </cell>
          <cell r="CE37">
            <v>25</v>
          </cell>
          <cell r="CF37">
            <v>0.48370077249132037</v>
          </cell>
          <cell r="CG37">
            <v>26</v>
          </cell>
          <cell r="CH37">
            <v>0.63534335041958589</v>
          </cell>
        </row>
        <row r="38">
          <cell r="BA38">
            <v>25</v>
          </cell>
          <cell r="BB38">
            <v>0.55129124861521761</v>
          </cell>
          <cell r="BC38">
            <v>26</v>
          </cell>
          <cell r="BD38">
            <v>0.58415674758216163</v>
          </cell>
          <cell r="BE38">
            <v>27</v>
          </cell>
          <cell r="BF38">
            <v>0.64510234317864268</v>
          </cell>
          <cell r="BO38">
            <v>25</v>
          </cell>
          <cell r="BP38">
            <v>0.50180573379651461</v>
          </cell>
          <cell r="BQ38">
            <v>26</v>
          </cell>
          <cell r="BR38">
            <v>0.61901601019926866</v>
          </cell>
          <cell r="BS38">
            <v>27</v>
          </cell>
          <cell r="BT38">
            <v>0.71642549835327729</v>
          </cell>
          <cell r="CC38">
            <v>25</v>
          </cell>
          <cell r="CD38">
            <v>0.33534182910700061</v>
          </cell>
          <cell r="CE38">
            <v>26</v>
          </cell>
          <cell r="CF38">
            <v>0.47994014637640869</v>
          </cell>
          <cell r="CG38">
            <v>27</v>
          </cell>
          <cell r="CH38">
            <v>0.63252471972054114</v>
          </cell>
        </row>
        <row r="39">
          <cell r="BA39">
            <v>26</v>
          </cell>
          <cell r="BB39">
            <v>0.54730564887570621</v>
          </cell>
          <cell r="BC39">
            <v>27</v>
          </cell>
          <cell r="BD39">
            <v>0.58053041606731037</v>
          </cell>
          <cell r="BE39">
            <v>28</v>
          </cell>
          <cell r="BF39">
            <v>0.64198958391625538</v>
          </cell>
          <cell r="BO39">
            <v>26</v>
          </cell>
          <cell r="BP39">
            <v>0.49833394077892024</v>
          </cell>
          <cell r="BQ39">
            <v>27</v>
          </cell>
          <cell r="BR39">
            <v>0.61622319355568766</v>
          </cell>
          <cell r="BS39">
            <v>28</v>
          </cell>
          <cell r="BT39">
            <v>0.71427322843922625</v>
          </cell>
          <cell r="CC39">
            <v>26</v>
          </cell>
          <cell r="CD39">
            <v>0.33108209857451931</v>
          </cell>
          <cell r="CE39">
            <v>27</v>
          </cell>
          <cell r="CF39">
            <v>0.47636547286118258</v>
          </cell>
          <cell r="CG39">
            <v>28</v>
          </cell>
          <cell r="CH39">
            <v>0.62984077795326521</v>
          </cell>
        </row>
        <row r="40">
          <cell r="BA40">
            <v>27</v>
          </cell>
          <cell r="BB40">
            <v>0.5434976913310775</v>
          </cell>
          <cell r="BC40">
            <v>28</v>
          </cell>
          <cell r="BD40">
            <v>0.57705728064931849</v>
          </cell>
          <cell r="BE40">
            <v>29</v>
          </cell>
          <cell r="BF40">
            <v>0.63900030621935366</v>
          </cell>
          <cell r="BO40">
            <v>27</v>
          </cell>
          <cell r="BP40">
            <v>0.49502579897649401</v>
          </cell>
          <cell r="BQ40">
            <v>28</v>
          </cell>
          <cell r="BR40">
            <v>0.61355863974932268</v>
          </cell>
          <cell r="BS40">
            <v>29</v>
          </cell>
          <cell r="BT40">
            <v>0.71221776595168307</v>
          </cell>
          <cell r="CC40">
            <v>27</v>
          </cell>
          <cell r="CD40">
            <v>0.32703118882939042</v>
          </cell>
          <cell r="CE40">
            <v>28</v>
          </cell>
          <cell r="CF40">
            <v>0.47296004938377434</v>
          </cell>
          <cell r="CG40">
            <v>29</v>
          </cell>
          <cell r="CH40">
            <v>0.62727963696229894</v>
          </cell>
        </row>
        <row r="41">
          <cell r="BA41">
            <v>28</v>
          </cell>
          <cell r="BB41">
            <v>0.53985330465145398</v>
          </cell>
          <cell r="BC41">
            <v>29</v>
          </cell>
          <cell r="BD41">
            <v>0.57372573413536143</v>
          </cell>
          <cell r="BE41">
            <v>30</v>
          </cell>
          <cell r="BF41">
            <v>0.63612559942855018</v>
          </cell>
          <cell r="BO41">
            <v>28</v>
          </cell>
          <cell r="BP41">
            <v>0.49186724028434015</v>
          </cell>
          <cell r="BQ41">
            <v>29</v>
          </cell>
          <cell r="BR41">
            <v>0.61101146882779367</v>
          </cell>
          <cell r="BS41">
            <v>30</v>
          </cell>
          <cell r="BT41">
            <v>0.71025098529285768</v>
          </cell>
          <cell r="CC41">
            <v>28</v>
          </cell>
          <cell r="CD41">
            <v>0.32317077891560475</v>
          </cell>
          <cell r="CE41">
            <v>29</v>
          </cell>
          <cell r="CF41">
            <v>0.46970929319912802</v>
          </cell>
          <cell r="CG41">
            <v>30</v>
          </cell>
          <cell r="CH41">
            <v>0.62483089997761276</v>
          </cell>
        </row>
        <row r="42">
          <cell r="BA42">
            <v>29</v>
          </cell>
          <cell r="BB42">
            <v>0.53635998553072262</v>
          </cell>
          <cell r="BC42">
            <v>30</v>
          </cell>
          <cell r="BD42">
            <v>0.570525411609065</v>
          </cell>
          <cell r="BE42">
            <v>31</v>
          </cell>
          <cell r="BF42">
            <v>0.63335746651594005</v>
          </cell>
          <cell r="BO42">
            <v>29</v>
          </cell>
          <cell r="BP42">
            <v>0.48884590951507045</v>
          </cell>
          <cell r="BQ42">
            <v>30</v>
          </cell>
          <cell r="BR42">
            <v>0.6085721138983381</v>
          </cell>
          <cell r="BS42">
            <v>31</v>
          </cell>
          <cell r="BT42">
            <v>0.70836573469982467</v>
          </cell>
          <cell r="CC42">
            <v>29</v>
          </cell>
          <cell r="CD42">
            <v>0.3194848091981265</v>
          </cell>
          <cell r="CE42">
            <v>30</v>
          </cell>
          <cell r="CF42">
            <v>0.46660039984883128</v>
          </cell>
          <cell r="CG42">
            <v>31</v>
          </cell>
          <cell r="CH42">
            <v>0.62248542339099644</v>
          </cell>
        </row>
        <row r="43">
          <cell r="BA43">
            <v>30</v>
          </cell>
          <cell r="BB43">
            <v>0.53300657683886343</v>
          </cell>
          <cell r="BC43">
            <v>31</v>
          </cell>
          <cell r="BD43">
            <v>0.56744702117617229</v>
          </cell>
          <cell r="BE43">
            <v>32</v>
          </cell>
          <cell r="BF43">
            <v>0.63068870441562475</v>
          </cell>
          <cell r="BO43">
            <v>30</v>
          </cell>
          <cell r="BP43">
            <v>0.48595089913023293</v>
          </cell>
          <cell r="BQ43">
            <v>31</v>
          </cell>
          <cell r="BR43">
            <v>0.60623211911317032</v>
          </cell>
          <cell r="BS43">
            <v>32</v>
          </cell>
          <cell r="BT43">
            <v>0.7065556871908536</v>
          </cell>
          <cell r="CC43">
            <v>30</v>
          </cell>
          <cell r="CD43">
            <v>0.31595912760126788</v>
          </cell>
          <cell r="CE43">
            <v>31</v>
          </cell>
          <cell r="CF43">
            <v>0.46362206745743284</v>
          </cell>
          <cell r="CG43">
            <v>32</v>
          </cell>
          <cell r="CH43">
            <v>0.62023512413708881</v>
          </cell>
        </row>
        <row r="44">
          <cell r="BA44">
            <v>31</v>
          </cell>
          <cell r="BB44">
            <v>0.52978308339285829</v>
          </cell>
          <cell r="BC44">
            <v>32</v>
          </cell>
          <cell r="BD44">
            <v>0.56448220240306557</v>
          </cell>
          <cell r="BE44">
            <v>33</v>
          </cell>
          <cell r="BF44">
            <v>0.62811280322463903</v>
          </cell>
          <cell r="BO44">
            <v>31</v>
          </cell>
          <cell r="BP44">
            <v>0.48317253319759323</v>
          </cell>
          <cell r="BQ44">
            <v>32</v>
          </cell>
          <cell r="BR44">
            <v>0.60398397494889944</v>
          </cell>
          <cell r="BS44">
            <v>33</v>
          </cell>
          <cell r="BT44">
            <v>0.70481521891690946</v>
          </cell>
          <cell r="CC44">
            <v>31</v>
          </cell>
          <cell r="CD44">
            <v>0.31258120202257378</v>
          </cell>
          <cell r="CE44">
            <v>32</v>
          </cell>
          <cell r="CF44">
            <v>0.4607642722368186</v>
          </cell>
          <cell r="CG44">
            <v>33</v>
          </cell>
          <cell r="CH44">
            <v>0.61807282260768148</v>
          </cell>
        </row>
        <row r="45">
          <cell r="BA45">
            <v>32</v>
          </cell>
          <cell r="BB45">
            <v>0.52668051797741799</v>
          </cell>
          <cell r="BC45">
            <v>33</v>
          </cell>
          <cell r="BD45">
            <v>0.56162340720558956</v>
          </cell>
          <cell r="BE45">
            <v>34</v>
          </cell>
          <cell r="BF45">
            <v>0.62562386082468791</v>
          </cell>
          <cell r="BO45">
            <v>32</v>
          </cell>
          <cell r="BP45">
            <v>0.48050219003359151</v>
          </cell>
          <cell r="BQ45">
            <v>33</v>
          </cell>
          <cell r="BR45">
            <v>0.60182098282819774</v>
          </cell>
          <cell r="BS45">
            <v>34</v>
          </cell>
          <cell r="BT45">
            <v>0.70313930909450373</v>
          </cell>
          <cell r="CC45">
            <v>32</v>
          </cell>
          <cell r="CD45">
            <v>0.30933988465842965</v>
          </cell>
          <cell r="CE45">
            <v>33</v>
          </cell>
          <cell r="CF45">
            <v>0.45801808422545798</v>
          </cell>
          <cell r="CG45">
            <v>34</v>
          </cell>
          <cell r="CH45">
            <v>0.6159921135275126</v>
          </cell>
        </row>
        <row r="46">
          <cell r="BA46">
            <v>33</v>
          </cell>
          <cell r="BB46">
            <v>0.52369077187216539</v>
          </cell>
          <cell r="BC46">
            <v>34</v>
          </cell>
          <cell r="BD46">
            <v>0.55886379906478845</v>
          </cell>
          <cell r="BE46">
            <v>35</v>
          </cell>
          <cell r="BF46">
            <v>0.62321651018734103</v>
          </cell>
          <cell r="BO46">
            <v>33</v>
          </cell>
          <cell r="BP46">
            <v>0.47793215552804724</v>
          </cell>
          <cell r="BQ46">
            <v>34</v>
          </cell>
          <cell r="BR46">
            <v>0.5997371430395062</v>
          </cell>
          <cell r="BS46">
            <v>35</v>
          </cell>
          <cell r="BT46">
            <v>0.70152345708923836</v>
          </cell>
          <cell r="CC46">
            <v>33</v>
          </cell>
          <cell r="CD46">
            <v>0.30622521743092046</v>
          </cell>
          <cell r="CE46">
            <v>34</v>
          </cell>
          <cell r="CF46">
            <v>0.45537551493285611</v>
          </cell>
          <cell r="CG46">
            <v>35</v>
          </cell>
          <cell r="CH46">
            <v>0.61398725903526652</v>
          </cell>
        </row>
        <row r="47">
          <cell r="BA47">
            <v>34</v>
          </cell>
          <cell r="BB47">
            <v>0.52080650537102591</v>
          </cell>
          <cell r="BC47">
            <v>35</v>
          </cell>
          <cell r="BD47">
            <v>0.5561971673009255</v>
          </cell>
          <cell r="BE47">
            <v>36</v>
          </cell>
          <cell r="BF47">
            <v>0.62088585717460054</v>
          </cell>
          <cell r="BO47">
            <v>34</v>
          </cell>
          <cell r="BP47">
            <v>0.47545550101179523</v>
          </cell>
          <cell r="BQ47">
            <v>35</v>
          </cell>
          <cell r="BR47">
            <v>0.59772706131296782</v>
          </cell>
          <cell r="BS47">
            <v>36</v>
          </cell>
          <cell r="BT47">
            <v>0.69996361324449785</v>
          </cell>
          <cell r="CC47">
            <v>34</v>
          </cell>
          <cell r="CD47">
            <v>0.30322827023700505</v>
          </cell>
          <cell r="CE47">
            <v>35</v>
          </cell>
          <cell r="CF47">
            <v>0.45282939050045357</v>
          </cell>
          <cell r="CG47">
            <v>36</v>
          </cell>
          <cell r="CH47">
            <v>0.61205309954840625</v>
          </cell>
        </row>
        <row r="48">
          <cell r="BA48">
            <v>35</v>
          </cell>
          <cell r="BB48">
            <v>0.51802105471768956</v>
          </cell>
          <cell r="BC48">
            <v>36</v>
          </cell>
          <cell r="BD48">
            <v>0.55361785379567019</v>
          </cell>
          <cell r="BE48">
            <v>37</v>
          </cell>
          <cell r="BF48">
            <v>0.6186274270737957</v>
          </cell>
          <cell r="BO48">
            <v>35</v>
          </cell>
          <cell r="BP48">
            <v>0.47306598091220298</v>
          </cell>
          <cell r="BQ48">
            <v>36</v>
          </cell>
          <cell r="BR48">
            <v>0.59578587045359976</v>
          </cell>
          <cell r="BS48">
            <v>37</v>
          </cell>
          <cell r="BT48">
            <v>0.69845612081265451</v>
          </cell>
          <cell r="CC48">
            <v>35</v>
          </cell>
          <cell r="CD48">
            <v>0.30034100561829447</v>
          </cell>
          <cell r="CE48">
            <v>36</v>
          </cell>
          <cell r="CF48">
            <v>0.45037324543163137</v>
          </cell>
          <cell r="CG48">
            <v>37</v>
          </cell>
          <cell r="CH48">
            <v>0.61018497898325097</v>
          </cell>
        </row>
        <row r="49">
          <cell r="BA49">
            <v>36</v>
          </cell>
          <cell r="BB49">
            <v>0.51532835260327625</v>
          </cell>
          <cell r="BC49">
            <v>37</v>
          </cell>
          <cell r="BD49">
            <v>0.55112069006379094</v>
          </cell>
          <cell r="BE49">
            <v>38</v>
          </cell>
          <cell r="BF49">
            <v>0.61643711844029447</v>
          </cell>
          <cell r="BO49">
            <v>36</v>
          </cell>
          <cell r="BP49">
            <v>0.47075794648068159</v>
          </cell>
          <cell r="BQ49">
            <v>37</v>
          </cell>
          <cell r="BR49">
            <v>0.59390916421637518</v>
          </cell>
          <cell r="BS49">
            <v>38</v>
          </cell>
          <cell r="BT49">
            <v>0.69699766691992238</v>
          </cell>
          <cell r="CC49">
            <v>36</v>
          </cell>
          <cell r="CD49">
            <v>0.2975561648566829</v>
          </cell>
          <cell r="CE49">
            <v>37</v>
          </cell>
          <cell r="CF49">
            <v>0.44800123302534256</v>
          </cell>
          <cell r="CG49">
            <v>38</v>
          </cell>
          <cell r="CH49">
            <v>0.60837868164787556</v>
          </cell>
        </row>
        <row r="50">
          <cell r="BA50">
            <v>37</v>
          </cell>
          <cell r="BB50">
            <v>0.51272285993295397</v>
          </cell>
          <cell r="BC50">
            <v>38</v>
          </cell>
          <cell r="BD50">
            <v>0.54870094297597372</v>
          </cell>
          <cell r="BE50">
            <v>39</v>
          </cell>
          <cell r="BF50">
            <v>0.6143111630854754</v>
          </cell>
          <cell r="BO50">
            <v>37</v>
          </cell>
          <cell r="BP50">
            <v>0.46852627266414149</v>
          </cell>
          <cell r="BQ50">
            <v>38</v>
          </cell>
          <cell r="BR50">
            <v>0.59209294120260225</v>
          </cell>
          <cell r="BS50">
            <v>39</v>
          </cell>
          <cell r="BT50">
            <v>0.6955852409317772</v>
          </cell>
          <cell r="CC50">
            <v>37</v>
          </cell>
          <cell r="CD50">
            <v>0.29486717156608389</v>
          </cell>
          <cell r="CE50">
            <v>38</v>
          </cell>
          <cell r="CF50">
            <v>0.44570804946797171</v>
          </cell>
          <cell r="CG50">
            <v>39</v>
          </cell>
          <cell r="CH50">
            <v>0.60663037869175807</v>
          </cell>
        </row>
        <row r="51">
          <cell r="BA51">
            <v>38</v>
          </cell>
          <cell r="BB51">
            <v>0.51019950700675598</v>
          </cell>
          <cell r="BC51">
            <v>39</v>
          </cell>
          <cell r="BD51">
            <v>0.54635426774992135</v>
          </cell>
          <cell r="BE51">
            <v>40</v>
          </cell>
          <cell r="BF51">
            <v>0.61224609125707175</v>
          </cell>
          <cell r="BO51">
            <v>38</v>
          </cell>
          <cell r="BP51">
            <v>0.46636629579515798</v>
          </cell>
          <cell r="BQ51">
            <v>39</v>
          </cell>
          <cell r="BR51">
            <v>0.59033355701247892</v>
          </cell>
          <cell r="BS51">
            <v>40</v>
          </cell>
          <cell r="BT51">
            <v>0.69421609891987601</v>
          </cell>
          <cell r="CC51">
            <v>38</v>
          </cell>
          <cell r="CD51">
            <v>0.29226804966418096</v>
          </cell>
          <cell r="CE51">
            <v>39</v>
          </cell>
          <cell r="CF51">
            <v>0.44348886916538444</v>
          </cell>
          <cell r="CG51">
            <v>40</v>
          </cell>
          <cell r="CH51">
            <v>0.60493658242992077</v>
          </cell>
        </row>
        <row r="52">
          <cell r="BA52">
            <v>39</v>
          </cell>
          <cell r="BB52">
            <v>0.50775364260529954</v>
          </cell>
          <cell r="BC52">
            <v>40</v>
          </cell>
          <cell r="BD52">
            <v>0.5440766670773024</v>
          </cell>
          <cell r="BE52">
            <v>41</v>
          </cell>
          <cell r="BF52">
            <v>0.61023870122661961</v>
          </cell>
          <cell r="BO52">
            <v>39</v>
          </cell>
          <cell r="BP52">
            <v>0.46427376024083389</v>
          </cell>
          <cell r="BQ52">
            <v>40</v>
          </cell>
          <cell r="BR52">
            <v>0.58862768324056436</v>
          </cell>
          <cell r="BS52">
            <v>41</v>
          </cell>
          <cell r="BT52">
            <v>0.69288773318961239</v>
          </cell>
          <cell r="CC52">
            <v>39</v>
          </cell>
          <cell r="CD52">
            <v>0.28975335323513896</v>
          </cell>
          <cell r="CE52">
            <v>40</v>
          </cell>
          <cell r="CF52">
            <v>0.44133928938124212</v>
          </cell>
          <cell r="CG52">
            <v>41</v>
          </cell>
          <cell r="CH52">
            <v>0.60329410719447985</v>
          </cell>
        </row>
        <row r="53">
          <cell r="BA53">
            <v>40</v>
          </cell>
          <cell r="BB53">
            <v>0.50538098974511159</v>
          </cell>
          <cell r="BC53">
            <v>41</v>
          </cell>
          <cell r="BD53">
            <v>0.54186445545412831</v>
          </cell>
          <cell r="BE53">
            <v>42</v>
          </cell>
          <cell r="BF53">
            <v>0.60828603263354808</v>
          </cell>
          <cell r="BO53">
            <v>40</v>
          </cell>
          <cell r="BP53">
            <v>0.46224477251231244</v>
          </cell>
          <cell r="BQ53">
            <v>41</v>
          </cell>
          <cell r="BR53">
            <v>0.58697227217491033</v>
          </cell>
          <cell r="BS53">
            <v>42</v>
          </cell>
          <cell r="BT53">
            <v>0.69159784602867103</v>
          </cell>
          <cell r="CC53">
            <v>40</v>
          </cell>
          <cell r="CD53">
            <v>0.28731810628137311</v>
          </cell>
          <cell r="CE53">
            <v>41</v>
          </cell>
          <cell r="CF53">
            <v>0.43925528262422919</v>
          </cell>
          <cell r="CG53">
            <v>42</v>
          </cell>
          <cell r="CH53">
            <v>0.60170003562755114</v>
          </cell>
        </row>
        <row r="54">
          <cell r="BA54">
            <v>41</v>
          </cell>
          <cell r="BB54">
            <v>0.50307760708699933</v>
          </cell>
          <cell r="BC54">
            <v>42</v>
          </cell>
          <cell r="BD54">
            <v>0.53971422794286128</v>
          </cell>
          <cell r="BE54">
            <v>43</v>
          </cell>
          <cell r="BF54">
            <v>0.60638534304448133</v>
          </cell>
          <cell r="BO54">
            <v>41</v>
          </cell>
          <cell r="BP54">
            <v>0.46027576162063166</v>
          </cell>
          <cell r="BQ54">
            <v>42</v>
          </cell>
          <cell r="BR54">
            <v>0.58536452627558644</v>
          </cell>
          <cell r="BS54">
            <v>43</v>
          </cell>
          <cell r="BT54">
            <v>0.69034432699492376</v>
          </cell>
          <cell r="CC54">
            <v>41</v>
          </cell>
          <cell r="CD54">
            <v>0.28495775074384766</v>
          </cell>
          <cell r="CE54">
            <v>42</v>
          </cell>
          <cell r="CF54">
            <v>0.43723315552201947</v>
          </cell>
          <cell r="CG54">
            <v>43</v>
          </cell>
          <cell r="CH54">
            <v>0.60015168953430087</v>
          </cell>
        </row>
        <row r="55">
          <cell r="BA55">
            <v>42</v>
          </cell>
          <cell r="BB55">
            <v>0.50083985515657559</v>
          </cell>
          <cell r="BC55">
            <v>43</v>
          </cell>
          <cell r="BD55">
            <v>0.53762283272444633</v>
          </cell>
          <cell r="BE55">
            <v>44</v>
          </cell>
          <cell r="BF55">
            <v>0.60453408727501035</v>
          </cell>
          <cell r="BO55">
            <v>42</v>
          </cell>
          <cell r="BP55">
            <v>0.45836344468865287</v>
          </cell>
          <cell r="BQ55">
            <v>43</v>
          </cell>
          <cell r="BR55">
            <v>0.58380187167821662</v>
          </cell>
          <cell r="BS55">
            <v>44</v>
          </cell>
          <cell r="BT55">
            <v>0.68912523318694507</v>
          </cell>
          <cell r="CC55">
            <v>42</v>
          </cell>
          <cell r="CD55">
            <v>0.28266810147107868</v>
          </cell>
          <cell r="CE55">
            <v>43</v>
          </cell>
          <cell r="CF55">
            <v>0.43526951315281293</v>
          </cell>
          <cell r="CG55">
            <v>44</v>
          </cell>
          <cell r="CH55">
            <v>0.59864660457682095</v>
          </cell>
        </row>
        <row r="56">
          <cell r="BA56">
            <v>43</v>
          </cell>
          <cell r="BB56">
            <v>0.49866436667794489</v>
          </cell>
          <cell r="BC56">
            <v>44</v>
          </cell>
          <cell r="BD56">
            <v>0.53558734690400733</v>
          </cell>
          <cell r="BE56">
            <v>45</v>
          </cell>
          <cell r="BF56">
            <v>0.60272989909366792</v>
          </cell>
          <cell r="BO56">
            <v>43</v>
          </cell>
          <cell r="BP56">
            <v>0.45650479700686597</v>
          </cell>
          <cell r="BQ56">
            <v>44</v>
          </cell>
          <cell r="BR56">
            <v>0.58228193510330239</v>
          </cell>
          <cell r="BS56">
            <v>45</v>
          </cell>
          <cell r="BT56">
            <v>0.68793877203986853</v>
          </cell>
          <cell r="CC56">
            <v>43</v>
          </cell>
          <cell r="CD56">
            <v>0.28044530705573933</v>
          </cell>
          <cell r="CE56">
            <v>44</v>
          </cell>
          <cell r="CF56">
            <v>0.43336122799047239</v>
          </cell>
          <cell r="CG56">
            <v>45</v>
          </cell>
          <cell r="CH56">
            <v>0.59718250821830643</v>
          </cell>
        </row>
        <row r="57">
          <cell r="BA57">
            <v>44</v>
          </cell>
          <cell r="BB57">
            <v>0.49654802043680679</v>
          </cell>
          <cell r="BC57">
            <v>45</v>
          </cell>
          <cell r="BD57">
            <v>0.53360505512016077</v>
          </cell>
          <cell r="BE57">
            <v>46</v>
          </cell>
          <cell r="BF57">
            <v>0.60097057498739093</v>
          </cell>
          <cell r="BO57">
            <v>44</v>
          </cell>
          <cell r="BP57">
            <v>0.45469702586332661</v>
          </cell>
          <cell r="BQ57">
            <v>45</v>
          </cell>
          <cell r="BR57">
            <v>0.58080252366030327</v>
          </cell>
          <cell r="BS57">
            <v>46</v>
          </cell>
          <cell r="BT57">
            <v>0.68678328626897744</v>
          </cell>
          <cell r="CC57">
            <v>44</v>
          </cell>
          <cell r="CD57">
            <v>0.27828581564847332</v>
          </cell>
          <cell r="CE57">
            <v>45</v>
          </cell>
          <cell r="CF57">
            <v>0.43150541276740151</v>
          </cell>
          <cell r="CG57">
            <v>46</v>
          </cell>
          <cell r="CH57">
            <v>0.59575730043014385</v>
          </cell>
        </row>
        <row r="58">
          <cell r="BA58">
            <v>45</v>
          </cell>
          <cell r="BB58">
            <v>0.4944879181833115</v>
          </cell>
          <cell r="BC58">
            <v>46</v>
          </cell>
          <cell r="BD58">
            <v>0.53167343057866145</v>
          </cell>
          <cell r="BE58">
            <v>47</v>
          </cell>
          <cell r="BF58">
            <v>0.59925405971689472</v>
          </cell>
          <cell r="BO58">
            <v>45</v>
          </cell>
          <cell r="BP58">
            <v>0.45293754759261673</v>
          </cell>
          <cell r="BQ58">
            <v>46</v>
          </cell>
          <cell r="BR58">
            <v>0.57936160712258655</v>
          </cell>
          <cell r="BS58">
            <v>47</v>
          </cell>
          <cell r="BT58">
            <v>0.68565724064762101</v>
          </cell>
          <cell r="CC58">
            <v>45</v>
          </cell>
          <cell r="CD58">
            <v>0.27618634501181971</v>
          </cell>
          <cell r="CE58">
            <v>46</v>
          </cell>
          <cell r="CF58">
            <v>0.42969939667849522</v>
          </cell>
          <cell r="CG58">
            <v>47</v>
          </cell>
          <cell r="CH58">
            <v>0.5943690367575869</v>
          </cell>
        </row>
        <row r="59">
          <cell r="BA59">
            <v>46</v>
          </cell>
          <cell r="BB59">
            <v>0.49248136416220123</v>
          </cell>
          <cell r="BC59">
            <v>47</v>
          </cell>
          <cell r="BD59">
            <v>0.52979011818945054</v>
          </cell>
          <cell r="BE59">
            <v>48</v>
          </cell>
          <cell r="BF59">
            <v>0.59757843343112071</v>
          </cell>
          <cell r="BO59">
            <v>46</v>
          </cell>
          <cell r="BP59">
            <v>0.45122396738149817</v>
          </cell>
          <cell r="BQ59">
            <v>47</v>
          </cell>
          <cell r="BR59">
            <v>0.5779573023199428</v>
          </cell>
          <cell r="BS59">
            <v>48</v>
          </cell>
          <cell r="BT59">
            <v>0.68455921035808243</v>
          </cell>
          <cell r="CC59">
            <v>46</v>
          </cell>
          <cell r="CD59">
            <v>0.27414385620106829</v>
          </cell>
          <cell r="CE59">
            <v>47</v>
          </cell>
          <cell r="CF59">
            <v>0.4279407044459318</v>
          </cell>
          <cell r="CG59">
            <v>48</v>
          </cell>
          <cell r="CH59">
            <v>0.59301591340698012</v>
          </cell>
        </row>
        <row r="60">
          <cell r="BA60">
            <v>47</v>
          </cell>
          <cell r="BB60">
            <v>0.49052584692138435</v>
          </cell>
          <cell r="BC60">
            <v>48</v>
          </cell>
          <cell r="BD60">
            <v>0.52795291953451651</v>
          </cell>
          <cell r="BE60">
            <v>49</v>
          </cell>
          <cell r="BF60">
            <v>0.59594190014382964</v>
          </cell>
          <cell r="BO60">
            <v>47</v>
          </cell>
          <cell r="BP60">
            <v>0.44955406144442767</v>
          </cell>
          <cell r="BQ60">
            <v>48</v>
          </cell>
          <cell r="BR60">
            <v>0.57658785935283985</v>
          </cell>
          <cell r="BS60">
            <v>49</v>
          </cell>
          <cell r="BT60">
            <v>0.68348787069641681</v>
          </cell>
          <cell r="CC60">
            <v>47</v>
          </cell>
          <cell r="CD60">
            <v>0.27215553035958107</v>
          </cell>
          <cell r="CE60">
            <v>48</v>
          </cell>
          <cell r="CF60">
            <v>0.42622703784305604</v>
          </cell>
          <cell r="CG60">
            <v>49</v>
          </cell>
          <cell r="CH60">
            <v>0.59169625407229898</v>
          </cell>
        </row>
        <row r="61">
          <cell r="BA61">
            <v>48</v>
          </cell>
          <cell r="BB61">
            <v>0.48861902310277872</v>
          </cell>
          <cell r="BC61">
            <v>49</v>
          </cell>
          <cell r="BD61">
            <v>0.5261597794341889</v>
          </cell>
          <cell r="BE61">
            <v>50</v>
          </cell>
          <cell r="BF61">
            <v>0.59434277740376174</v>
          </cell>
          <cell r="BO61">
            <v>48</v>
          </cell>
          <cell r="BP61">
            <v>0.44792576124385497</v>
          </cell>
          <cell r="BQ61">
            <v>49</v>
          </cell>
          <cell r="BR61">
            <v>0.57525164937963202</v>
          </cell>
          <cell r="BS61">
            <v>50</v>
          </cell>
          <cell r="BT61">
            <v>0.68244198794700561</v>
          </cell>
          <cell r="CC61">
            <v>48</v>
          </cell>
          <cell r="CD61">
            <v>0.27021874819840452</v>
          </cell>
          <cell r="CE61">
            <v>49</v>
          </cell>
          <cell r="CF61">
            <v>0.42455625933977115</v>
          </cell>
          <cell r="CG61">
            <v>50</v>
          </cell>
          <cell r="CH61">
            <v>0.59040849826362662</v>
          </cell>
        </row>
        <row r="62">
          <cell r="BA62">
            <v>49</v>
          </cell>
          <cell r="BB62">
            <v>0.4867587029630569</v>
          </cell>
          <cell r="BC62">
            <v>50</v>
          </cell>
          <cell r="BD62">
            <v>0.5244087739130785</v>
          </cell>
          <cell r="BE62">
            <v>51</v>
          </cell>
          <cell r="BF62">
            <v>0.59277948701356908</v>
          </cell>
          <cell r="BO62">
            <v>49</v>
          </cell>
          <cell r="BP62">
            <v>0.44633713948097042</v>
          </cell>
          <cell r="BQ62">
            <v>50</v>
          </cell>
          <cell r="BR62">
            <v>0.57394715376663574</v>
          </cell>
          <cell r="BS62">
            <v>51</v>
          </cell>
          <cell r="BT62">
            <v>0.68142041127113773</v>
          </cell>
          <cell r="CC62">
            <v>49</v>
          </cell>
          <cell r="CD62">
            <v>0.26833107179754911</v>
          </cell>
          <cell r="CE62">
            <v>50</v>
          </cell>
          <cell r="CF62">
            <v>0.42292637758459861</v>
          </cell>
          <cell r="CG62">
            <v>51</v>
          </cell>
          <cell r="CH62">
            <v>0.58915119093709412</v>
          </cell>
        </row>
        <row r="63">
          <cell r="BA63">
            <v>50</v>
          </cell>
          <cell r="BB63">
            <v>0.48494283740850197</v>
          </cell>
          <cell r="BC63">
            <v>51</v>
          </cell>
          <cell r="BD63">
            <v>0.52269809939503609</v>
          </cell>
          <cell r="BE63">
            <v>52</v>
          </cell>
          <cell r="BF63">
            <v>0.59125054667276056</v>
          </cell>
          <cell r="BO63">
            <v>50</v>
          </cell>
          <cell r="BP63">
            <v>0.44478639762448824</v>
          </cell>
          <cell r="BQ63">
            <v>51</v>
          </cell>
          <cell r="BR63">
            <v>0.57267295442295663</v>
          </cell>
          <cell r="BS63">
            <v>52</v>
          </cell>
          <cell r="BT63">
            <v>0.68042206547756079</v>
          </cell>
          <cell r="CC63">
            <v>50</v>
          </cell>
          <cell r="CD63">
            <v>0.2664902284220404</v>
          </cell>
          <cell r="CE63">
            <v>51</v>
          </cell>
          <cell r="CF63">
            <v>0.42133553448210681</v>
          </cell>
          <cell r="CG63">
            <v>52</v>
          </cell>
          <cell r="CH63">
            <v>0.58792297325630105</v>
          </cell>
        </row>
        <row r="64">
          <cell r="BA64">
            <v>51</v>
          </cell>
          <cell r="BB64">
            <v>0.48316950635883149</v>
          </cell>
          <cell r="BC64">
            <v>52</v>
          </cell>
          <cell r="BD64">
            <v>0.52102606298021426</v>
          </cell>
          <cell r="BE64">
            <v>53</v>
          </cell>
          <cell r="BF64">
            <v>0.58975456243683289</v>
          </cell>
          <cell r="BO64">
            <v>51</v>
          </cell>
          <cell r="BP64">
            <v>0.4432718547798018</v>
          </cell>
          <cell r="BQ64">
            <v>52</v>
          </cell>
          <cell r="BR64">
            <v>0.57142772516849194</v>
          </cell>
          <cell r="BS64">
            <v>53</v>
          </cell>
          <cell r="BT64">
            <v>0.67944594456255492</v>
          </cell>
          <cell r="CC64">
            <v>51</v>
          </cell>
          <cell r="CD64">
            <v>0.26469409609201022</v>
          </cell>
          <cell r="CE64">
            <v>52</v>
          </cell>
          <cell r="CF64">
            <v>0.41978199366052227</v>
          </cell>
          <cell r="CG64">
            <v>53</v>
          </cell>
          <cell r="CH64">
            <v>0.58672257434054753</v>
          </cell>
        </row>
        <row r="65">
          <cell r="BA65">
            <v>52</v>
          </cell>
          <cell r="BB65">
            <v>0.481436908280644</v>
          </cell>
          <cell r="BC65">
            <v>53</v>
          </cell>
          <cell r="BD65">
            <v>0.51939107367733583</v>
          </cell>
          <cell r="BE65">
            <v>54</v>
          </cell>
          <cell r="BF65">
            <v>0.58829022189911995</v>
          </cell>
          <cell r="BO65">
            <v>52</v>
          </cell>
          <cell r="BP65">
            <v>0.4417919377298033</v>
          </cell>
          <cell r="BQ65">
            <v>53</v>
          </cell>
          <cell r="BR65">
            <v>0.57021022400564481</v>
          </cell>
          <cell r="BS65">
            <v>54</v>
          </cell>
          <cell r="BT65">
            <v>0.67849110592344553</v>
          </cell>
          <cell r="CC65">
            <v>52</v>
          </cell>
          <cell r="CD65">
            <v>0.26294069068451853</v>
          </cell>
          <cell r="CE65">
            <v>53</v>
          </cell>
          <cell r="CF65">
            <v>0.41826413015441088</v>
          </cell>
          <cell r="CG65">
            <v>54</v>
          </cell>
          <cell r="CH65">
            <v>0.58554880387630337</v>
          </cell>
        </row>
        <row r="66">
          <cell r="BA66">
            <v>53</v>
          </cell>
          <cell r="BB66">
            <v>0.47974335075290631</v>
          </cell>
          <cell r="BC66">
            <v>54</v>
          </cell>
          <cell r="BD66">
            <v>0.51779163448124654</v>
          </cell>
          <cell r="BE66">
            <v>55</v>
          </cell>
          <cell r="BF66">
            <v>0.58685628801411749</v>
          </cell>
          <cell r="BO66">
            <v>53</v>
          </cell>
          <cell r="BP66">
            <v>0.44034517200287193</v>
          </cell>
          <cell r="BQ66">
            <v>54</v>
          </cell>
          <cell r="BR66">
            <v>0.5690192861837996</v>
          </cell>
          <cell r="BS66">
            <v>55</v>
          </cell>
          <cell r="BT66">
            <v>0.67755666516316426</v>
          </cell>
          <cell r="CC66">
            <v>53</v>
          </cell>
          <cell r="CD66">
            <v>0.26122815437688252</v>
          </cell>
          <cell r="CE66">
            <v>54</v>
          </cell>
          <cell r="CF66">
            <v>0.41678042115246117</v>
          </cell>
          <cell r="CG66">
            <v>55</v>
          </cell>
          <cell r="CH66">
            <v>0.58440054548600084</v>
          </cell>
        </row>
        <row r="67">
          <cell r="BA67">
            <v>54</v>
          </cell>
          <cell r="BB67">
            <v>0.47808724194535945</v>
          </cell>
          <cell r="BC67">
            <v>55</v>
          </cell>
          <cell r="BD67">
            <v>0.51622633520026229</v>
          </cell>
          <cell r="BE67">
            <v>56</v>
          </cell>
          <cell r="BF67">
            <v>0.58545159349147002</v>
          </cell>
          <cell r="BO67">
            <v>54</v>
          </cell>
          <cell r="BP67">
            <v>0.43893017384386135</v>
          </cell>
          <cell r="BQ67">
            <v>55</v>
          </cell>
          <cell r="BR67">
            <v>0.56785381796115708</v>
          </cell>
          <cell r="BS67">
            <v>56</v>
          </cell>
          <cell r="BT67">
            <v>0.67664179141497938</v>
          </cell>
          <cell r="CC67">
            <v>54</v>
          </cell>
          <cell r="CD67">
            <v>0.2595547452682162</v>
          </cell>
          <cell r="CE67">
            <v>55</v>
          </cell>
          <cell r="CF67">
            <v>0.41532943768151764</v>
          </cell>
          <cell r="CG67">
            <v>56</v>
          </cell>
          <cell r="CH67">
            <v>0.58327675076307273</v>
          </cell>
        </row>
        <row r="68">
          <cell r="BA68">
            <v>55</v>
          </cell>
          <cell r="BB68">
            <v>0.47646708290639461</v>
          </cell>
          <cell r="BC68">
            <v>56</v>
          </cell>
          <cell r="BD68">
            <v>0.51469384595013146</v>
          </cell>
          <cell r="BE68">
            <v>57</v>
          </cell>
          <cell r="BF68">
            <v>0.58407503569873576</v>
          </cell>
          <cell r="BO68">
            <v>55</v>
          </cell>
          <cell r="BP68">
            <v>0.4375456429810447</v>
          </cell>
          <cell r="BQ68">
            <v>56</v>
          </cell>
          <cell r="BR68">
            <v>0.56671279098163385</v>
          </cell>
          <cell r="BS68">
            <v>57</v>
          </cell>
          <cell r="BT68">
            <v>0.67574570312623139</v>
          </cell>
          <cell r="CC68">
            <v>55</v>
          </cell>
          <cell r="CD68">
            <v>0.25791882803853594</v>
          </cell>
          <cell r="CE68">
            <v>56</v>
          </cell>
          <cell r="CF68">
            <v>0.41390983711579354</v>
          </cell>
          <cell r="CG68">
            <v>57</v>
          </cell>
          <cell r="CH68">
            <v>0.58217643389465934</v>
          </cell>
        </row>
        <row r="69">
          <cell r="BA69">
            <v>56</v>
          </cell>
          <cell r="BB69">
            <v>0.47488146057032465</v>
          </cell>
          <cell r="BC69">
            <v>57</v>
          </cell>
          <cell r="BD69">
            <v>0.51319291124196886</v>
          </cell>
          <cell r="BE69">
            <v>58</v>
          </cell>
          <cell r="BF69">
            <v>0.582725572018717</v>
          </cell>
          <cell r="BO69">
            <v>56</v>
          </cell>
          <cell r="BP69">
            <v>0.43619035609646239</v>
          </cell>
          <cell r="BQ69">
            <v>57</v>
          </cell>
          <cell r="BR69">
            <v>0.5655952371956271</v>
          </cell>
          <cell r="BS69">
            <v>58</v>
          </cell>
          <cell r="BT69">
            <v>0.67486766424812283</v>
          </cell>
          <cell r="CC69">
            <v>56</v>
          </cell>
          <cell r="CD69">
            <v>0.25631886552393857</v>
          </cell>
          <cell r="CE69">
            <v>57</v>
          </cell>
          <cell r="CF69">
            <v>0.41252035641523455</v>
          </cell>
          <cell r="CG69">
            <v>58</v>
          </cell>
          <cell r="CH69">
            <v>0.58109866680400701</v>
          </cell>
        </row>
        <row r="70">
          <cell r="BA70">
            <v>57</v>
          </cell>
          <cell r="BB70">
            <v>0.4733290414054182</v>
          </cell>
          <cell r="BC70">
            <v>58</v>
          </cell>
          <cell r="BD70">
            <v>0.51172234460055877</v>
          </cell>
          <cell r="BE70">
            <v>59</v>
          </cell>
          <cell r="BF70">
            <v>0.58140221561374916</v>
          </cell>
          <cell r="BO70">
            <v>57</v>
          </cell>
          <cell r="BP70">
            <v>0.43486316091940547</v>
          </cell>
          <cell r="BQ70">
            <v>58</v>
          </cell>
          <cell r="BR70">
            <v>0.56450024426286405</v>
          </cell>
          <cell r="BS70">
            <v>59</v>
          </cell>
          <cell r="BT70">
            <v>0.67400698078560206</v>
          </cell>
          <cell r="CC70">
            <v>57</v>
          </cell>
          <cell r="CD70">
            <v>0.25475341110258476</v>
          </cell>
          <cell r="CE70">
            <v>58</v>
          </cell>
          <cell r="CF70">
            <v>0.41115980600976587</v>
          </cell>
          <cell r="CG70">
            <v>59</v>
          </cell>
          <cell r="CH70">
            <v>0.58004257475355292</v>
          </cell>
        </row>
        <row r="71">
          <cell r="BA71">
            <v>58</v>
          </cell>
          <cell r="BB71">
            <v>0.4718085656338713</v>
          </cell>
          <cell r="BC71">
            <v>59</v>
          </cell>
          <cell r="BD71">
            <v>0.51028102365720374</v>
          </cell>
          <cell r="BE71">
            <v>60</v>
          </cell>
          <cell r="BF71">
            <v>0.58010403155503842</v>
          </cell>
          <cell r="BO71">
            <v>58</v>
          </cell>
          <cell r="BP71">
            <v>0.43356297087323359</v>
          </cell>
          <cell r="BQ71">
            <v>59</v>
          </cell>
          <cell r="BR71">
            <v>0.56342695138357579</v>
          </cell>
          <cell r="BS71">
            <v>60</v>
          </cell>
          <cell r="BT71">
            <v>0.67316299766732601</v>
          </cell>
          <cell r="CC71">
            <v>58</v>
          </cell>
          <cell r="CD71">
            <v>0.25322110180002422</v>
          </cell>
          <cell r="CE71">
            <v>59</v>
          </cell>
          <cell r="CF71">
            <v>0.40982706425701387</v>
          </cell>
          <cell r="CG71">
            <v>60</v>
          </cell>
          <cell r="CH71">
            <v>0.57900733235736335</v>
          </cell>
        </row>
        <row r="72">
          <cell r="BA72"/>
          <cell r="BB72"/>
          <cell r="BC72"/>
          <cell r="BD72"/>
          <cell r="BE72"/>
          <cell r="BF72"/>
          <cell r="BO72"/>
          <cell r="BP72"/>
          <cell r="BQ72"/>
          <cell r="BR72"/>
          <cell r="BS72"/>
          <cell r="BT72"/>
          <cell r="CC72"/>
          <cell r="CD72"/>
          <cell r="CE72"/>
          <cell r="CF72"/>
          <cell r="CG72"/>
          <cell r="CH72"/>
        </row>
        <row r="73">
          <cell r="BA73"/>
          <cell r="BB73"/>
          <cell r="BC73"/>
          <cell r="BD73"/>
          <cell r="BE73"/>
          <cell r="BF73"/>
          <cell r="BO73"/>
          <cell r="BP73"/>
          <cell r="BQ73"/>
          <cell r="BR73"/>
          <cell r="BS73"/>
          <cell r="BT73"/>
          <cell r="CC73"/>
          <cell r="CD73"/>
          <cell r="CE73"/>
          <cell r="CF73"/>
          <cell r="CG73"/>
          <cell r="CH73"/>
        </row>
        <row r="74">
          <cell r="BA74"/>
          <cell r="BB74"/>
          <cell r="BC74"/>
          <cell r="BD74"/>
          <cell r="BE74"/>
          <cell r="BF74"/>
          <cell r="BO74"/>
          <cell r="BP74"/>
          <cell r="BQ74"/>
          <cell r="BR74"/>
          <cell r="BS74"/>
          <cell r="BT74"/>
          <cell r="CC74"/>
          <cell r="CD74"/>
          <cell r="CE74"/>
          <cell r="CF74"/>
          <cell r="CG74"/>
          <cell r="CH74"/>
        </row>
        <row r="75">
          <cell r="BA75"/>
          <cell r="BB75"/>
          <cell r="BC75"/>
          <cell r="BD75"/>
          <cell r="BE75"/>
          <cell r="BF75"/>
          <cell r="BO75"/>
          <cell r="BP75"/>
          <cell r="BQ75"/>
          <cell r="BR75"/>
          <cell r="BS75"/>
          <cell r="BT75"/>
          <cell r="CC75"/>
          <cell r="CD75"/>
          <cell r="CE75"/>
          <cell r="CF75"/>
          <cell r="CG75"/>
          <cell r="CH75"/>
        </row>
        <row r="76">
          <cell r="BA76"/>
          <cell r="BB76"/>
          <cell r="BC76"/>
          <cell r="BD76"/>
          <cell r="BE76"/>
          <cell r="BF76"/>
          <cell r="BO76"/>
          <cell r="BP76"/>
          <cell r="BQ76"/>
          <cell r="BR76"/>
          <cell r="BS76"/>
          <cell r="BT76"/>
          <cell r="CC76"/>
          <cell r="CD76"/>
          <cell r="CE76"/>
          <cell r="CF76"/>
          <cell r="CG76"/>
          <cell r="CH76"/>
        </row>
        <row r="77">
          <cell r="BA77"/>
          <cell r="BB77"/>
          <cell r="BC77"/>
          <cell r="BD77"/>
          <cell r="BE77"/>
          <cell r="BF77"/>
          <cell r="BO77"/>
          <cell r="BP77"/>
          <cell r="BQ77"/>
          <cell r="BR77"/>
          <cell r="BS77"/>
          <cell r="BT77"/>
          <cell r="CC77"/>
          <cell r="CD77"/>
          <cell r="CE77"/>
          <cell r="CF77"/>
          <cell r="CG77"/>
          <cell r="CH77"/>
        </row>
        <row r="78">
          <cell r="BA78"/>
          <cell r="BB78"/>
          <cell r="BC78"/>
          <cell r="BD78"/>
          <cell r="BE78"/>
          <cell r="BF78"/>
          <cell r="BO78"/>
          <cell r="BP78"/>
          <cell r="BQ78"/>
          <cell r="BR78"/>
          <cell r="BS78"/>
          <cell r="BT78"/>
          <cell r="CC78"/>
          <cell r="CD78"/>
          <cell r="CE78"/>
          <cell r="CF78"/>
          <cell r="CG78"/>
          <cell r="CH78"/>
        </row>
        <row r="79">
          <cell r="BA79"/>
          <cell r="BB79"/>
          <cell r="BC79"/>
          <cell r="BD79"/>
          <cell r="BE79"/>
          <cell r="BF79"/>
          <cell r="BO79"/>
          <cell r="BP79"/>
          <cell r="BQ79"/>
          <cell r="BR79"/>
          <cell r="BS79"/>
          <cell r="BT79"/>
          <cell r="CC79"/>
          <cell r="CD79"/>
          <cell r="CE79"/>
          <cell r="CF79"/>
          <cell r="CG79"/>
          <cell r="CH79"/>
        </row>
        <row r="80">
          <cell r="BA80"/>
          <cell r="BB80"/>
          <cell r="BC80"/>
          <cell r="BD80"/>
          <cell r="BE80"/>
          <cell r="BF80"/>
          <cell r="BO80"/>
          <cell r="BP80"/>
          <cell r="BQ80"/>
          <cell r="BR80"/>
          <cell r="BS80"/>
          <cell r="BT80"/>
          <cell r="CC80"/>
          <cell r="CD80"/>
          <cell r="CE80"/>
          <cell r="CF80"/>
          <cell r="CG80"/>
          <cell r="CH80"/>
        </row>
        <row r="81">
          <cell r="BA81"/>
          <cell r="BB81"/>
          <cell r="BC81"/>
          <cell r="BD81"/>
          <cell r="BE81"/>
          <cell r="BF81"/>
          <cell r="BO81"/>
          <cell r="BP81"/>
          <cell r="BQ81"/>
          <cell r="BR81"/>
          <cell r="BS81"/>
          <cell r="BT81"/>
          <cell r="CC81"/>
          <cell r="CD81"/>
          <cell r="CE81"/>
          <cell r="CF81"/>
          <cell r="CG81"/>
          <cell r="CH81"/>
        </row>
        <row r="82">
          <cell r="BA82"/>
          <cell r="BB82"/>
          <cell r="BC82"/>
          <cell r="BD82"/>
          <cell r="BE82"/>
          <cell r="BF82"/>
          <cell r="BO82"/>
          <cell r="BP82"/>
          <cell r="BQ82"/>
          <cell r="BR82"/>
          <cell r="BS82"/>
          <cell r="BT82"/>
          <cell r="CC82"/>
          <cell r="CD82"/>
          <cell r="CE82"/>
          <cell r="CF82"/>
          <cell r="CG82"/>
          <cell r="CH82"/>
        </row>
        <row r="83">
          <cell r="BA83"/>
          <cell r="BB83"/>
          <cell r="BC83"/>
          <cell r="BD83"/>
          <cell r="BE83"/>
          <cell r="BF83"/>
          <cell r="BO83"/>
          <cell r="BP83"/>
          <cell r="BQ83"/>
          <cell r="BR83"/>
          <cell r="BS83"/>
          <cell r="BT83"/>
          <cell r="CC83"/>
          <cell r="CD83"/>
          <cell r="CE83"/>
          <cell r="CF83"/>
          <cell r="CG83"/>
          <cell r="CH83"/>
        </row>
        <row r="84">
          <cell r="BA84"/>
          <cell r="BB84"/>
          <cell r="BC84"/>
          <cell r="BD84"/>
          <cell r="BE84"/>
          <cell r="BF84"/>
          <cell r="BO84"/>
          <cell r="BP84"/>
          <cell r="BQ84"/>
          <cell r="BR84"/>
          <cell r="BS84"/>
          <cell r="BT84"/>
          <cell r="CC84"/>
          <cell r="CD84"/>
          <cell r="CE84"/>
          <cell r="CF84"/>
          <cell r="CG84"/>
          <cell r="CH84"/>
        </row>
        <row r="85">
          <cell r="BA85"/>
          <cell r="BB85"/>
          <cell r="BC85"/>
          <cell r="BD85"/>
          <cell r="BE85"/>
          <cell r="BF85"/>
          <cell r="BO85"/>
          <cell r="BP85"/>
          <cell r="BQ85"/>
          <cell r="BR85"/>
          <cell r="BS85"/>
          <cell r="BT85"/>
          <cell r="CC85"/>
          <cell r="CD85"/>
          <cell r="CE85"/>
          <cell r="CF85"/>
          <cell r="CG85"/>
          <cell r="CH85"/>
        </row>
        <row r="86">
          <cell r="BA86"/>
          <cell r="BB86"/>
          <cell r="BC86"/>
          <cell r="BD86"/>
          <cell r="BE86"/>
          <cell r="BF86"/>
          <cell r="BO86"/>
          <cell r="BP86"/>
          <cell r="BQ86"/>
          <cell r="BR86"/>
          <cell r="BS86"/>
          <cell r="BT86"/>
          <cell r="CC86"/>
          <cell r="CD86"/>
          <cell r="CE86"/>
          <cell r="CF86"/>
          <cell r="CG86"/>
          <cell r="CH86"/>
        </row>
        <row r="87">
          <cell r="BA87"/>
          <cell r="BB87"/>
          <cell r="BC87"/>
          <cell r="BD87"/>
          <cell r="BE87"/>
          <cell r="BF87"/>
          <cell r="BO87"/>
          <cell r="BP87"/>
          <cell r="BQ87"/>
          <cell r="BR87"/>
          <cell r="BS87"/>
          <cell r="BT87"/>
          <cell r="CC87"/>
          <cell r="CD87"/>
          <cell r="CE87"/>
          <cell r="CF87"/>
          <cell r="CG87"/>
          <cell r="CH87"/>
        </row>
        <row r="88">
          <cell r="BA88"/>
          <cell r="BB88"/>
          <cell r="BC88"/>
          <cell r="BD88"/>
          <cell r="BE88"/>
          <cell r="BF88"/>
          <cell r="BO88"/>
          <cell r="BP88"/>
          <cell r="BQ88"/>
          <cell r="BR88"/>
          <cell r="BS88"/>
          <cell r="BT88"/>
          <cell r="CC88"/>
          <cell r="CD88"/>
          <cell r="CE88"/>
          <cell r="CF88"/>
          <cell r="CG88"/>
          <cell r="CH88"/>
        </row>
        <row r="89">
          <cell r="BA89"/>
          <cell r="BB89"/>
          <cell r="BC89"/>
          <cell r="BD89"/>
          <cell r="BE89"/>
          <cell r="BF89"/>
          <cell r="BO89"/>
          <cell r="BP89"/>
          <cell r="BQ89"/>
          <cell r="BR89"/>
          <cell r="BS89"/>
          <cell r="BT89"/>
          <cell r="CC89"/>
          <cell r="CD89"/>
          <cell r="CE89"/>
          <cell r="CF89"/>
          <cell r="CG89"/>
          <cell r="CH89"/>
        </row>
        <row r="90">
          <cell r="BA90"/>
          <cell r="BB90"/>
          <cell r="BC90"/>
          <cell r="BD90"/>
          <cell r="BE90"/>
          <cell r="BF90"/>
          <cell r="BO90"/>
          <cell r="BP90"/>
          <cell r="BQ90"/>
          <cell r="BR90"/>
          <cell r="BS90"/>
          <cell r="BT90"/>
          <cell r="CC90"/>
          <cell r="CD90"/>
          <cell r="CE90"/>
          <cell r="CF90"/>
          <cell r="CG90"/>
          <cell r="CH90"/>
        </row>
        <row r="91">
          <cell r="BA91"/>
          <cell r="BB91"/>
          <cell r="BC91"/>
          <cell r="BD91"/>
          <cell r="BE91"/>
          <cell r="BF91"/>
          <cell r="BO91"/>
          <cell r="BP91"/>
          <cell r="BQ91"/>
          <cell r="BR91"/>
          <cell r="BS91"/>
          <cell r="BT91"/>
          <cell r="CC91"/>
          <cell r="CD91"/>
          <cell r="CE91"/>
          <cell r="CF91"/>
          <cell r="CG91"/>
          <cell r="CH91"/>
        </row>
        <row r="92">
          <cell r="BA92"/>
          <cell r="BB92"/>
          <cell r="BC92"/>
          <cell r="BD92"/>
          <cell r="BE92"/>
          <cell r="BF92"/>
          <cell r="BO92"/>
          <cell r="BP92"/>
          <cell r="BQ92"/>
          <cell r="BR92"/>
          <cell r="BS92"/>
          <cell r="BT92"/>
          <cell r="CC92"/>
          <cell r="CD92"/>
          <cell r="CE92"/>
          <cell r="CF92"/>
          <cell r="CG92"/>
          <cell r="CH92"/>
        </row>
        <row r="93">
          <cell r="BA93"/>
          <cell r="BB93"/>
          <cell r="BC93"/>
          <cell r="BD93"/>
          <cell r="BE93"/>
          <cell r="BF93"/>
          <cell r="BO93"/>
          <cell r="BP93"/>
          <cell r="BQ93"/>
          <cell r="BR93"/>
          <cell r="BS93"/>
          <cell r="BT93"/>
          <cell r="CC93"/>
          <cell r="CD93"/>
          <cell r="CE93"/>
          <cell r="CF93"/>
          <cell r="CG93"/>
          <cell r="CH93"/>
        </row>
        <row r="94">
          <cell r="BA94"/>
          <cell r="BB94"/>
          <cell r="BC94"/>
          <cell r="BD94"/>
          <cell r="BE94"/>
          <cell r="BF94"/>
          <cell r="BO94"/>
          <cell r="BP94"/>
          <cell r="BQ94"/>
          <cell r="BR94"/>
          <cell r="BS94"/>
          <cell r="BT94"/>
          <cell r="CC94"/>
          <cell r="CD94"/>
          <cell r="CE94"/>
          <cell r="CF94"/>
          <cell r="CG94"/>
          <cell r="CH94"/>
        </row>
        <row r="95">
          <cell r="BA95"/>
          <cell r="BB95"/>
          <cell r="BC95"/>
          <cell r="BD95"/>
          <cell r="BE95"/>
          <cell r="BF95"/>
          <cell r="BO95"/>
          <cell r="BP95"/>
          <cell r="BQ95"/>
          <cell r="BR95"/>
          <cell r="BS95"/>
          <cell r="BT95"/>
          <cell r="CC95"/>
          <cell r="CD95"/>
          <cell r="CE95"/>
          <cell r="CF95"/>
          <cell r="CG95"/>
          <cell r="CH95"/>
        </row>
        <row r="96">
          <cell r="BA96"/>
          <cell r="BB96"/>
          <cell r="BC96"/>
          <cell r="BD96"/>
          <cell r="BE96"/>
          <cell r="BF96"/>
          <cell r="BO96"/>
          <cell r="BP96"/>
          <cell r="BQ96"/>
          <cell r="BR96"/>
          <cell r="BS96"/>
          <cell r="BT96"/>
          <cell r="CC96"/>
          <cell r="CD96"/>
          <cell r="CE96"/>
          <cell r="CF96"/>
          <cell r="CG96"/>
          <cell r="CH96"/>
        </row>
        <row r="97">
          <cell r="BA97"/>
          <cell r="BB97"/>
          <cell r="BC97"/>
          <cell r="BD97"/>
          <cell r="BE97"/>
          <cell r="BF97"/>
          <cell r="BO97"/>
          <cell r="BP97"/>
          <cell r="BQ97"/>
          <cell r="BR97"/>
          <cell r="BS97"/>
          <cell r="BT97"/>
          <cell r="CC97"/>
          <cell r="CD97"/>
          <cell r="CE97"/>
          <cell r="CF97"/>
          <cell r="CG97"/>
          <cell r="CH97"/>
        </row>
        <row r="98">
          <cell r="BA98"/>
          <cell r="BB98"/>
          <cell r="BC98"/>
          <cell r="BD98"/>
          <cell r="BE98"/>
          <cell r="BF98"/>
          <cell r="BO98"/>
          <cell r="BP98"/>
          <cell r="BQ98"/>
          <cell r="BR98"/>
          <cell r="BS98"/>
          <cell r="BT98"/>
          <cell r="CC98"/>
          <cell r="CD98"/>
          <cell r="CE98"/>
          <cell r="CF98"/>
          <cell r="CG98"/>
          <cell r="CH98"/>
        </row>
        <row r="99">
          <cell r="BA99"/>
          <cell r="BB99"/>
          <cell r="BC99"/>
          <cell r="BD99"/>
          <cell r="BE99"/>
          <cell r="BF99"/>
          <cell r="BO99"/>
          <cell r="BP99"/>
          <cell r="BQ99"/>
          <cell r="BR99"/>
          <cell r="BS99"/>
          <cell r="BT99"/>
          <cell r="CC99"/>
          <cell r="CD99"/>
          <cell r="CE99"/>
          <cell r="CF99"/>
          <cell r="CG99"/>
          <cell r="CH99"/>
        </row>
        <row r="100">
          <cell r="BA100"/>
          <cell r="BB100"/>
          <cell r="BC100"/>
          <cell r="BD100"/>
          <cell r="BE100"/>
          <cell r="BF100"/>
          <cell r="BO100"/>
          <cell r="BP100"/>
          <cell r="BQ100"/>
          <cell r="BR100"/>
          <cell r="BS100"/>
          <cell r="BT100"/>
          <cell r="CC100"/>
          <cell r="CD100"/>
          <cell r="CE100"/>
          <cell r="CF100"/>
          <cell r="CG100"/>
          <cell r="CH100"/>
        </row>
        <row r="101">
          <cell r="BA101"/>
          <cell r="BB101"/>
          <cell r="BC101"/>
          <cell r="BD101"/>
          <cell r="BE101"/>
          <cell r="BF101"/>
          <cell r="BO101"/>
          <cell r="BP101"/>
          <cell r="BQ101"/>
          <cell r="BR101"/>
          <cell r="BS101"/>
          <cell r="BT101"/>
          <cell r="CC101"/>
          <cell r="CD101"/>
          <cell r="CE101"/>
          <cell r="CF101"/>
          <cell r="CG101"/>
          <cell r="CH101"/>
        </row>
        <row r="102">
          <cell r="BA102"/>
          <cell r="BB102"/>
          <cell r="BC102"/>
          <cell r="BD102"/>
          <cell r="BE102"/>
          <cell r="BF102"/>
          <cell r="BO102"/>
          <cell r="BP102"/>
          <cell r="BQ102"/>
          <cell r="BR102"/>
          <cell r="BS102"/>
          <cell r="BT102"/>
          <cell r="CC102"/>
          <cell r="CD102"/>
          <cell r="CE102"/>
          <cell r="CF102"/>
          <cell r="CG102"/>
          <cell r="CH102"/>
        </row>
        <row r="103">
          <cell r="BA103"/>
          <cell r="BB103"/>
          <cell r="BC103"/>
          <cell r="BD103"/>
          <cell r="BE103"/>
          <cell r="BF103"/>
          <cell r="BO103"/>
          <cell r="BP103"/>
          <cell r="BQ103"/>
          <cell r="BR103"/>
          <cell r="BS103"/>
          <cell r="BT103"/>
          <cell r="CC103"/>
          <cell r="CD103"/>
          <cell r="CE103"/>
          <cell r="CF103"/>
          <cell r="CG103"/>
          <cell r="CH103"/>
        </row>
        <row r="104">
          <cell r="BA104"/>
          <cell r="BB104"/>
          <cell r="BC104"/>
          <cell r="BD104"/>
          <cell r="BE104"/>
          <cell r="BF104"/>
          <cell r="BO104"/>
          <cell r="BP104"/>
          <cell r="BQ104"/>
          <cell r="BR104"/>
          <cell r="BS104"/>
          <cell r="BT104"/>
          <cell r="CC104"/>
          <cell r="CD104"/>
          <cell r="CE104"/>
          <cell r="CF104"/>
          <cell r="CG104"/>
          <cell r="CH104"/>
        </row>
      </sheetData>
      <sheetData sheetId="62"/>
      <sheetData sheetId="63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X12">
            <v>1</v>
          </cell>
          <cell r="AY12">
            <v>1</v>
          </cell>
          <cell r="AZ12">
            <v>1</v>
          </cell>
          <cell r="BA12">
            <v>1</v>
          </cell>
          <cell r="BB12">
            <v>1</v>
          </cell>
          <cell r="BC12">
            <v>1</v>
          </cell>
          <cell r="BL12">
            <v>1</v>
          </cell>
          <cell r="BM12">
            <v>1</v>
          </cell>
          <cell r="BN12">
            <v>1</v>
          </cell>
          <cell r="BO12">
            <v>1</v>
          </cell>
          <cell r="BP12">
            <v>1</v>
          </cell>
          <cell r="BQ12">
            <v>1</v>
          </cell>
        </row>
        <row r="13">
          <cell r="AX13">
            <v>1</v>
          </cell>
          <cell r="AY13">
            <v>1</v>
          </cell>
          <cell r="AZ13">
            <v>1</v>
          </cell>
          <cell r="BA13">
            <v>1</v>
          </cell>
          <cell r="BB13">
            <v>2</v>
          </cell>
          <cell r="BC13">
            <v>0.96425653718703908</v>
          </cell>
          <cell r="BL13">
            <v>1</v>
          </cell>
          <cell r="BM13">
            <v>1</v>
          </cell>
          <cell r="BN13">
            <v>1</v>
          </cell>
          <cell r="BO13">
            <v>1</v>
          </cell>
          <cell r="BP13">
            <v>2</v>
          </cell>
          <cell r="BQ13">
            <v>0.95198194807356051</v>
          </cell>
        </row>
        <row r="14">
          <cell r="AX14">
            <v>1</v>
          </cell>
          <cell r="AY14">
            <v>1</v>
          </cell>
          <cell r="AZ14">
            <v>2</v>
          </cell>
          <cell r="BA14">
            <v>0.93722872611834573</v>
          </cell>
          <cell r="BB14">
            <v>3</v>
          </cell>
          <cell r="BC14">
            <v>0.94394317526108351</v>
          </cell>
          <cell r="BL14">
            <v>1</v>
          </cell>
          <cell r="BM14">
            <v>1</v>
          </cell>
          <cell r="BN14">
            <v>2</v>
          </cell>
          <cell r="BO14">
            <v>0.9276691480968644</v>
          </cell>
          <cell r="BP14">
            <v>3</v>
          </cell>
          <cell r="BQ14">
            <v>0.92496928543316481</v>
          </cell>
        </row>
        <row r="15">
          <cell r="AX15">
            <v>2</v>
          </cell>
          <cell r="AY15">
            <v>0.87791456185017347</v>
          </cell>
          <cell r="AZ15">
            <v>3</v>
          </cell>
          <cell r="BA15">
            <v>0.90235269125854989</v>
          </cell>
          <cell r="BB15">
            <v>4</v>
          </cell>
          <cell r="BC15">
            <v>0.92979066950793987</v>
          </cell>
          <cell r="BL15">
            <v>2</v>
          </cell>
          <cell r="BM15">
            <v>0.88884523542347071</v>
          </cell>
          <cell r="BN15">
            <v>3</v>
          </cell>
          <cell r="BO15">
            <v>0.88780851764883828</v>
          </cell>
          <cell r="BP15">
            <v>4</v>
          </cell>
          <cell r="BQ15">
            <v>0.90626962945793132</v>
          </cell>
        </row>
        <row r="16">
          <cell r="AX16">
            <v>3</v>
          </cell>
          <cell r="AY16">
            <v>0.81353068976773468</v>
          </cell>
          <cell r="AZ16">
            <v>4</v>
          </cell>
          <cell r="BA16">
            <v>0.87839768506141713</v>
          </cell>
          <cell r="BB16">
            <v>5</v>
          </cell>
          <cell r="BC16">
            <v>0.91895942202849057</v>
          </cell>
          <cell r="BL16">
            <v>3</v>
          </cell>
          <cell r="BM16">
            <v>0.82964321306064248</v>
          </cell>
          <cell r="BN16">
            <v>4</v>
          </cell>
          <cell r="BO16">
            <v>0.86057004833076223</v>
          </cell>
          <cell r="BP16">
            <v>5</v>
          </cell>
          <cell r="BQ16">
            <v>0.8920257857319086</v>
          </cell>
        </row>
        <row r="17">
          <cell r="AX17">
            <v>4</v>
          </cell>
          <cell r="AY17">
            <v>0.77073397790858211</v>
          </cell>
          <cell r="AZ17">
            <v>5</v>
          </cell>
          <cell r="BA17">
            <v>0.86025555835513523</v>
          </cell>
          <cell r="BB17">
            <v>6</v>
          </cell>
          <cell r="BC17">
            <v>0.91020337747859092</v>
          </cell>
          <cell r="BL17">
            <v>4</v>
          </cell>
          <cell r="BM17">
            <v>0.79004585253500526</v>
          </cell>
          <cell r="BN17">
            <v>5</v>
          </cell>
          <cell r="BO17">
            <v>0.8400190859537876</v>
          </cell>
          <cell r="BP17">
            <v>6</v>
          </cell>
          <cell r="BQ17">
            <v>0.88055406225487343</v>
          </cell>
        </row>
        <row r="18">
          <cell r="AX18">
            <v>5</v>
          </cell>
          <cell r="AY18">
            <v>0.69065941174566792</v>
          </cell>
          <cell r="AZ18">
            <v>6</v>
          </cell>
          <cell r="BA18">
            <v>0.81654178184210435</v>
          </cell>
          <cell r="BB18">
            <v>7</v>
          </cell>
          <cell r="BC18">
            <v>0.88276349754189398</v>
          </cell>
          <cell r="BL18">
            <v>5</v>
          </cell>
          <cell r="BM18">
            <v>0.71663391442537605</v>
          </cell>
          <cell r="BN18">
            <v>6</v>
          </cell>
          <cell r="BO18">
            <v>0.78555397893488155</v>
          </cell>
          <cell r="BP18">
            <v>7</v>
          </cell>
          <cell r="BQ18">
            <v>0.84114892620835002</v>
          </cell>
        </row>
        <row r="19">
          <cell r="AX19">
            <v>6</v>
          </cell>
          <cell r="AY19">
            <v>0.646825084832654</v>
          </cell>
          <cell r="AZ19">
            <v>7</v>
          </cell>
          <cell r="BA19">
            <v>0.7918621403755306</v>
          </cell>
          <cell r="BB19">
            <v>8</v>
          </cell>
          <cell r="BC19">
            <v>0.86706257984409918</v>
          </cell>
          <cell r="BL19">
            <v>6</v>
          </cell>
          <cell r="BM19">
            <v>0.67621507398163883</v>
          </cell>
          <cell r="BN19">
            <v>7</v>
          </cell>
          <cell r="BO19">
            <v>0.7550796622968261</v>
          </cell>
          <cell r="BP19">
            <v>8</v>
          </cell>
          <cell r="BQ19">
            <v>0.81882219713653903</v>
          </cell>
        </row>
        <row r="20">
          <cell r="AX20">
            <v>7</v>
          </cell>
          <cell r="AY20">
            <v>0.61699678172893258</v>
          </cell>
          <cell r="AZ20">
            <v>8</v>
          </cell>
          <cell r="BA20">
            <v>0.77473889958610487</v>
          </cell>
          <cell r="BB20">
            <v>9</v>
          </cell>
          <cell r="BC20">
            <v>0.85607656461613724</v>
          </cell>
          <cell r="BL20">
            <v>7</v>
          </cell>
          <cell r="BM20">
            <v>0.64861128897275899</v>
          </cell>
          <cell r="BN20">
            <v>8</v>
          </cell>
          <cell r="BO20">
            <v>0.73405531979855632</v>
          </cell>
          <cell r="BP20">
            <v>9</v>
          </cell>
          <cell r="BQ20">
            <v>0.8032965549086718</v>
          </cell>
        </row>
        <row r="21">
          <cell r="AX21">
            <v>8</v>
          </cell>
          <cell r="AY21">
            <v>0.59456132545587481</v>
          </cell>
          <cell r="AZ21">
            <v>9</v>
          </cell>
          <cell r="BA21">
            <v>0.76167412263158474</v>
          </cell>
          <cell r="BB21">
            <v>10</v>
          </cell>
          <cell r="BC21">
            <v>0.84764208681236541</v>
          </cell>
          <cell r="BL21">
            <v>8</v>
          </cell>
          <cell r="BM21">
            <v>0.62779365930583464</v>
          </cell>
          <cell r="BN21">
            <v>9</v>
          </cell>
          <cell r="BO21">
            <v>0.7180808052389448</v>
          </cell>
          <cell r="BP21">
            <v>10</v>
          </cell>
          <cell r="BQ21">
            <v>0.79143106988981438</v>
          </cell>
        </row>
        <row r="22">
          <cell r="AX22">
            <v>9</v>
          </cell>
          <cell r="AY22">
            <v>0.57667246952652174</v>
          </cell>
          <cell r="AZ22">
            <v>10</v>
          </cell>
          <cell r="BA22">
            <v>0.75113809845102253</v>
          </cell>
          <cell r="BB22">
            <v>11</v>
          </cell>
          <cell r="BC22">
            <v>0.84080647821486587</v>
          </cell>
          <cell r="BL22">
            <v>9</v>
          </cell>
          <cell r="BM22">
            <v>0.61115967394214044</v>
          </cell>
          <cell r="BN22">
            <v>10</v>
          </cell>
          <cell r="BO22">
            <v>0.70524079007752061</v>
          </cell>
          <cell r="BP22">
            <v>11</v>
          </cell>
          <cell r="BQ22">
            <v>0.78184961363340932</v>
          </cell>
        </row>
        <row r="23">
          <cell r="AX23">
            <v>10</v>
          </cell>
          <cell r="AY23">
            <v>0.56185105070771557</v>
          </cell>
          <cell r="AZ23">
            <v>11</v>
          </cell>
          <cell r="BA23">
            <v>0.74232615113356348</v>
          </cell>
          <cell r="BB23">
            <v>12</v>
          </cell>
          <cell r="BC23">
            <v>0.83506595474424061</v>
          </cell>
          <cell r="BL23">
            <v>10</v>
          </cell>
          <cell r="BM23">
            <v>0.59735377718011751</v>
          </cell>
          <cell r="BN23">
            <v>11</v>
          </cell>
          <cell r="BO23">
            <v>0.69453130824897358</v>
          </cell>
          <cell r="BP23">
            <v>12</v>
          </cell>
          <cell r="BQ23">
            <v>0.77382728119103517</v>
          </cell>
        </row>
        <row r="24">
          <cell r="AX24">
            <v>11</v>
          </cell>
          <cell r="AY24">
            <v>0.54923265485320671</v>
          </cell>
          <cell r="AZ24">
            <v>12</v>
          </cell>
          <cell r="BA24">
            <v>0.73476337918264456</v>
          </cell>
          <cell r="BB24">
            <v>13</v>
          </cell>
          <cell r="BC24">
            <v>0.83012191792574197</v>
          </cell>
          <cell r="BL24">
            <v>11</v>
          </cell>
          <cell r="BM24">
            <v>0.58558233628992395</v>
          </cell>
          <cell r="BN24">
            <v>12</v>
          </cell>
          <cell r="BO24">
            <v>0.68536154064342125</v>
          </cell>
          <cell r="BP24">
            <v>13</v>
          </cell>
          <cell r="BQ24">
            <v>0.76693576144974074</v>
          </cell>
        </row>
        <row r="25">
          <cell r="AX25">
            <v>12</v>
          </cell>
          <cell r="AY25">
            <v>0.53826960554002778</v>
          </cell>
          <cell r="AZ25">
            <v>13</v>
          </cell>
          <cell r="BA25">
            <v>0.72814638201885884</v>
          </cell>
          <cell r="BB25">
            <v>14</v>
          </cell>
          <cell r="BC25">
            <v>0.82578291063014764</v>
          </cell>
          <cell r="BL25">
            <v>12</v>
          </cell>
          <cell r="BM25">
            <v>0.57534174157433815</v>
          </cell>
          <cell r="BN25">
            <v>13</v>
          </cell>
          <cell r="BO25">
            <v>0.67735494433104138</v>
          </cell>
          <cell r="BP25">
            <v>14</v>
          </cell>
          <cell r="BQ25">
            <v>0.76090115518919277</v>
          </cell>
        </row>
        <row r="26">
          <cell r="AX26">
            <v>13</v>
          </cell>
          <cell r="AY26">
            <v>0.52859370800788097</v>
          </cell>
          <cell r="AZ26">
            <v>14</v>
          </cell>
          <cell r="BA26">
            <v>0.72226971296810694</v>
          </cell>
          <cell r="BB26">
            <v>15</v>
          </cell>
          <cell r="BC26">
            <v>0.82191888118023437</v>
          </cell>
          <cell r="BL26">
            <v>13</v>
          </cell>
          <cell r="BM26">
            <v>0.56629296916369698</v>
          </cell>
          <cell r="BN26">
            <v>14</v>
          </cell>
          <cell r="BO26">
            <v>0.67025707972887394</v>
          </cell>
          <cell r="BP26">
            <v>15</v>
          </cell>
          <cell r="BQ26">
            <v>0.7555378374823094</v>
          </cell>
        </row>
        <row r="27">
          <cell r="AX27">
            <v>14</v>
          </cell>
          <cell r="AY27">
            <v>0.5199459166008279</v>
          </cell>
          <cell r="AZ27">
            <v>15</v>
          </cell>
          <cell r="BA27">
            <v>0.71698790609285579</v>
          </cell>
          <cell r="BB27">
            <v>16</v>
          </cell>
          <cell r="BC27">
            <v>0.81843749150076084</v>
          </cell>
          <cell r="BL27">
            <v>14</v>
          </cell>
          <cell r="BM27">
            <v>0.55819721400346456</v>
          </cell>
          <cell r="BN27">
            <v>15</v>
          </cell>
          <cell r="BO27">
            <v>0.66388812561392108</v>
          </cell>
          <cell r="BP27">
            <v>16</v>
          </cell>
          <cell r="BQ27">
            <v>0.75071428012054653</v>
          </cell>
        </row>
        <row r="28">
          <cell r="AX28">
            <v>15</v>
          </cell>
          <cell r="AY28">
            <v>0.5121372944562218</v>
          </cell>
          <cell r="AZ28">
            <v>16</v>
          </cell>
          <cell r="BA28">
            <v>0.7121942581939098</v>
          </cell>
          <cell r="BB28">
            <v>17</v>
          </cell>
          <cell r="BC28">
            <v>0.81527084086194457</v>
          </cell>
          <cell r="BL28">
            <v>15</v>
          </cell>
          <cell r="BM28">
            <v>0.55088011690403882</v>
          </cell>
          <cell r="BN28">
            <v>16</v>
          </cell>
          <cell r="BO28">
            <v>0.65811639736734118</v>
          </cell>
          <cell r="BP28">
            <v>17</v>
          </cell>
          <cell r="BQ28">
            <v>0.74633393981321172</v>
          </cell>
        </row>
        <row r="29">
          <cell r="AX29">
            <v>16</v>
          </cell>
          <cell r="AY29">
            <v>0.50502594734999062</v>
          </cell>
          <cell r="AZ29">
            <v>17</v>
          </cell>
          <cell r="BA29">
            <v>0.70780821871188904</v>
          </cell>
          <cell r="BB29">
            <v>18</v>
          </cell>
          <cell r="BC29">
            <v>0.81236755544602157</v>
          </cell>
          <cell r="BL29">
            <v>16</v>
          </cell>
          <cell r="BM29">
            <v>0.54421060569879431</v>
          </cell>
          <cell r="BN29">
            <v>17</v>
          </cell>
          <cell r="BO29">
            <v>0.65284263551254273</v>
          </cell>
          <cell r="BP29">
            <v>18</v>
          </cell>
          <cell r="BQ29">
            <v>0.7423238920850731</v>
          </cell>
        </row>
        <row r="30">
          <cell r="AX30">
            <v>17</v>
          </cell>
          <cell r="AY30">
            <v>0.49850269431925043</v>
          </cell>
          <cell r="AZ30">
            <v>18</v>
          </cell>
          <cell r="BA30">
            <v>0.7037675143721307</v>
          </cell>
          <cell r="BB30">
            <v>19</v>
          </cell>
          <cell r="BC30">
            <v>0.80968783666612698</v>
          </cell>
          <cell r="BL30">
            <v>17</v>
          </cell>
          <cell r="BM30">
            <v>0.53808773778065733</v>
          </cell>
          <cell r="BN30">
            <v>18</v>
          </cell>
          <cell r="BO30">
            <v>0.64799020861270296</v>
          </cell>
          <cell r="BP30">
            <v>19</v>
          </cell>
          <cell r="BQ30">
            <v>0.73862772847213998</v>
          </cell>
        </row>
        <row r="31">
          <cell r="AX31">
            <v>18</v>
          </cell>
          <cell r="AY31">
            <v>0.49248179073561182</v>
          </cell>
          <cell r="AZ31">
            <v>19</v>
          </cell>
          <cell r="BA31">
            <v>0.70002302599045041</v>
          </cell>
          <cell r="BB31">
            <v>20</v>
          </cell>
          <cell r="BC31">
            <v>0.80720023315825784</v>
          </cell>
          <cell r="BL31">
            <v>18</v>
          </cell>
          <cell r="BM31">
            <v>0.5324321742297361</v>
          </cell>
          <cell r="BN31">
            <v>19</v>
          </cell>
          <cell r="BO31">
            <v>0.64349874886762282</v>
          </cell>
          <cell r="BP31">
            <v>20</v>
          </cell>
          <cell r="BQ31">
            <v>0.73520093331510217</v>
          </cell>
        </row>
        <row r="32">
          <cell r="AX32">
            <v>19</v>
          </cell>
          <cell r="AY32">
            <v>0.48689471103846316</v>
          </cell>
          <cell r="AZ32">
            <v>20</v>
          </cell>
          <cell r="BA32">
            <v>0.69653533974409332</v>
          </cell>
          <cell r="BB32">
            <v>21</v>
          </cell>
          <cell r="BC32">
            <v>0.80487946362433072</v>
          </cell>
          <cell r="BL32">
            <v>19</v>
          </cell>
          <cell r="BM32">
            <v>0.52718046118055595</v>
          </cell>
          <cell r="BN32">
            <v>20</v>
          </cell>
          <cell r="BO32">
            <v>0.63931987338112561</v>
          </cell>
          <cell r="BP32">
            <v>21</v>
          </cell>
          <cell r="BQ32">
            <v>0.73200777000381845</v>
          </cell>
        </row>
        <row r="33">
          <cell r="AX33">
            <v>20</v>
          </cell>
          <cell r="AY33">
            <v>0.48168585762330696</v>
          </cell>
          <cell r="AZ33">
            <v>21</v>
          </cell>
          <cell r="BA33">
            <v>0.69327235711779611</v>
          </cell>
          <cell r="BB33">
            <v>22</v>
          </cell>
          <cell r="BC33">
            <v>0.80270490531759398</v>
          </cell>
          <cell r="BL33">
            <v>20</v>
          </cell>
          <cell r="BM33">
            <v>0.52228107985375583</v>
          </cell>
          <cell r="BN33">
            <v>21</v>
          </cell>
          <cell r="BO33">
            <v>0.63541422243327494</v>
          </cell>
          <cell r="BP33">
            <v>22</v>
          </cell>
          <cell r="BQ33">
            <v>0.72901912204346841</v>
          </cell>
        </row>
        <row r="34">
          <cell r="AX34">
            <v>21</v>
          </cell>
          <cell r="AY34">
            <v>0.47680952314285974</v>
          </cell>
          <cell r="AZ34">
            <v>22</v>
          </cell>
          <cell r="BA34">
            <v>0.69020759651551267</v>
          </cell>
          <cell r="BB34">
            <v>23</v>
          </cell>
          <cell r="BC34">
            <v>0.80065951816797165</v>
          </cell>
          <cell r="BL34">
            <v>21</v>
          </cell>
          <cell r="BM34">
            <v>0.51769164837043646</v>
          </cell>
          <cell r="BN34">
            <v>22</v>
          </cell>
          <cell r="BO34">
            <v>0.6317493571937568</v>
          </cell>
          <cell r="BP34">
            <v>23</v>
          </cell>
          <cell r="BQ34">
            <v>0.72621095822395476</v>
          </cell>
        </row>
        <row r="35">
          <cell r="AX35">
            <v>22</v>
          </cell>
          <cell r="AY35">
            <v>0.47222769213315097</v>
          </cell>
          <cell r="AZ35">
            <v>23</v>
          </cell>
          <cell r="BA35">
            <v>0.68731895975603463</v>
          </cell>
          <cell r="BB35">
            <v>24</v>
          </cell>
          <cell r="BC35">
            <v>0.79872906218417394</v>
          </cell>
          <cell r="BL35">
            <v>22</v>
          </cell>
          <cell r="BM35">
            <v>0.51337689537000841</v>
          </cell>
          <cell r="BN35">
            <v>23</v>
          </cell>
          <cell r="BO35">
            <v>0.62829823445973498</v>
          </cell>
          <cell r="BP35">
            <v>24</v>
          </cell>
          <cell r="BQ35">
            <v>0.7235632174436003</v>
          </cell>
        </row>
        <row r="36">
          <cell r="AX36">
            <v>23</v>
          </cell>
          <cell r="AY36">
            <v>0.46790841890783641</v>
          </cell>
          <cell r="AZ36">
            <v>24</v>
          </cell>
          <cell r="BA36">
            <v>0.68458781886228637</v>
          </cell>
          <cell r="BB36">
            <v>25</v>
          </cell>
          <cell r="BC36">
            <v>0.79690151722223601</v>
          </cell>
          <cell r="BL36">
            <v>23</v>
          </cell>
          <cell r="BM36">
            <v>0.50930716387997343</v>
          </cell>
          <cell r="BN36">
            <v>24</v>
          </cell>
          <cell r="BO36">
            <v>0.62503807854675208</v>
          </cell>
          <cell r="BP36">
            <v>25</v>
          </cell>
          <cell r="BQ36">
            <v>0.7210589827809718</v>
          </cell>
        </row>
        <row r="37">
          <cell r="AX37">
            <v>24</v>
          </cell>
          <cell r="AY37">
            <v>0.46382460992370655</v>
          </cell>
          <cell r="AZ37">
            <v>25</v>
          </cell>
          <cell r="BA37">
            <v>0.68199832839415075</v>
          </cell>
          <cell r="BB37">
            <v>26</v>
          </cell>
          <cell r="BC37">
            <v>0.79516664545870874</v>
          </cell>
          <cell r="BL37">
            <v>24</v>
          </cell>
          <cell r="BM37">
            <v>0.50545728758546182</v>
          </cell>
          <cell r="BN37">
            <v>25</v>
          </cell>
          <cell r="BO37">
            <v>0.62194953257939112</v>
          </cell>
          <cell r="BP37">
            <v>26</v>
          </cell>
          <cell r="BQ37">
            <v>0.71868385932584766</v>
          </cell>
        </row>
        <row r="38">
          <cell r="AX38">
            <v>25</v>
          </cell>
          <cell r="AY38">
            <v>0.45995309564597042</v>
          </cell>
          <cell r="AZ38">
            <v>26</v>
          </cell>
          <cell r="BA38">
            <v>0.67953689971236497</v>
          </cell>
          <cell r="BB38">
            <v>27</v>
          </cell>
          <cell r="BC38">
            <v>0.79351565645758004</v>
          </cell>
          <cell r="BL38">
            <v>25</v>
          </cell>
          <cell r="BM38">
            <v>0.50180573379651461</v>
          </cell>
          <cell r="BN38">
            <v>26</v>
          </cell>
          <cell r="BO38">
            <v>0.61901601019926866</v>
          </cell>
          <cell r="BP38">
            <v>27</v>
          </cell>
          <cell r="BQ38">
            <v>0.71642549835327729</v>
          </cell>
        </row>
        <row r="39">
          <cell r="AX39">
            <v>26</v>
          </cell>
          <cell r="AY39">
            <v>0.45627391328007549</v>
          </cell>
          <cell r="AZ39">
            <v>27</v>
          </cell>
          <cell r="BA39">
            <v>0.67719179353501602</v>
          </cell>
          <cell r="BB39">
            <v>28</v>
          </cell>
          <cell r="BC39">
            <v>0.79194094727845787</v>
          </cell>
          <cell r="BL39">
            <v>26</v>
          </cell>
          <cell r="BM39">
            <v>0.49833394077892024</v>
          </cell>
          <cell r="BN39">
            <v>27</v>
          </cell>
          <cell r="BO39">
            <v>0.61622319355568766</v>
          </cell>
          <cell r="BP39">
            <v>28</v>
          </cell>
          <cell r="BQ39">
            <v>0.71427322843922625</v>
          </cell>
        </row>
        <row r="40">
          <cell r="AX40">
            <v>27</v>
          </cell>
          <cell r="AY40">
            <v>0.45276974553192373</v>
          </cell>
          <cell r="AZ40">
            <v>28</v>
          </cell>
          <cell r="BA40">
            <v>0.67495280026635551</v>
          </cell>
          <cell r="BB40">
            <v>29</v>
          </cell>
          <cell r="BC40">
            <v>0.79043589833209438</v>
          </cell>
          <cell r="BL40">
            <v>27</v>
          </cell>
          <cell r="BM40">
            <v>0.49502579897649401</v>
          </cell>
          <cell r="BN40">
            <v>28</v>
          </cell>
          <cell r="BO40">
            <v>0.61355863974932268</v>
          </cell>
          <cell r="BP40">
            <v>29</v>
          </cell>
          <cell r="BQ40">
            <v>0.71221776595168307</v>
          </cell>
        </row>
        <row r="41">
          <cell r="AX41">
            <v>28</v>
          </cell>
          <cell r="AY41">
            <v>0.44942547647538988</v>
          </cell>
          <cell r="AZ41">
            <v>29</v>
          </cell>
          <cell r="BA41">
            <v>0.67281098637735082</v>
          </cell>
          <cell r="BB41">
            <v>30</v>
          </cell>
          <cell r="BC41">
            <v>0.78899471123596399</v>
          </cell>
          <cell r="BL41">
            <v>28</v>
          </cell>
          <cell r="BM41">
            <v>0.49186724028434015</v>
          </cell>
          <cell r="BN41">
            <v>29</v>
          </cell>
          <cell r="BO41">
            <v>0.61101146882779367</v>
          </cell>
          <cell r="BP41">
            <v>30</v>
          </cell>
          <cell r="BQ41">
            <v>0.71025098529285768</v>
          </cell>
        </row>
        <row r="42">
          <cell r="AX42">
            <v>29</v>
          </cell>
          <cell r="AY42">
            <v>0.44622783646005793</v>
          </cell>
          <cell r="AZ42">
            <v>30</v>
          </cell>
          <cell r="BA42">
            <v>0.67075849113402919</v>
          </cell>
          <cell r="BB42">
            <v>31</v>
          </cell>
          <cell r="BC42">
            <v>0.78761227871940631</v>
          </cell>
          <cell r="BL42">
            <v>29</v>
          </cell>
          <cell r="BM42">
            <v>0.48884590951507045</v>
          </cell>
          <cell r="BN42">
            <v>30</v>
          </cell>
          <cell r="BO42">
            <v>0.6085721138983381</v>
          </cell>
          <cell r="BP42">
            <v>31</v>
          </cell>
          <cell r="BQ42">
            <v>0.70836573469982467</v>
          </cell>
        </row>
        <row r="43">
          <cell r="AX43">
            <v>30</v>
          </cell>
          <cell r="AY43">
            <v>0.44316511552387761</v>
          </cell>
          <cell r="AZ43">
            <v>31</v>
          </cell>
          <cell r="BA43">
            <v>0.66878836215536241</v>
          </cell>
          <cell r="BB43">
            <v>32</v>
          </cell>
          <cell r="BC43">
            <v>0.78628407927217381</v>
          </cell>
          <cell r="BL43">
            <v>30</v>
          </cell>
          <cell r="BM43">
            <v>0.48595089913023293</v>
          </cell>
          <cell r="BN43">
            <v>31</v>
          </cell>
          <cell r="BO43">
            <v>0.60623211911317032</v>
          </cell>
          <cell r="BP43">
            <v>32</v>
          </cell>
          <cell r="BQ43">
            <v>0.7065556871908536</v>
          </cell>
        </row>
        <row r="44">
          <cell r="AX44">
            <v>31</v>
          </cell>
          <cell r="AY44">
            <v>0.44022693008572522</v>
          </cell>
          <cell r="AZ44">
            <v>32</v>
          </cell>
          <cell r="BA44">
            <v>0.66689442124073428</v>
          </cell>
          <cell r="BB44">
            <v>33</v>
          </cell>
          <cell r="BC44">
            <v>0.78500609110109609</v>
          </cell>
          <cell r="BL44">
            <v>31</v>
          </cell>
          <cell r="BM44">
            <v>0.48317253319759323</v>
          </cell>
          <cell r="BN44">
            <v>32</v>
          </cell>
          <cell r="BO44">
            <v>0.60398397494889944</v>
          </cell>
          <cell r="BP44">
            <v>33</v>
          </cell>
          <cell r="BQ44">
            <v>0.70481521891690946</v>
          </cell>
        </row>
        <row r="45">
          <cell r="AX45">
            <v>32</v>
          </cell>
          <cell r="AY45">
            <v>0.43740403149182949</v>
          </cell>
          <cell r="AZ45">
            <v>33</v>
          </cell>
          <cell r="BA45">
            <v>0.66507115402833783</v>
          </cell>
          <cell r="BB45">
            <v>34</v>
          </cell>
          <cell r="BC45">
            <v>0.78377472130250048</v>
          </cell>
          <cell r="BL45">
            <v>32</v>
          </cell>
          <cell r="BM45">
            <v>0.48050219003359151</v>
          </cell>
          <cell r="BN45">
            <v>33</v>
          </cell>
          <cell r="BO45">
            <v>0.60182098282819774</v>
          </cell>
          <cell r="BP45">
            <v>34</v>
          </cell>
          <cell r="BQ45">
            <v>0.70313930909450373</v>
          </cell>
        </row>
        <row r="46">
          <cell r="AX46">
            <v>33</v>
          </cell>
          <cell r="AY46">
            <v>0.43468814774445519</v>
          </cell>
          <cell r="AZ46">
            <v>34</v>
          </cell>
          <cell r="BA46">
            <v>0.66331361858732651</v>
          </cell>
          <cell r="BB46">
            <v>35</v>
          </cell>
          <cell r="BC46">
            <v>0.78258674713481313</v>
          </cell>
          <cell r="BL46">
            <v>33</v>
          </cell>
          <cell r="BM46">
            <v>0.47793215552804724</v>
          </cell>
          <cell r="BN46">
            <v>34</v>
          </cell>
          <cell r="BO46">
            <v>0.5997371430395062</v>
          </cell>
          <cell r="BP46">
            <v>35</v>
          </cell>
          <cell r="BQ46">
            <v>0.70152345708923836</v>
          </cell>
        </row>
        <row r="47">
          <cell r="AX47">
            <v>34</v>
          </cell>
          <cell r="AY47">
            <v>0.4320718517631541</v>
          </cell>
          <cell r="AZ47">
            <v>35</v>
          </cell>
          <cell r="BA47">
            <v>0.66161736918050817</v>
          </cell>
          <cell r="BB47">
            <v>36</v>
          </cell>
          <cell r="BC47">
            <v>0.78143926699501676</v>
          </cell>
          <cell r="BL47">
            <v>34</v>
          </cell>
          <cell r="BM47">
            <v>0.47545550101179523</v>
          </cell>
          <cell r="BN47">
            <v>35</v>
          </cell>
          <cell r="BO47">
            <v>0.59772706131296782</v>
          </cell>
          <cell r="BP47">
            <v>36</v>
          </cell>
          <cell r="BQ47">
            <v>0.69996361324449785</v>
          </cell>
        </row>
        <row r="48">
          <cell r="AX48">
            <v>35</v>
          </cell>
          <cell r="AY48">
            <v>0.42954845103017336</v>
          </cell>
          <cell r="AZ48">
            <v>36</v>
          </cell>
          <cell r="BA48">
            <v>0.65997839227809008</v>
          </cell>
          <cell r="BB48">
            <v>37</v>
          </cell>
          <cell r="BC48">
            <v>0.78032965923825748</v>
          </cell>
          <cell r="BL48">
            <v>35</v>
          </cell>
          <cell r="BM48">
            <v>0.47306598091220298</v>
          </cell>
          <cell r="BN48">
            <v>36</v>
          </cell>
          <cell r="BO48">
            <v>0.59578587045359976</v>
          </cell>
          <cell r="BP48">
            <v>37</v>
          </cell>
          <cell r="BQ48">
            <v>0.69845612081265451</v>
          </cell>
        </row>
        <row r="49">
          <cell r="AX49">
            <v>36</v>
          </cell>
          <cell r="AY49">
            <v>0.42711189459820154</v>
          </cell>
          <cell r="AZ49">
            <v>37</v>
          </cell>
          <cell r="BA49">
            <v>0.65839305253738201</v>
          </cell>
          <cell r="BB49">
            <v>38</v>
          </cell>
          <cell r="BC49">
            <v>0.77925554738298852</v>
          </cell>
          <cell r="BL49">
            <v>36</v>
          </cell>
          <cell r="BM49">
            <v>0.47075794648068159</v>
          </cell>
          <cell r="BN49">
            <v>37</v>
          </cell>
          <cell r="BO49">
            <v>0.59390916421637518</v>
          </cell>
          <cell r="BP49">
            <v>38</v>
          </cell>
          <cell r="BQ49">
            <v>0.69699766691992238</v>
          </cell>
        </row>
        <row r="50">
          <cell r="AX50">
            <v>37</v>
          </cell>
          <cell r="AY50">
            <v>0.42475669429244201</v>
          </cell>
          <cell r="AZ50">
            <v>38</v>
          </cell>
          <cell r="BA50">
            <v>0.65685804694508476</v>
          </cell>
          <cell r="BB50">
            <v>39</v>
          </cell>
          <cell r="BC50">
            <v>0.77821477055037314</v>
          </cell>
          <cell r="BL50">
            <v>37</v>
          </cell>
          <cell r="BM50">
            <v>0.46852627266414149</v>
          </cell>
          <cell r="BN50">
            <v>38</v>
          </cell>
          <cell r="BO50">
            <v>0.59209294120260225</v>
          </cell>
          <cell r="BP50">
            <v>39</v>
          </cell>
          <cell r="BQ50">
            <v>0.6955852409317772</v>
          </cell>
        </row>
        <row r="51">
          <cell r="AX51">
            <v>38</v>
          </cell>
          <cell r="AY51">
            <v>0.42247785759207068</v>
          </cell>
          <cell r="AZ51">
            <v>39</v>
          </cell>
          <cell r="BA51">
            <v>0.65537036568794271</v>
          </cell>
          <cell r="BB51">
            <v>40</v>
          </cell>
          <cell r="BC51">
            <v>0.77720535822160985</v>
          </cell>
          <cell r="BL51">
            <v>38</v>
          </cell>
          <cell r="BM51">
            <v>0.46636629579515798</v>
          </cell>
          <cell r="BN51">
            <v>39</v>
          </cell>
          <cell r="BO51">
            <v>0.59033355701247892</v>
          </cell>
          <cell r="BP51">
            <v>40</v>
          </cell>
          <cell r="BQ51">
            <v>0.69421609891987601</v>
          </cell>
        </row>
        <row r="52">
          <cell r="AX52">
            <v>39</v>
          </cell>
          <cell r="AY52">
            <v>0.4202708301799819</v>
          </cell>
          <cell r="AZ52">
            <v>40</v>
          </cell>
          <cell r="BA52">
            <v>0.65392725860283551</v>
          </cell>
          <cell r="BB52">
            <v>41</v>
          </cell>
          <cell r="BC52">
            <v>0.77622550857856054</v>
          </cell>
          <cell r="BL52">
            <v>39</v>
          </cell>
          <cell r="BM52">
            <v>0.46427376024083389</v>
          </cell>
          <cell r="BN52">
            <v>40</v>
          </cell>
          <cell r="BO52">
            <v>0.58862768324056436</v>
          </cell>
          <cell r="BP52">
            <v>41</v>
          </cell>
          <cell r="BQ52">
            <v>0.69288773318961239</v>
          </cell>
        </row>
        <row r="53">
          <cell r="AX53">
            <v>40</v>
          </cell>
          <cell r="AY53">
            <v>0.41813144654159529</v>
          </cell>
          <cell r="AZ53">
            <v>41</v>
          </cell>
          <cell r="BA53">
            <v>0.65252620627969127</v>
          </cell>
          <cell r="BB53">
            <v>42</v>
          </cell>
          <cell r="BC53">
            <v>0.77527356983475826</v>
          </cell>
          <cell r="BL53">
            <v>40</v>
          </cell>
          <cell r="BM53">
            <v>0.46224477251231244</v>
          </cell>
          <cell r="BN53">
            <v>41</v>
          </cell>
          <cell r="BO53">
            <v>0.58697227217491033</v>
          </cell>
          <cell r="BP53">
            <v>42</v>
          </cell>
          <cell r="BQ53">
            <v>0.69159784602867103</v>
          </cell>
        </row>
        <row r="54">
          <cell r="AX54">
            <v>41</v>
          </cell>
          <cell r="AY54">
            <v>0.41605588730060727</v>
          </cell>
          <cell r="AZ54">
            <v>42</v>
          </cell>
          <cell r="BA54">
            <v>0.65116489506508868</v>
          </cell>
          <cell r="BB54">
            <v>43</v>
          </cell>
          <cell r="BC54">
            <v>0.77434802407518122</v>
          </cell>
          <cell r="BL54">
            <v>41</v>
          </cell>
          <cell r="BM54">
            <v>0.46027576162063166</v>
          </cell>
          <cell r="BN54">
            <v>42</v>
          </cell>
          <cell r="BO54">
            <v>0.58536452627558644</v>
          </cell>
          <cell r="BP54">
            <v>43</v>
          </cell>
          <cell r="BQ54">
            <v>0.69034432699492376</v>
          </cell>
        </row>
        <row r="55">
          <cell r="AX55">
            <v>42</v>
          </cell>
          <cell r="AY55">
            <v>0.41404064222196246</v>
          </cell>
          <cell r="AZ55">
            <v>43</v>
          </cell>
          <cell r="BA55">
            <v>0.64984119535238372</v>
          </cell>
          <cell r="BB55">
            <v>44</v>
          </cell>
          <cell r="BC55">
            <v>0.77344747321124108</v>
          </cell>
          <cell r="BL55">
            <v>42</v>
          </cell>
          <cell r="BM55">
            <v>0.45836344468865287</v>
          </cell>
          <cell r="BN55">
            <v>43</v>
          </cell>
          <cell r="BO55">
            <v>0.58380187167821662</v>
          </cell>
          <cell r="BP55">
            <v>44</v>
          </cell>
          <cell r="BQ55">
            <v>0.68912523318694507</v>
          </cell>
        </row>
        <row r="56">
          <cell r="AX56">
            <v>43</v>
          </cell>
          <cell r="AY56">
            <v>0.4120824780049489</v>
          </cell>
          <cell r="AZ56">
            <v>44</v>
          </cell>
          <cell r="BA56">
            <v>0.64855314265399522</v>
          </cell>
          <cell r="BB56">
            <v>45</v>
          </cell>
          <cell r="BC56">
            <v>0.77257062672757792</v>
          </cell>
          <cell r="BL56">
            <v>43</v>
          </cell>
          <cell r="BM56">
            <v>0.45650479700686597</v>
          </cell>
          <cell r="BN56">
            <v>44</v>
          </cell>
          <cell r="BO56">
            <v>0.58228193510330239</v>
          </cell>
          <cell r="BP56">
            <v>45</v>
          </cell>
          <cell r="BQ56">
            <v>0.68793877203986853</v>
          </cell>
        </row>
        <row r="57">
          <cell r="AX57">
            <v>44</v>
          </cell>
          <cell r="AY57">
            <v>0.41017841014334933</v>
          </cell>
          <cell r="AZ57">
            <v>45</v>
          </cell>
          <cell r="BA57">
            <v>0.64729892103942732</v>
          </cell>
          <cell r="BB57">
            <v>46</v>
          </cell>
          <cell r="BC57">
            <v>0.77171629095346406</v>
          </cell>
          <cell r="BL57">
            <v>44</v>
          </cell>
          <cell r="BM57">
            <v>0.45469702586332661</v>
          </cell>
          <cell r="BN57">
            <v>45</v>
          </cell>
          <cell r="BO57">
            <v>0.58080252366030327</v>
          </cell>
          <cell r="BP57">
            <v>46</v>
          </cell>
          <cell r="BQ57">
            <v>0.68678328626897744</v>
          </cell>
        </row>
        <row r="58">
          <cell r="AX58">
            <v>45</v>
          </cell>
          <cell r="AY58">
            <v>0.4083256782535154</v>
          </cell>
          <cell r="AZ58">
            <v>46</v>
          </cell>
          <cell r="BA58">
            <v>0.64607684859346637</v>
          </cell>
          <cell r="BB58">
            <v>47</v>
          </cell>
          <cell r="BC58">
            <v>0.77088335963694721</v>
          </cell>
          <cell r="BL58">
            <v>45</v>
          </cell>
          <cell r="BM58">
            <v>0.45293754759261673</v>
          </cell>
          <cell r="BN58">
            <v>46</v>
          </cell>
          <cell r="BO58">
            <v>0.57936160712258655</v>
          </cell>
          <cell r="BP58">
            <v>47</v>
          </cell>
          <cell r="BQ58">
            <v>0.68565724064762101</v>
          </cell>
        </row>
        <row r="59">
          <cell r="AX59">
            <v>46</v>
          </cell>
          <cell r="AY59">
            <v>0.40652172437150091</v>
          </cell>
          <cell r="AZ59">
            <v>47</v>
          </cell>
          <cell r="BA59">
            <v>0.64488536460641266</v>
          </cell>
          <cell r="BB59">
            <v>48</v>
          </cell>
          <cell r="BC59">
            <v>0.77007080563661046</v>
          </cell>
          <cell r="BL59">
            <v>46</v>
          </cell>
          <cell r="BM59">
            <v>0.45122396738149817</v>
          </cell>
          <cell r="BN59">
            <v>47</v>
          </cell>
          <cell r="BO59">
            <v>0.5779573023199428</v>
          </cell>
          <cell r="BP59">
            <v>48</v>
          </cell>
          <cell r="BQ59">
            <v>0.68455921035808243</v>
          </cell>
        </row>
        <row r="60">
          <cell r="AX60">
            <v>47</v>
          </cell>
          <cell r="AY60">
            <v>0.4047641738019625</v>
          </cell>
          <cell r="AZ60">
            <v>48</v>
          </cell>
          <cell r="BA60">
            <v>0.64372301825497891</v>
          </cell>
          <cell r="BB60">
            <v>49</v>
          </cell>
          <cell r="BC60">
            <v>0.76927767357578636</v>
          </cell>
          <cell r="BL60">
            <v>47</v>
          </cell>
          <cell r="BM60">
            <v>0.44955406144442767</v>
          </cell>
          <cell r="BN60">
            <v>48</v>
          </cell>
          <cell r="BO60">
            <v>0.57658785935283985</v>
          </cell>
          <cell r="BP60">
            <v>49</v>
          </cell>
          <cell r="BQ60">
            <v>0.68348787069641681</v>
          </cell>
        </row>
        <row r="61">
          <cell r="AX61">
            <v>48</v>
          </cell>
          <cell r="AY61">
            <v>0.40305081816824251</v>
          </cell>
          <cell r="AZ61">
            <v>49</v>
          </cell>
          <cell r="BA61">
            <v>0.64258845857079427</v>
          </cell>
          <cell r="BB61">
            <v>50</v>
          </cell>
          <cell r="BC61">
            <v>0.7685030733286059</v>
          </cell>
          <cell r="BL61">
            <v>48</v>
          </cell>
          <cell r="BM61">
            <v>0.44792576124385497</v>
          </cell>
          <cell r="BN61">
            <v>49</v>
          </cell>
          <cell r="BO61">
            <v>0.57525164937963202</v>
          </cell>
          <cell r="BP61">
            <v>50</v>
          </cell>
          <cell r="BQ61">
            <v>0.68244198794700561</v>
          </cell>
        </row>
        <row r="62">
          <cell r="AX62">
            <v>49</v>
          </cell>
          <cell r="AY62">
            <v>0.40137960036785092</v>
          </cell>
          <cell r="AZ62">
            <v>50</v>
          </cell>
          <cell r="BA62">
            <v>0.64148042552496598</v>
          </cell>
          <cell r="BB62">
            <v>51</v>
          </cell>
          <cell r="BC62">
            <v>0.76774617422747438</v>
          </cell>
          <cell r="BL62">
            <v>49</v>
          </cell>
          <cell r="BM62">
            <v>0.44633713948097042</v>
          </cell>
          <cell r="BN62">
            <v>50</v>
          </cell>
          <cell r="BO62">
            <v>0.57394715376663574</v>
          </cell>
          <cell r="BP62">
            <v>51</v>
          </cell>
          <cell r="BQ62">
            <v>0.68142041127113773</v>
          </cell>
        </row>
        <row r="63">
          <cell r="AX63">
            <v>50</v>
          </cell>
          <cell r="AY63">
            <v>0.39974860118281696</v>
          </cell>
          <cell r="AZ63">
            <v>51</v>
          </cell>
          <cell r="BA63">
            <v>0.64039774208320754</v>
          </cell>
          <cell r="BB63">
            <v>52</v>
          </cell>
          <cell r="BC63">
            <v>0.7670061998982759</v>
          </cell>
          <cell r="BL63">
            <v>50</v>
          </cell>
          <cell r="BM63">
            <v>0.44478639762448824</v>
          </cell>
          <cell r="BN63">
            <v>51</v>
          </cell>
          <cell r="BO63">
            <v>0.57267295442295663</v>
          </cell>
          <cell r="BP63">
            <v>52</v>
          </cell>
          <cell r="BQ63">
            <v>0.68042206547756079</v>
          </cell>
        </row>
        <row r="64">
          <cell r="AX64">
            <v>51</v>
          </cell>
          <cell r="AY64">
            <v>0.39815602733189448</v>
          </cell>
          <cell r="AZ64">
            <v>52</v>
          </cell>
          <cell r="BA64">
            <v>0.63933930710766584</v>
          </cell>
          <cell r="BB64">
            <v>53</v>
          </cell>
          <cell r="BC64">
            <v>0.76628242364349808</v>
          </cell>
          <cell r="BL64">
            <v>51</v>
          </cell>
          <cell r="BM64">
            <v>0.4432718547798018</v>
          </cell>
          <cell r="BN64">
            <v>52</v>
          </cell>
          <cell r="BO64">
            <v>0.57142772516849194</v>
          </cell>
          <cell r="BP64">
            <v>53</v>
          </cell>
          <cell r="BQ64">
            <v>0.67944594456255492</v>
          </cell>
        </row>
        <row r="65">
          <cell r="AX65">
            <v>52</v>
          </cell>
          <cell r="AY65">
            <v>0.39660020078285163</v>
          </cell>
          <cell r="AZ65">
            <v>53</v>
          </cell>
          <cell r="BA65">
            <v>0.63830408899962277</v>
          </cell>
          <cell r="BB65">
            <v>54</v>
          </cell>
          <cell r="BC65">
            <v>0.76557416430505065</v>
          </cell>
          <cell r="BL65">
            <v>52</v>
          </cell>
          <cell r="BM65">
            <v>0.4417919377298033</v>
          </cell>
          <cell r="BN65">
            <v>53</v>
          </cell>
          <cell r="BO65">
            <v>0.57021022400564481</v>
          </cell>
          <cell r="BP65">
            <v>54</v>
          </cell>
          <cell r="BQ65">
            <v>0.67849110592344553</v>
          </cell>
        </row>
        <row r="66">
          <cell r="AX66">
            <v>53</v>
          </cell>
          <cell r="AY66">
            <v>0.39507954916919463</v>
          </cell>
          <cell r="AZ66">
            <v>54</v>
          </cell>
          <cell r="BA66">
            <v>0.63729111999233756</v>
          </cell>
          <cell r="BB66">
            <v>55</v>
          </cell>
          <cell r="BC66">
            <v>0.76488078254825176</v>
          </cell>
          <cell r="BL66">
            <v>53</v>
          </cell>
          <cell r="BM66">
            <v>0.44034517200287193</v>
          </cell>
          <cell r="BN66">
            <v>54</v>
          </cell>
          <cell r="BO66">
            <v>0.5690192861837996</v>
          </cell>
          <cell r="BP66">
            <v>55</v>
          </cell>
          <cell r="BQ66">
            <v>0.67755666516316426</v>
          </cell>
        </row>
        <row r="67">
          <cell r="AX67">
            <v>54</v>
          </cell>
          <cell r="AY67">
            <v>0.39359259717760497</v>
          </cell>
          <cell r="AZ67">
            <v>55</v>
          </cell>
          <cell r="BA67">
            <v>0.63629949101598926</v>
          </cell>
          <cell r="BB67">
            <v>56</v>
          </cell>
          <cell r="BC67">
            <v>0.76420167751661683</v>
          </cell>
          <cell r="BL67">
            <v>54</v>
          </cell>
          <cell r="BM67">
            <v>0.43893017384386135</v>
          </cell>
          <cell r="BN67">
            <v>55</v>
          </cell>
          <cell r="BO67">
            <v>0.56785381796115708</v>
          </cell>
          <cell r="BP67">
            <v>56</v>
          </cell>
          <cell r="BQ67">
            <v>0.67664179141497938</v>
          </cell>
        </row>
        <row r="68">
          <cell r="AX68">
            <v>55</v>
          </cell>
          <cell r="AY68">
            <v>0.39213795879083557</v>
          </cell>
          <cell r="AZ68">
            <v>56</v>
          </cell>
          <cell r="BA68">
            <v>0.63532834706737662</v>
          </cell>
          <cell r="BB68">
            <v>57</v>
          </cell>
          <cell r="BC68">
            <v>0.76353628381396899</v>
          </cell>
          <cell r="BL68">
            <v>55</v>
          </cell>
          <cell r="BM68">
            <v>0.4375456429810447</v>
          </cell>
          <cell r="BN68">
            <v>56</v>
          </cell>
          <cell r="BO68">
            <v>0.56671279098163385</v>
          </cell>
          <cell r="BP68">
            <v>57</v>
          </cell>
          <cell r="BQ68">
            <v>0.67574570312623139</v>
          </cell>
        </row>
        <row r="69">
          <cell r="AX69">
            <v>56</v>
          </cell>
          <cell r="AY69">
            <v>0.39071433028643265</v>
          </cell>
          <cell r="AZ69">
            <v>57</v>
          </cell>
          <cell r="BA69">
            <v>0.63437688302609296</v>
          </cell>
          <cell r="BB69">
            <v>58</v>
          </cell>
          <cell r="BC69">
            <v>0.76288406877621673</v>
          </cell>
          <cell r="BL69">
            <v>56</v>
          </cell>
          <cell r="BM69">
            <v>0.43619035609646239</v>
          </cell>
          <cell r="BN69">
            <v>57</v>
          </cell>
          <cell r="BO69">
            <v>0.5655952371956271</v>
          </cell>
          <cell r="BP69">
            <v>58</v>
          </cell>
          <cell r="BQ69">
            <v>0.67486766424812283</v>
          </cell>
        </row>
        <row r="70">
          <cell r="AX70">
            <v>57</v>
          </cell>
          <cell r="AY70">
            <v>0.38932048390489804</v>
          </cell>
          <cell r="AZ70">
            <v>58</v>
          </cell>
          <cell r="BA70">
            <v>0.63344433986658522</v>
          </cell>
          <cell r="BB70">
            <v>59</v>
          </cell>
          <cell r="BC70">
            <v>0.76224453000010051</v>
          </cell>
          <cell r="BL70">
            <v>57</v>
          </cell>
          <cell r="BM70">
            <v>0.43486316091940547</v>
          </cell>
          <cell r="BN70">
            <v>58</v>
          </cell>
          <cell r="BO70">
            <v>0.56450024426286405</v>
          </cell>
          <cell r="BP70">
            <v>59</v>
          </cell>
          <cell r="BQ70">
            <v>0.67400698078560206</v>
          </cell>
        </row>
        <row r="71">
          <cell r="AX71">
            <v>58</v>
          </cell>
          <cell r="AY71">
            <v>0.38795526211217979</v>
          </cell>
          <cell r="AZ71">
            <v>59</v>
          </cell>
          <cell r="BA71">
            <v>0.63253000122206315</v>
          </cell>
          <cell r="BB71">
            <v>60</v>
          </cell>
          <cell r="BC71">
            <v>0.76161719310043796</v>
          </cell>
          <cell r="BL71">
            <v>58</v>
          </cell>
          <cell r="BM71">
            <v>0.43356297087323359</v>
          </cell>
          <cell r="BN71">
            <v>59</v>
          </cell>
          <cell r="BO71">
            <v>0.56342695138357579</v>
          </cell>
          <cell r="BP71">
            <v>60</v>
          </cell>
          <cell r="BQ71">
            <v>0.67316299766732601</v>
          </cell>
        </row>
        <row r="72">
          <cell r="AX72"/>
          <cell r="AY72"/>
          <cell r="AZ72"/>
          <cell r="BA72"/>
          <cell r="BB72"/>
          <cell r="BC72"/>
          <cell r="BL72"/>
          <cell r="BM72"/>
          <cell r="BN72"/>
          <cell r="BO72"/>
          <cell r="BP72"/>
          <cell r="BQ72"/>
        </row>
        <row r="73">
          <cell r="AX73"/>
          <cell r="AY73"/>
          <cell r="AZ73"/>
          <cell r="BA73"/>
          <cell r="BB73"/>
          <cell r="BC73"/>
          <cell r="BL73"/>
          <cell r="BM73"/>
          <cell r="BN73"/>
          <cell r="BO73"/>
          <cell r="BP73"/>
          <cell r="BQ73"/>
        </row>
        <row r="74">
          <cell r="AX74"/>
          <cell r="AY74"/>
          <cell r="AZ74"/>
          <cell r="BA74"/>
          <cell r="BB74"/>
          <cell r="BC74"/>
          <cell r="BL74"/>
          <cell r="BM74"/>
          <cell r="BN74"/>
          <cell r="BO74"/>
          <cell r="BP74"/>
          <cell r="BQ74"/>
        </row>
        <row r="75">
          <cell r="AX75"/>
          <cell r="AY75"/>
          <cell r="AZ75"/>
          <cell r="BA75"/>
          <cell r="BB75"/>
          <cell r="BC75"/>
          <cell r="BL75"/>
          <cell r="BM75"/>
          <cell r="BN75"/>
          <cell r="BO75"/>
          <cell r="BP75"/>
          <cell r="BQ75"/>
        </row>
        <row r="76">
          <cell r="AX76"/>
          <cell r="AY76"/>
          <cell r="AZ76"/>
          <cell r="BA76"/>
          <cell r="BB76"/>
          <cell r="BC76"/>
          <cell r="BL76"/>
          <cell r="BM76"/>
          <cell r="BN76"/>
          <cell r="BO76"/>
          <cell r="BP76"/>
          <cell r="BQ76"/>
        </row>
        <row r="77">
          <cell r="AX77"/>
          <cell r="AY77"/>
          <cell r="AZ77"/>
          <cell r="BA77"/>
          <cell r="BB77"/>
          <cell r="BC77"/>
          <cell r="BL77"/>
          <cell r="BM77"/>
          <cell r="BN77"/>
          <cell r="BO77"/>
          <cell r="BP77"/>
          <cell r="BQ77"/>
        </row>
        <row r="78">
          <cell r="AX78"/>
          <cell r="AY78"/>
          <cell r="AZ78"/>
          <cell r="BA78"/>
          <cell r="BB78"/>
          <cell r="BC78"/>
          <cell r="BL78"/>
          <cell r="BM78"/>
          <cell r="BN78"/>
          <cell r="BO78"/>
          <cell r="BP78"/>
          <cell r="BQ78"/>
        </row>
        <row r="79">
          <cell r="AX79"/>
          <cell r="AY79"/>
          <cell r="AZ79"/>
          <cell r="BA79"/>
          <cell r="BB79"/>
          <cell r="BC79"/>
          <cell r="BL79"/>
          <cell r="BM79"/>
          <cell r="BN79"/>
          <cell r="BO79"/>
          <cell r="BP79"/>
          <cell r="BQ79"/>
        </row>
        <row r="80">
          <cell r="AX80"/>
          <cell r="AY80"/>
          <cell r="AZ80"/>
          <cell r="BA80"/>
          <cell r="BB80"/>
          <cell r="BC80"/>
          <cell r="BL80"/>
          <cell r="BM80"/>
          <cell r="BN80"/>
          <cell r="BO80"/>
          <cell r="BP80"/>
          <cell r="BQ80"/>
        </row>
        <row r="81">
          <cell r="AX81"/>
          <cell r="AY81"/>
          <cell r="AZ81"/>
          <cell r="BA81"/>
          <cell r="BB81"/>
          <cell r="BC81"/>
          <cell r="BL81"/>
          <cell r="BM81"/>
          <cell r="BN81"/>
          <cell r="BO81"/>
          <cell r="BP81"/>
          <cell r="BQ81"/>
        </row>
        <row r="82">
          <cell r="AX82"/>
          <cell r="AY82"/>
          <cell r="AZ82"/>
          <cell r="BA82"/>
          <cell r="BB82"/>
          <cell r="BC82"/>
          <cell r="BL82"/>
          <cell r="BM82"/>
          <cell r="BN82"/>
          <cell r="BO82"/>
          <cell r="BP82"/>
          <cell r="BQ82"/>
        </row>
        <row r="83">
          <cell r="AX83"/>
          <cell r="AY83"/>
          <cell r="AZ83"/>
          <cell r="BA83"/>
          <cell r="BB83"/>
          <cell r="BC83"/>
          <cell r="BL83"/>
          <cell r="BM83"/>
          <cell r="BN83"/>
          <cell r="BO83"/>
          <cell r="BP83"/>
          <cell r="BQ83"/>
        </row>
        <row r="84">
          <cell r="AX84"/>
          <cell r="AY84"/>
          <cell r="AZ84"/>
          <cell r="BA84"/>
          <cell r="BB84"/>
          <cell r="BC84"/>
          <cell r="BL84"/>
          <cell r="BM84"/>
          <cell r="BN84"/>
          <cell r="BO84"/>
          <cell r="BP84"/>
          <cell r="BQ84"/>
        </row>
        <row r="85">
          <cell r="AX85"/>
          <cell r="AY85"/>
          <cell r="AZ85"/>
          <cell r="BA85"/>
          <cell r="BB85"/>
          <cell r="BC85"/>
          <cell r="BL85"/>
          <cell r="BM85"/>
          <cell r="BN85"/>
          <cell r="BO85"/>
          <cell r="BP85"/>
          <cell r="BQ85"/>
        </row>
        <row r="86">
          <cell r="AX86"/>
          <cell r="AY86"/>
          <cell r="AZ86"/>
          <cell r="BA86"/>
          <cell r="BB86"/>
          <cell r="BC86"/>
          <cell r="BL86"/>
          <cell r="BM86"/>
          <cell r="BN86"/>
          <cell r="BO86"/>
          <cell r="BP86"/>
          <cell r="BQ86"/>
        </row>
        <row r="87">
          <cell r="AX87"/>
          <cell r="AY87"/>
          <cell r="AZ87"/>
          <cell r="BA87"/>
          <cell r="BB87"/>
          <cell r="BC87"/>
          <cell r="BL87"/>
          <cell r="BM87"/>
          <cell r="BN87"/>
          <cell r="BO87"/>
          <cell r="BP87"/>
          <cell r="BQ87"/>
        </row>
        <row r="88">
          <cell r="AX88"/>
          <cell r="AY88"/>
          <cell r="AZ88"/>
          <cell r="BA88"/>
          <cell r="BB88"/>
          <cell r="BC88"/>
          <cell r="BL88"/>
          <cell r="BM88"/>
          <cell r="BN88"/>
          <cell r="BO88"/>
          <cell r="BP88"/>
          <cell r="BQ88"/>
        </row>
        <row r="89">
          <cell r="AX89"/>
          <cell r="AY89"/>
          <cell r="AZ89"/>
          <cell r="BA89"/>
          <cell r="BB89"/>
          <cell r="BC89"/>
          <cell r="BL89"/>
          <cell r="BM89"/>
          <cell r="BN89"/>
          <cell r="BO89"/>
          <cell r="BP89"/>
          <cell r="BQ89"/>
        </row>
        <row r="90">
          <cell r="AX90"/>
          <cell r="AY90"/>
          <cell r="AZ90"/>
          <cell r="BA90"/>
          <cell r="BB90"/>
          <cell r="BC90"/>
          <cell r="BL90"/>
          <cell r="BM90"/>
          <cell r="BN90"/>
          <cell r="BO90"/>
          <cell r="BP90"/>
          <cell r="BQ90"/>
        </row>
        <row r="91">
          <cell r="AX91"/>
          <cell r="AY91"/>
          <cell r="AZ91"/>
          <cell r="BA91"/>
          <cell r="BB91"/>
          <cell r="BC91"/>
          <cell r="BL91"/>
          <cell r="BM91"/>
          <cell r="BN91"/>
          <cell r="BO91"/>
          <cell r="BP91"/>
          <cell r="BQ91"/>
        </row>
        <row r="92">
          <cell r="AX92"/>
          <cell r="AY92"/>
          <cell r="AZ92"/>
          <cell r="BA92"/>
          <cell r="BB92"/>
          <cell r="BC92"/>
          <cell r="BL92"/>
          <cell r="BM92"/>
          <cell r="BN92"/>
          <cell r="BO92"/>
          <cell r="BP92"/>
          <cell r="BQ92"/>
        </row>
        <row r="93">
          <cell r="AX93"/>
          <cell r="AY93"/>
          <cell r="AZ93"/>
          <cell r="BA93"/>
          <cell r="BB93"/>
          <cell r="BC93"/>
          <cell r="BL93"/>
          <cell r="BM93"/>
          <cell r="BN93"/>
          <cell r="BO93"/>
          <cell r="BP93"/>
          <cell r="BQ93"/>
        </row>
        <row r="94">
          <cell r="AX94"/>
          <cell r="AY94"/>
          <cell r="AZ94"/>
          <cell r="BA94"/>
          <cell r="BB94"/>
          <cell r="BC94"/>
          <cell r="BL94"/>
          <cell r="BM94"/>
          <cell r="BN94"/>
          <cell r="BO94"/>
          <cell r="BP94"/>
          <cell r="BQ94"/>
        </row>
        <row r="95">
          <cell r="AX95"/>
          <cell r="AY95"/>
          <cell r="AZ95"/>
          <cell r="BA95"/>
          <cell r="BB95"/>
          <cell r="BC95"/>
          <cell r="BL95"/>
          <cell r="BM95"/>
          <cell r="BN95"/>
          <cell r="BO95"/>
          <cell r="BP95"/>
          <cell r="BQ95"/>
        </row>
        <row r="96">
          <cell r="AX96"/>
          <cell r="AY96"/>
          <cell r="AZ96"/>
          <cell r="BA96"/>
          <cell r="BB96"/>
          <cell r="BC96"/>
          <cell r="BL96"/>
          <cell r="BM96"/>
          <cell r="BN96"/>
          <cell r="BO96"/>
          <cell r="BP96"/>
          <cell r="BQ96"/>
        </row>
        <row r="97">
          <cell r="AX97"/>
          <cell r="AY97"/>
          <cell r="AZ97"/>
          <cell r="BA97"/>
          <cell r="BB97"/>
          <cell r="BC97"/>
          <cell r="BL97"/>
          <cell r="BM97"/>
          <cell r="BN97"/>
          <cell r="BO97"/>
          <cell r="BP97"/>
          <cell r="BQ97"/>
        </row>
        <row r="98">
          <cell r="AX98"/>
          <cell r="AY98"/>
          <cell r="AZ98"/>
          <cell r="BA98"/>
          <cell r="BB98"/>
          <cell r="BC98"/>
          <cell r="BL98"/>
          <cell r="BM98"/>
          <cell r="BN98"/>
          <cell r="BO98"/>
          <cell r="BP98"/>
          <cell r="BQ98"/>
        </row>
        <row r="99">
          <cell r="AX99"/>
          <cell r="AY99"/>
          <cell r="AZ99"/>
          <cell r="BA99"/>
          <cell r="BB99"/>
          <cell r="BC99"/>
          <cell r="BL99"/>
          <cell r="BM99"/>
          <cell r="BN99"/>
          <cell r="BO99"/>
          <cell r="BP99"/>
          <cell r="BQ99"/>
        </row>
        <row r="100">
          <cell r="AX100"/>
          <cell r="AY100"/>
          <cell r="AZ100"/>
          <cell r="BA100"/>
          <cell r="BB100"/>
          <cell r="BC100"/>
          <cell r="BL100"/>
          <cell r="BM100"/>
          <cell r="BN100"/>
          <cell r="BO100"/>
          <cell r="BP100"/>
          <cell r="BQ100"/>
        </row>
        <row r="101">
          <cell r="AX101"/>
          <cell r="AY101"/>
          <cell r="AZ101"/>
          <cell r="BA101"/>
          <cell r="BB101"/>
          <cell r="BC101"/>
          <cell r="BL101"/>
          <cell r="BM101"/>
          <cell r="BN101"/>
          <cell r="BO101"/>
          <cell r="BP101"/>
          <cell r="BQ101"/>
        </row>
        <row r="102">
          <cell r="AX102"/>
          <cell r="AY102"/>
          <cell r="AZ102"/>
          <cell r="BA102"/>
          <cell r="BB102"/>
          <cell r="BC102"/>
          <cell r="BL102"/>
          <cell r="BM102"/>
          <cell r="BN102"/>
          <cell r="BO102"/>
          <cell r="BP102"/>
          <cell r="BQ102"/>
        </row>
        <row r="103">
          <cell r="AX103"/>
          <cell r="AY103"/>
          <cell r="AZ103"/>
          <cell r="BA103"/>
          <cell r="BB103"/>
          <cell r="BC103"/>
          <cell r="BL103"/>
          <cell r="BM103"/>
          <cell r="BN103"/>
          <cell r="BO103"/>
          <cell r="BP103"/>
          <cell r="BQ103"/>
        </row>
        <row r="104">
          <cell r="AX104"/>
          <cell r="AY104"/>
          <cell r="AZ104"/>
          <cell r="BA104"/>
          <cell r="BB104"/>
          <cell r="BC104"/>
          <cell r="BL104"/>
          <cell r="BM104"/>
          <cell r="BN104"/>
          <cell r="BO104"/>
          <cell r="BP104"/>
          <cell r="BQ104"/>
        </row>
      </sheetData>
      <sheetData sheetId="64"/>
      <sheetData sheetId="65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X12">
            <v>1</v>
          </cell>
          <cell r="AY12">
            <v>1</v>
          </cell>
          <cell r="AZ12">
            <v>1</v>
          </cell>
          <cell r="BA12">
            <v>1</v>
          </cell>
          <cell r="BB12">
            <v>1</v>
          </cell>
          <cell r="BC12">
            <v>1</v>
          </cell>
        </row>
        <row r="13">
          <cell r="AX13">
            <v>1</v>
          </cell>
          <cell r="AY13">
            <v>1</v>
          </cell>
          <cell r="AZ13">
            <v>1</v>
          </cell>
          <cell r="BA13">
            <v>1</v>
          </cell>
          <cell r="BB13">
            <v>2</v>
          </cell>
          <cell r="BC13">
            <v>0.96928981693506489</v>
          </cell>
        </row>
        <row r="14">
          <cell r="AX14">
            <v>1</v>
          </cell>
          <cell r="AY14">
            <v>1</v>
          </cell>
          <cell r="AZ14">
            <v>2</v>
          </cell>
          <cell r="BA14">
            <v>0.96259444310175135</v>
          </cell>
          <cell r="BB14">
            <v>3</v>
          </cell>
          <cell r="BC14">
            <v>0.95176459113361478</v>
          </cell>
        </row>
        <row r="15">
          <cell r="AX15">
            <v>2</v>
          </cell>
          <cell r="AY15">
            <v>0.95793521822269634</v>
          </cell>
          <cell r="AZ15">
            <v>3</v>
          </cell>
          <cell r="BA15">
            <v>0.94136561518181328</v>
          </cell>
          <cell r="BB15">
            <v>4</v>
          </cell>
          <cell r="BC15">
            <v>0.93952274921401191</v>
          </cell>
        </row>
        <row r="16">
          <cell r="AX16">
            <v>3</v>
          </cell>
          <cell r="AY16">
            <v>0.93415400954749417</v>
          </cell>
          <cell r="AZ16">
            <v>4</v>
          </cell>
          <cell r="BA16">
            <v>0.9265880618903708</v>
          </cell>
          <cell r="BB16">
            <v>5</v>
          </cell>
          <cell r="BC16">
            <v>0.93013577761165644</v>
          </cell>
        </row>
        <row r="17">
          <cell r="AX17">
            <v>4</v>
          </cell>
          <cell r="AY17">
            <v>0.91763988231136506</v>
          </cell>
          <cell r="AZ17">
            <v>5</v>
          </cell>
          <cell r="BA17">
            <v>0.91528564217452324</v>
          </cell>
          <cell r="BB17">
            <v>6</v>
          </cell>
          <cell r="BC17">
            <v>0.92253572630517844</v>
          </cell>
        </row>
        <row r="18">
          <cell r="AX18">
            <v>5</v>
          </cell>
          <cell r="AY18">
            <v>0.9050318427239088</v>
          </cell>
          <cell r="AZ18">
            <v>6</v>
          </cell>
          <cell r="BA18">
            <v>0.90615331010107514</v>
          </cell>
          <cell r="BB18">
            <v>7</v>
          </cell>
          <cell r="BC18">
            <v>0.91615844286362791</v>
          </cell>
        </row>
        <row r="19">
          <cell r="AX19">
            <v>6</v>
          </cell>
          <cell r="AY19">
            <v>0.89485902498948577</v>
          </cell>
          <cell r="AZ19">
            <v>7</v>
          </cell>
          <cell r="BA19">
            <v>0.89850315783814139</v>
          </cell>
          <cell r="BB19">
            <v>8</v>
          </cell>
          <cell r="BC19">
            <v>0.91066983359197839</v>
          </cell>
        </row>
        <row r="20">
          <cell r="AX20">
            <v>7</v>
          </cell>
          <cell r="AY20">
            <v>0.88634729068117923</v>
          </cell>
          <cell r="AZ20">
            <v>8</v>
          </cell>
          <cell r="BA20">
            <v>0.89192851942009266</v>
          </cell>
          <cell r="BB20">
            <v>9</v>
          </cell>
          <cell r="BC20">
            <v>0.9058558369357369</v>
          </cell>
        </row>
        <row r="21">
          <cell r="AX21">
            <v>8</v>
          </cell>
          <cell r="AY21">
            <v>0.87903956091178692</v>
          </cell>
          <cell r="AZ21">
            <v>9</v>
          </cell>
          <cell r="BA21">
            <v>0.88616922144663357</v>
          </cell>
          <cell r="BB21">
            <v>10</v>
          </cell>
          <cell r="BC21">
            <v>0.90157113760595697</v>
          </cell>
        </row>
        <row r="22">
          <cell r="AX22">
            <v>9</v>
          </cell>
          <cell r="AY22">
            <v>0.87264371355365977</v>
          </cell>
          <cell r="AZ22">
            <v>10</v>
          </cell>
          <cell r="BA22">
            <v>0.88104887300801404</v>
          </cell>
          <cell r="BB22">
            <v>11</v>
          </cell>
          <cell r="BC22">
            <v>0.89771261721150752</v>
          </cell>
        </row>
        <row r="23">
          <cell r="AX23">
            <v>10</v>
          </cell>
          <cell r="AY23">
            <v>0.86696187575821659</v>
          </cell>
          <cell r="AZ23">
            <v>11</v>
          </cell>
          <cell r="BA23">
            <v>0.87644244618141309</v>
          </cell>
          <cell r="BB23">
            <v>12</v>
          </cell>
          <cell r="BC23">
            <v>0.89420448526640361</v>
          </cell>
        </row>
        <row r="24">
          <cell r="AX24">
            <v>11</v>
          </cell>
          <cell r="AY24">
            <v>0.86185390459289546</v>
          </cell>
          <cell r="AZ24">
            <v>12</v>
          </cell>
          <cell r="BA24">
            <v>0.87225814090155307</v>
          </cell>
          <cell r="BB24">
            <v>13</v>
          </cell>
          <cell r="BC24">
            <v>0.8909894242719375</v>
          </cell>
        </row>
        <row r="25">
          <cell r="AX25">
            <v>12</v>
          </cell>
          <cell r="AY25">
            <v>0.85721697538185238</v>
          </cell>
          <cell r="AZ25">
            <v>13</v>
          </cell>
          <cell r="BA25">
            <v>0.86842659630148888</v>
          </cell>
          <cell r="BB25">
            <v>14</v>
          </cell>
          <cell r="BC25">
            <v>0.88802304936680021</v>
          </cell>
        </row>
        <row r="26">
          <cell r="AX26">
            <v>13</v>
          </cell>
          <cell r="AY26">
            <v>0.85297344765592142</v>
          </cell>
          <cell r="AZ26">
            <v>14</v>
          </cell>
          <cell r="BA26">
            <v>0.86489414684437083</v>
          </cell>
          <cell r="BB26">
            <v>15</v>
          </cell>
          <cell r="BC26">
            <v>0.88527029807730517</v>
          </cell>
        </row>
        <row r="27">
          <cell r="AX27">
            <v>14</v>
          </cell>
          <cell r="AY27">
            <v>0.84906328531977127</v>
          </cell>
          <cell r="AZ27">
            <v>15</v>
          </cell>
          <cell r="BA27">
            <v>0.86161843161270113</v>
          </cell>
          <cell r="BB27">
            <v>16</v>
          </cell>
          <cell r="BC27">
            <v>0.88270299629065496</v>
          </cell>
        </row>
        <row r="28">
          <cell r="AX28">
            <v>15</v>
          </cell>
          <cell r="AY28">
            <v>0.84543912464869653</v>
          </cell>
          <cell r="AZ28">
            <v>16</v>
          </cell>
          <cell r="BA28">
            <v>0.85856543643775374</v>
          </cell>
          <cell r="BB28">
            <v>17</v>
          </cell>
          <cell r="BC28">
            <v>0.88029816900673119</v>
          </cell>
        </row>
        <row r="29">
          <cell r="AX29">
            <v>16</v>
          </cell>
          <cell r="AY29">
            <v>0.84206295360841599</v>
          </cell>
          <cell r="AZ29">
            <v>17</v>
          </cell>
          <cell r="BA29">
            <v>0.85570744259866671</v>
          </cell>
          <cell r="BB29">
            <v>18</v>
          </cell>
          <cell r="BC29">
            <v>0.87803683835300039</v>
          </cell>
        </row>
        <row r="30">
          <cell r="AX30">
            <v>17</v>
          </cell>
          <cell r="AY30">
            <v>0.83890381012333248</v>
          </cell>
          <cell r="AZ30">
            <v>18</v>
          </cell>
          <cell r="BA30">
            <v>0.85302156821233488</v>
          </cell>
          <cell r="BB30">
            <v>19</v>
          </cell>
          <cell r="BC30">
            <v>0.87590314952361636</v>
          </cell>
        </row>
        <row r="31">
          <cell r="AX31">
            <v>18</v>
          </cell>
          <cell r="AY31">
            <v>0.8359361461736895</v>
          </cell>
          <cell r="AZ31">
            <v>19</v>
          </cell>
          <cell r="BA31">
            <v>0.85048870823486133</v>
          </cell>
          <cell r="BB31">
            <v>20</v>
          </cell>
          <cell r="BC31">
            <v>0.87388372292401628</v>
          </cell>
        </row>
        <row r="32">
          <cell r="AX32">
            <v>19</v>
          </cell>
          <cell r="AY32">
            <v>0.83313863948498912</v>
          </cell>
          <cell r="AZ32">
            <v>20</v>
          </cell>
          <cell r="BA32">
            <v>0.84809274925857503</v>
          </cell>
          <cell r="BB32">
            <v>21</v>
          </cell>
          <cell r="BC32">
            <v>0.8719671657857101</v>
          </cell>
        </row>
        <row r="33">
          <cell r="AX33">
            <v>20</v>
          </cell>
          <cell r="AY33">
            <v>0.83049331364520551</v>
          </cell>
          <cell r="AZ33">
            <v>21</v>
          </cell>
          <cell r="BA33">
            <v>0.84581997792110386</v>
          </cell>
          <cell r="BB33">
            <v>22</v>
          </cell>
          <cell r="BC33">
            <v>0.87014369839724026</v>
          </cell>
        </row>
        <row r="34">
          <cell r="AX34">
            <v>21</v>
          </cell>
          <cell r="AY34">
            <v>0.827984875441382</v>
          </cell>
          <cell r="AZ34">
            <v>22</v>
          </cell>
          <cell r="BA34">
            <v>0.84365862839273409</v>
          </cell>
          <cell r="BB34">
            <v>23</v>
          </cell>
          <cell r="BC34">
            <v>0.86840486414883877</v>
          </cell>
        </row>
        <row r="35">
          <cell r="AX35">
            <v>22</v>
          </cell>
          <cell r="AY35">
            <v>0.8256002081722783</v>
          </cell>
          <cell r="AZ35">
            <v>23</v>
          </cell>
          <cell r="BA35">
            <v>0.84159853151245156</v>
          </cell>
          <cell r="BB35">
            <v>24</v>
          </cell>
          <cell r="BC35">
            <v>0.86674330182638626</v>
          </cell>
        </row>
        <row r="36">
          <cell r="AX36">
            <v>23</v>
          </cell>
          <cell r="AY36">
            <v>0.82332797891818521</v>
          </cell>
          <cell r="AZ36">
            <v>24</v>
          </cell>
          <cell r="BA36">
            <v>0.83963083938209937</v>
          </cell>
          <cell r="BB36">
            <v>25</v>
          </cell>
          <cell r="BC36">
            <v>0.8651525647932411</v>
          </cell>
        </row>
        <row r="37">
          <cell r="AX37">
            <v>24</v>
          </cell>
          <cell r="AY37">
            <v>0.82115833037661468</v>
          </cell>
          <cell r="AZ37">
            <v>25</v>
          </cell>
          <cell r="BA37">
            <v>0.83774780677082938</v>
          </cell>
          <cell r="BB37">
            <v>26</v>
          </cell>
          <cell r="BC37">
            <v>0.86362697594362525</v>
          </cell>
        </row>
        <row r="38">
          <cell r="AX38">
            <v>25</v>
          </cell>
          <cell r="AY38">
            <v>0.81908263634423395</v>
          </cell>
          <cell r="AZ38">
            <v>26</v>
          </cell>
          <cell r="BA38">
            <v>0.83594261584158114</v>
          </cell>
          <cell r="BB38">
            <v>27</v>
          </cell>
          <cell r="BC38">
            <v>0.86216151026713994</v>
          </cell>
        </row>
        <row r="39">
          <cell r="AX39">
            <v>26</v>
          </cell>
          <cell r="AY39">
            <v>0.81709330571844085</v>
          </cell>
          <cell r="AZ39">
            <v>27</v>
          </cell>
          <cell r="BA39">
            <v>0.83420923430229876</v>
          </cell>
          <cell r="BB39">
            <v>28</v>
          </cell>
          <cell r="BC39">
            <v>0.86075169895486392</v>
          </cell>
        </row>
        <row r="40">
          <cell r="AX40">
            <v>27</v>
          </cell>
          <cell r="AY40">
            <v>0.81518362392256649</v>
          </cell>
          <cell r="AZ40">
            <v>28</v>
          </cell>
          <cell r="BA40">
            <v>0.83254229962362147</v>
          </cell>
          <cell r="BB40">
            <v>29</v>
          </cell>
          <cell r="BC40">
            <v>0.85939355047801769</v>
          </cell>
        </row>
        <row r="41">
          <cell r="AX41">
            <v>28</v>
          </cell>
          <cell r="AY41">
            <v>0.81334762350767453</v>
          </cell>
          <cell r="AZ41">
            <v>29</v>
          </cell>
          <cell r="BA41">
            <v>0.83093702378615097</v>
          </cell>
          <cell r="BB41">
            <v>30</v>
          </cell>
          <cell r="BC41">
            <v>0.85808348516140143</v>
          </cell>
        </row>
        <row r="42">
          <cell r="AX42">
            <v>29</v>
          </cell>
          <cell r="AY42">
            <v>0.81157997772706003</v>
          </cell>
          <cell r="AZ42">
            <v>30</v>
          </cell>
          <cell r="BA42">
            <v>0.82938911434443241</v>
          </cell>
          <cell r="BB42">
            <v>31</v>
          </cell>
          <cell r="BC42">
            <v>0.85681828057716281</v>
          </cell>
        </row>
        <row r="43">
          <cell r="AX43">
            <v>30</v>
          </cell>
          <cell r="AY43">
            <v>0.80987591236435452</v>
          </cell>
          <cell r="AZ43">
            <v>31</v>
          </cell>
          <cell r="BA43">
            <v>0.82789470856914527</v>
          </cell>
          <cell r="BB43">
            <v>32</v>
          </cell>
          <cell r="BC43">
            <v>0.85559502568260215</v>
          </cell>
        </row>
        <row r="44">
          <cell r="AX44">
            <v>31</v>
          </cell>
          <cell r="AY44">
            <v>0.80823113218855391</v>
          </cell>
          <cell r="AZ44">
            <v>32</v>
          </cell>
          <cell r="BA44">
            <v>0.82645031815421166</v>
          </cell>
          <cell r="BB44">
            <v>33</v>
          </cell>
          <cell r="BC44">
            <v>0.85441108207579775</v>
          </cell>
        </row>
        <row r="45">
          <cell r="AX45">
            <v>32</v>
          </cell>
          <cell r="AY45">
            <v>0.80664175922212633</v>
          </cell>
          <cell r="AZ45">
            <v>33</v>
          </cell>
          <cell r="BA45">
            <v>0.82505278252101921</v>
          </cell>
          <cell r="BB45">
            <v>34</v>
          </cell>
          <cell r="BC45">
            <v>0.85326405108480752</v>
          </cell>
        </row>
        <row r="46">
          <cell r="AX46">
            <v>33</v>
          </cell>
          <cell r="AY46">
            <v>0.80510428061961692</v>
          </cell>
          <cell r="AZ46">
            <v>34</v>
          </cell>
          <cell r="BA46">
            <v>0.82369922916628757</v>
          </cell>
          <cell r="BB46">
            <v>35</v>
          </cell>
          <cell r="BC46">
            <v>0.85215174566844509</v>
          </cell>
        </row>
        <row r="47">
          <cell r="AX47">
            <v>34</v>
          </cell>
          <cell r="AY47">
            <v>0.80361550441834606</v>
          </cell>
          <cell r="AZ47">
            <v>35</v>
          </cell>
          <cell r="BA47">
            <v>0.82238703981772043</v>
          </cell>
          <cell r="BB47">
            <v>36</v>
          </cell>
          <cell r="BC47">
            <v>0.85107216630942306</v>
          </cell>
        </row>
        <row r="48">
          <cell r="AX48">
            <v>35</v>
          </cell>
          <cell r="AY48">
            <v>0.8021725217785316</v>
          </cell>
          <cell r="AZ48">
            <v>36</v>
          </cell>
          <cell r="BA48">
            <v>0.82111382140713518</v>
          </cell>
          <cell r="BB48">
            <v>37</v>
          </cell>
          <cell r="BC48">
            <v>0.85002348023876784</v>
          </cell>
        </row>
        <row r="49">
          <cell r="AX49">
            <v>36</v>
          </cell>
          <cell r="AY49">
            <v>0.80077267460513313</v>
          </cell>
          <cell r="AZ49">
            <v>37</v>
          </cell>
          <cell r="BA49">
            <v>0.81987738106213615</v>
          </cell>
          <cell r="BB49">
            <v>38</v>
          </cell>
          <cell r="BC49">
            <v>0.84900400345459304</v>
          </cell>
        </row>
        <row r="50">
          <cell r="AX50">
            <v>37</v>
          </cell>
          <cell r="AY50">
            <v>0.79941352765796303</v>
          </cell>
          <cell r="AZ50">
            <v>38</v>
          </cell>
          <cell r="BA50">
            <v>0.81867570446766424</v>
          </cell>
          <cell r="BB50">
            <v>39</v>
          </cell>
          <cell r="BC50">
            <v>0.8480121850965554</v>
          </cell>
        </row>
        <row r="51">
          <cell r="AX51">
            <v>38</v>
          </cell>
          <cell r="AY51">
            <v>0.79809284442481365</v>
          </cell>
          <cell r="AZ51">
            <v>39</v>
          </cell>
          <cell r="BA51">
            <v>0.81750693706759925</v>
          </cell>
          <cell r="BB51">
            <v>40</v>
          </cell>
          <cell r="BC51">
            <v>0.84704659381555281</v>
          </cell>
        </row>
        <row r="52">
          <cell r="AX52">
            <v>39</v>
          </cell>
          <cell r="AY52">
            <v>0.79680856616532869</v>
          </cell>
          <cell r="AZ52">
            <v>40</v>
          </cell>
          <cell r="BA52">
            <v>0.81636936767119128</v>
          </cell>
          <cell r="BB52">
            <v>41</v>
          </cell>
          <cell r="BC52">
            <v>0.84610590584090628</v>
          </cell>
        </row>
        <row r="53">
          <cell r="AX53">
            <v>40</v>
          </cell>
          <cell r="AY53">
            <v>0.79555879363921023</v>
          </cell>
          <cell r="AZ53">
            <v>41</v>
          </cell>
          <cell r="BA53">
            <v>0.81526141410490005</v>
          </cell>
          <cell r="BB53">
            <v>42</v>
          </cell>
          <cell r="BC53">
            <v>0.84518889449781842</v>
          </cell>
        </row>
        <row r="54">
          <cell r="AX54">
            <v>41</v>
          </cell>
          <cell r="AY54">
            <v>0.79434177111712834</v>
          </cell>
          <cell r="AZ54">
            <v>42</v>
          </cell>
          <cell r="BA54">
            <v>0.81418161061130068</v>
          </cell>
          <cell r="BB54">
            <v>43</v>
          </cell>
          <cell r="BC54">
            <v>0.84429442096886176</v>
          </cell>
        </row>
        <row r="55">
          <cell r="AX55">
            <v>42</v>
          </cell>
          <cell r="AY55">
            <v>0.79315587234103235</v>
          </cell>
          <cell r="AZ55">
            <v>43</v>
          </cell>
          <cell r="BA55">
            <v>0.81312859674622984</v>
          </cell>
          <cell r="BB55">
            <v>44</v>
          </cell>
          <cell r="BC55">
            <v>0.84342142612666138</v>
          </cell>
        </row>
        <row r="56">
          <cell r="AX56">
            <v>43</v>
          </cell>
          <cell r="AY56">
            <v>0.79199958815591776</v>
          </cell>
          <cell r="AZ56">
            <v>44</v>
          </cell>
          <cell r="BA56">
            <v>0.81210110756569132</v>
          </cell>
          <cell r="BB56">
            <v>45</v>
          </cell>
          <cell r="BC56">
            <v>0.84256892329227961</v>
          </cell>
        </row>
        <row r="57">
          <cell r="AX57">
            <v>44</v>
          </cell>
          <cell r="AY57">
            <v>0.79087151558021507</v>
          </cell>
          <cell r="AZ57">
            <v>45</v>
          </cell>
          <cell r="BA57">
            <v>0.81109796492707942</v>
          </cell>
          <cell r="BB57">
            <v>46</v>
          </cell>
          <cell r="BC57">
            <v>0.84173599179634795</v>
          </cell>
        </row>
        <row r="58">
          <cell r="AX58">
            <v>45</v>
          </cell>
          <cell r="AY58">
            <v>0.78977034811890368</v>
          </cell>
          <cell r="AZ58">
            <v>46</v>
          </cell>
          <cell r="BA58">
            <v>0.81011806975648004</v>
          </cell>
          <cell r="BB58">
            <v>47</v>
          </cell>
          <cell r="BC58">
            <v>0.84092177123860679</v>
          </cell>
        </row>
        <row r="59">
          <cell r="AX59">
            <v>46</v>
          </cell>
          <cell r="AY59">
            <v>0.78869486715384329</v>
          </cell>
          <cell r="AZ59">
            <v>47</v>
          </cell>
          <cell r="BA59">
            <v>0.80916039515628979</v>
          </cell>
          <cell r="BB59">
            <v>48</v>
          </cell>
          <cell r="BC59">
            <v>0.84012545635699176</v>
          </cell>
        </row>
        <row r="60">
          <cell r="AX60">
            <v>47</v>
          </cell>
          <cell r="AY60">
            <v>0.7876439342709517</v>
          </cell>
          <cell r="AZ60">
            <v>48</v>
          </cell>
          <cell r="BA60">
            <v>0.80822398024606801</v>
          </cell>
          <cell r="BB60">
            <v>49</v>
          </cell>
          <cell r="BC60">
            <v>0.83934629243030745</v>
          </cell>
        </row>
        <row r="61">
          <cell r="AX61">
            <v>48</v>
          </cell>
          <cell r="AY61">
            <v>0.78661648440470733</v>
          </cell>
          <cell r="AZ61">
            <v>49</v>
          </cell>
          <cell r="BA61">
            <v>0.80730792464511225</v>
          </cell>
          <cell r="BB61">
            <v>50</v>
          </cell>
          <cell r="BC61">
            <v>0.83858357114934245</v>
          </cell>
        </row>
        <row r="62">
          <cell r="AX62">
            <v>49</v>
          </cell>
          <cell r="AY62">
            <v>0.78561151969786691</v>
          </cell>
          <cell r="AZ62">
            <v>50</v>
          </cell>
          <cell r="BA62">
            <v>0.80641138351828012</v>
          </cell>
          <cell r="BB62">
            <v>51</v>
          </cell>
          <cell r="BC62">
            <v>0.83783662690036131</v>
          </cell>
        </row>
        <row r="63">
          <cell r="AX63">
            <v>50</v>
          </cell>
          <cell r="AY63">
            <v>0.7846281039888352</v>
          </cell>
          <cell r="AZ63">
            <v>51</v>
          </cell>
          <cell r="BA63">
            <v>0.80553356311754998</v>
          </cell>
          <cell r="BB63">
            <v>52</v>
          </cell>
          <cell r="BC63">
            <v>0.83710483341258024</v>
          </cell>
        </row>
        <row r="64">
          <cell r="AX64">
            <v>51</v>
          </cell>
          <cell r="AY64">
            <v>0.78366535785138081</v>
          </cell>
          <cell r="AZ64">
            <v>52</v>
          </cell>
          <cell r="BA64">
            <v>0.80467371676104804</v>
          </cell>
          <cell r="BB64">
            <v>53</v>
          </cell>
          <cell r="BC64">
            <v>0.83638760072772667</v>
          </cell>
        </row>
        <row r="65">
          <cell r="AX65">
            <v>52</v>
          </cell>
          <cell r="AY65">
            <v>0.78272245412169916</v>
          </cell>
          <cell r="AZ65">
            <v>53</v>
          </cell>
          <cell r="BA65">
            <v>0.80383114119910593</v>
          </cell>
          <cell r="BB65">
            <v>54</v>
          </cell>
          <cell r="BC65">
            <v>0.83568437245529525</v>
          </cell>
        </row>
        <row r="66">
          <cell r="AX66">
            <v>53</v>
          </cell>
          <cell r="AY66">
            <v>0.78179861385657812</v>
          </cell>
          <cell r="AZ66">
            <v>54</v>
          </cell>
          <cell r="BA66">
            <v>0.80300517332355981</v>
          </cell>
          <cell r="BB66">
            <v>55</v>
          </cell>
          <cell r="BC66">
            <v>0.83499462328182084</v>
          </cell>
        </row>
        <row r="67">
          <cell r="AX67">
            <v>54</v>
          </cell>
          <cell r="AY67">
            <v>0.78089310267383216</v>
          </cell>
          <cell r="AZ67">
            <v>55</v>
          </cell>
          <cell r="BA67">
            <v>0.80219518718216476</v>
          </cell>
          <cell r="BB67">
            <v>56</v>
          </cell>
          <cell r="BC67">
            <v>0.83431785670650616</v>
          </cell>
        </row>
        <row r="68">
          <cell r="AX68">
            <v>55</v>
          </cell>
          <cell r="AY68">
            <v>0.78000522743250411</v>
          </cell>
          <cell r="AZ68">
            <v>56</v>
          </cell>
          <cell r="BA68">
            <v>0.8014005912648513</v>
          </cell>
          <cell r="BB68">
            <v>57</v>
          </cell>
          <cell r="BC68">
            <v>0.83365360297899016</v>
          </cell>
        </row>
        <row r="69">
          <cell r="AX69">
            <v>56</v>
          </cell>
          <cell r="AY69">
            <v>0.77913433321573577</v>
          </cell>
          <cell r="AZ69">
            <v>57</v>
          </cell>
          <cell r="BA69">
            <v>0.8006208260326958</v>
          </cell>
          <cell r="BB69">
            <v>58</v>
          </cell>
          <cell r="BC69">
            <v>0.83300141721801324</v>
          </cell>
        </row>
        <row r="70">
          <cell r="AX70">
            <v>57</v>
          </cell>
          <cell r="AY70">
            <v>0.77827980058384694</v>
          </cell>
          <cell r="AZ70">
            <v>58</v>
          </cell>
          <cell r="BA70">
            <v>0.79985536166405669</v>
          </cell>
          <cell r="BB70">
            <v>59</v>
          </cell>
          <cell r="BC70">
            <v>0.83236087769228728</v>
          </cell>
        </row>
        <row r="71">
          <cell r="AX71">
            <v>58</v>
          </cell>
          <cell r="AY71">
            <v>0.77744104306914241</v>
          </cell>
          <cell r="AZ71">
            <v>59</v>
          </cell>
          <cell r="BA71">
            <v>0.79910369599540343</v>
          </cell>
          <cell r="BB71">
            <v>60</v>
          </cell>
          <cell r="BC71">
            <v>0.83173158424709737</v>
          </cell>
        </row>
        <row r="72">
          <cell r="AX72"/>
          <cell r="AY72"/>
          <cell r="AZ72"/>
          <cell r="BA72"/>
          <cell r="BB72"/>
          <cell r="BC72"/>
        </row>
        <row r="73">
          <cell r="AX73"/>
          <cell r="AY73"/>
          <cell r="AZ73"/>
          <cell r="BA73"/>
          <cell r="BB73"/>
          <cell r="BC73"/>
        </row>
        <row r="74">
          <cell r="AX74"/>
          <cell r="AY74"/>
          <cell r="AZ74"/>
          <cell r="BA74"/>
          <cell r="BB74"/>
          <cell r="BC74"/>
        </row>
        <row r="75">
          <cell r="AX75"/>
          <cell r="AY75"/>
          <cell r="AZ75"/>
          <cell r="BA75"/>
          <cell r="BB75"/>
          <cell r="BC75"/>
        </row>
        <row r="76">
          <cell r="AX76"/>
          <cell r="AY76"/>
          <cell r="AZ76"/>
          <cell r="BA76"/>
          <cell r="BB76"/>
          <cell r="BC76"/>
        </row>
        <row r="77">
          <cell r="AX77"/>
          <cell r="AY77"/>
          <cell r="AZ77"/>
          <cell r="BA77"/>
          <cell r="BB77"/>
          <cell r="BC77"/>
        </row>
        <row r="78">
          <cell r="AX78"/>
          <cell r="AY78"/>
          <cell r="AZ78"/>
          <cell r="BA78"/>
          <cell r="BB78"/>
          <cell r="BC78"/>
        </row>
        <row r="79">
          <cell r="AX79"/>
          <cell r="AY79"/>
          <cell r="AZ79"/>
          <cell r="BA79"/>
          <cell r="BB79"/>
          <cell r="BC79"/>
        </row>
        <row r="80">
          <cell r="AX80"/>
          <cell r="AY80"/>
          <cell r="AZ80"/>
          <cell r="BA80"/>
          <cell r="BB80"/>
          <cell r="BC80"/>
        </row>
        <row r="81">
          <cell r="AX81"/>
          <cell r="AY81"/>
          <cell r="AZ81"/>
          <cell r="BA81"/>
          <cell r="BB81"/>
          <cell r="BC81"/>
        </row>
        <row r="82">
          <cell r="AX82"/>
          <cell r="AY82"/>
          <cell r="AZ82"/>
          <cell r="BA82"/>
          <cell r="BB82"/>
          <cell r="BC82"/>
        </row>
        <row r="83">
          <cell r="AX83"/>
          <cell r="AY83"/>
          <cell r="AZ83"/>
          <cell r="BA83"/>
          <cell r="BB83"/>
          <cell r="BC83"/>
        </row>
        <row r="84">
          <cell r="AX84"/>
          <cell r="AY84"/>
          <cell r="AZ84"/>
          <cell r="BA84"/>
          <cell r="BB84"/>
          <cell r="BC84"/>
        </row>
        <row r="85">
          <cell r="AX85"/>
          <cell r="AY85"/>
          <cell r="AZ85"/>
          <cell r="BA85"/>
          <cell r="BB85"/>
          <cell r="BC85"/>
        </row>
        <row r="86">
          <cell r="AX86"/>
          <cell r="AY86"/>
          <cell r="AZ86"/>
          <cell r="BA86"/>
          <cell r="BB86"/>
          <cell r="BC86"/>
        </row>
        <row r="87">
          <cell r="AX87"/>
          <cell r="AY87"/>
          <cell r="AZ87"/>
          <cell r="BA87"/>
          <cell r="BB87"/>
          <cell r="BC87"/>
        </row>
        <row r="88">
          <cell r="AX88"/>
          <cell r="AY88"/>
          <cell r="AZ88"/>
          <cell r="BA88"/>
          <cell r="BB88"/>
          <cell r="BC88"/>
        </row>
        <row r="89">
          <cell r="AX89"/>
          <cell r="AY89"/>
          <cell r="AZ89"/>
          <cell r="BA89"/>
          <cell r="BB89"/>
          <cell r="BC89"/>
        </row>
        <row r="90">
          <cell r="AX90"/>
          <cell r="AY90"/>
          <cell r="AZ90"/>
          <cell r="BA90"/>
          <cell r="BB90"/>
          <cell r="BC90"/>
        </row>
        <row r="91">
          <cell r="AX91"/>
          <cell r="AY91"/>
          <cell r="AZ91"/>
          <cell r="BA91"/>
          <cell r="BB91"/>
          <cell r="BC91"/>
        </row>
        <row r="92">
          <cell r="AX92"/>
          <cell r="AY92"/>
          <cell r="AZ92"/>
          <cell r="BA92"/>
          <cell r="BB92"/>
          <cell r="BC92"/>
        </row>
        <row r="93">
          <cell r="AX93"/>
          <cell r="AY93"/>
          <cell r="AZ93"/>
          <cell r="BA93"/>
          <cell r="BB93"/>
          <cell r="BC93"/>
        </row>
        <row r="94">
          <cell r="AX94"/>
          <cell r="AY94"/>
          <cell r="AZ94"/>
          <cell r="BA94"/>
          <cell r="BB94"/>
          <cell r="BC94"/>
        </row>
        <row r="95">
          <cell r="AX95"/>
          <cell r="AY95"/>
          <cell r="AZ95"/>
          <cell r="BA95"/>
          <cell r="BB95"/>
          <cell r="BC95"/>
        </row>
        <row r="96">
          <cell r="AX96"/>
          <cell r="AY96"/>
          <cell r="AZ96"/>
          <cell r="BA96"/>
          <cell r="BB96"/>
          <cell r="BC96"/>
        </row>
        <row r="97">
          <cell r="AX97"/>
          <cell r="AY97"/>
          <cell r="AZ97"/>
          <cell r="BA97"/>
          <cell r="BB97"/>
          <cell r="BC97"/>
        </row>
        <row r="98">
          <cell r="AX98"/>
          <cell r="AY98"/>
          <cell r="AZ98"/>
          <cell r="BA98"/>
          <cell r="BB98"/>
          <cell r="BC98"/>
        </row>
        <row r="99">
          <cell r="AX99"/>
          <cell r="AY99"/>
          <cell r="AZ99"/>
          <cell r="BA99"/>
          <cell r="BB99"/>
          <cell r="BC99"/>
        </row>
        <row r="100">
          <cell r="AX100"/>
          <cell r="AY100"/>
          <cell r="AZ100"/>
          <cell r="BA100"/>
          <cell r="BB100"/>
          <cell r="BC100"/>
        </row>
        <row r="101">
          <cell r="AX101"/>
          <cell r="AY101"/>
          <cell r="AZ101"/>
          <cell r="BA101"/>
          <cell r="BB101"/>
          <cell r="BC101"/>
        </row>
        <row r="102">
          <cell r="AX102"/>
          <cell r="AY102"/>
          <cell r="AZ102"/>
          <cell r="BA102"/>
          <cell r="BB102"/>
          <cell r="BC102"/>
        </row>
        <row r="103">
          <cell r="AX103"/>
          <cell r="AY103"/>
          <cell r="AZ103"/>
          <cell r="BA103"/>
          <cell r="BB103"/>
          <cell r="BC103"/>
        </row>
        <row r="104">
          <cell r="AX104"/>
          <cell r="AY104"/>
          <cell r="AZ104"/>
          <cell r="BA104"/>
          <cell r="BB104"/>
          <cell r="BC104"/>
        </row>
      </sheetData>
      <sheetData sheetId="66"/>
      <sheetData sheetId="67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X12">
            <v>1</v>
          </cell>
          <cell r="AY12">
            <v>1</v>
          </cell>
          <cell r="AZ12">
            <v>1</v>
          </cell>
          <cell r="BA12">
            <v>1</v>
          </cell>
          <cell r="BB12">
            <v>1</v>
          </cell>
          <cell r="BC12">
            <v>1</v>
          </cell>
        </row>
        <row r="13">
          <cell r="AX13">
            <v>1</v>
          </cell>
          <cell r="AY13">
            <v>1</v>
          </cell>
          <cell r="AZ13">
            <v>1</v>
          </cell>
          <cell r="BA13">
            <v>1</v>
          </cell>
          <cell r="BB13">
            <v>2</v>
          </cell>
          <cell r="BC13">
            <v>0.91256548854345176</v>
          </cell>
        </row>
        <row r="14">
          <cell r="AX14">
            <v>1</v>
          </cell>
          <cell r="AY14">
            <v>1</v>
          </cell>
          <cell r="AZ14">
            <v>2</v>
          </cell>
          <cell r="BA14">
            <v>0.89192851942009266</v>
          </cell>
          <cell r="BB14">
            <v>3</v>
          </cell>
          <cell r="BC14">
            <v>0.86500774173799211</v>
          </cell>
        </row>
        <row r="15">
          <cell r="AX15">
            <v>2</v>
          </cell>
          <cell r="AY15">
            <v>0.87964907592243569</v>
          </cell>
          <cell r="AZ15">
            <v>3</v>
          </cell>
          <cell r="BA15">
            <v>0.83420923430229876</v>
          </cell>
          <cell r="BB15">
            <v>4</v>
          </cell>
          <cell r="BC15">
            <v>0.83277577088054899</v>
          </cell>
        </row>
        <row r="16">
          <cell r="AX16">
            <v>3</v>
          </cell>
          <cell r="AY16">
            <v>0.81607968679204357</v>
          </cell>
          <cell r="AZ16">
            <v>4</v>
          </cell>
          <cell r="BA16">
            <v>0.7955364837549187</v>
          </cell>
          <cell r="BB16">
            <v>5</v>
          </cell>
          <cell r="BC16">
            <v>0.80860413788699348</v>
          </cell>
        </row>
        <row r="17">
          <cell r="AX17">
            <v>4</v>
          </cell>
          <cell r="AY17">
            <v>0.77378249677119493</v>
          </cell>
          <cell r="AZ17">
            <v>5</v>
          </cell>
          <cell r="BA17">
            <v>0.76677853930053697</v>
          </cell>
          <cell r="BB17">
            <v>6</v>
          </cell>
          <cell r="BC17">
            <v>0.78937621243299883</v>
          </cell>
        </row>
        <row r="18">
          <cell r="AX18">
            <v>5</v>
          </cell>
          <cell r="AY18">
            <v>0.7424898979886646</v>
          </cell>
          <cell r="AZ18">
            <v>6</v>
          </cell>
          <cell r="BA18">
            <v>0.74405500723781859</v>
          </cell>
          <cell r="BB18">
            <v>7</v>
          </cell>
          <cell r="BC18">
            <v>0.77347638485918369</v>
          </cell>
        </row>
        <row r="19">
          <cell r="AX19">
            <v>6</v>
          </cell>
          <cell r="AY19">
            <v>0.71786374236569173</v>
          </cell>
          <cell r="AZ19">
            <v>7</v>
          </cell>
          <cell r="BA19">
            <v>0.7253687196413896</v>
          </cell>
          <cell r="BB19">
            <v>8</v>
          </cell>
          <cell r="BC19">
            <v>0.75996242820075788</v>
          </cell>
        </row>
        <row r="20">
          <cell r="AX20">
            <v>7</v>
          </cell>
          <cell r="AY20">
            <v>0.69768094639531109</v>
          </cell>
          <cell r="AZ20">
            <v>8</v>
          </cell>
          <cell r="BA20">
            <v>0.70956167810019133</v>
          </cell>
          <cell r="BB20">
            <v>9</v>
          </cell>
          <cell r="BC20">
            <v>0.74823839326666097</v>
          </cell>
        </row>
        <row r="21">
          <cell r="AX21">
            <v>8</v>
          </cell>
          <cell r="AY21">
            <v>0.68065705824973677</v>
          </cell>
          <cell r="AZ21">
            <v>9</v>
          </cell>
          <cell r="BA21">
            <v>0.69590504659522767</v>
          </cell>
          <cell r="BB21">
            <v>10</v>
          </cell>
          <cell r="BC21">
            <v>0.73790423012910089</v>
          </cell>
        </row>
        <row r="22">
          <cell r="AX22">
            <v>9</v>
          </cell>
          <cell r="AY22">
            <v>0.66598605519459975</v>
          </cell>
          <cell r="AZ22">
            <v>10</v>
          </cell>
          <cell r="BA22">
            <v>0.68391164728142928</v>
          </cell>
          <cell r="BB22">
            <v>11</v>
          </cell>
          <cell r="BC22">
            <v>0.72867885219154505</v>
          </cell>
        </row>
        <row r="23">
          <cell r="AX23">
            <v>10</v>
          </cell>
          <cell r="AY23">
            <v>0.65313055264747233</v>
          </cell>
          <cell r="AZ23">
            <v>11</v>
          </cell>
          <cell r="BA23">
            <v>0.67324045828299939</v>
          </cell>
          <cell r="BB23">
            <v>12</v>
          </cell>
          <cell r="BC23">
            <v>0.72035748894349927</v>
          </cell>
        </row>
        <row r="24">
          <cell r="AX24">
            <v>11</v>
          </cell>
          <cell r="AY24">
            <v>0.64171523975895062</v>
          </cell>
          <cell r="AZ24">
            <v>12</v>
          </cell>
          <cell r="BA24">
            <v>0.66364388097273386</v>
          </cell>
          <cell r="BB24">
            <v>13</v>
          </cell>
          <cell r="BC24">
            <v>0.71278651939770543</v>
          </cell>
        </row>
        <row r="25">
          <cell r="AX25">
            <v>12</v>
          </cell>
          <cell r="AY25">
            <v>0.63146817761020213</v>
          </cell>
          <cell r="AZ25">
            <v>13</v>
          </cell>
          <cell r="BA25">
            <v>0.65493672964058181</v>
          </cell>
          <cell r="BB25">
            <v>14</v>
          </cell>
          <cell r="BC25">
            <v>0.70584785502584402</v>
          </cell>
        </row>
        <row r="26">
          <cell r="AX26">
            <v>13</v>
          </cell>
          <cell r="AY26">
            <v>0.62218635118985299</v>
          </cell>
          <cell r="AZ26">
            <v>14</v>
          </cell>
          <cell r="BA26">
            <v>0.64697704814339296</v>
          </cell>
          <cell r="BB26">
            <v>15</v>
          </cell>
          <cell r="BC26">
            <v>0.69944883927362433</v>
          </cell>
        </row>
        <row r="27">
          <cell r="AX27">
            <v>14</v>
          </cell>
          <cell r="AY27">
            <v>0.61371439978532571</v>
          </cell>
          <cell r="AZ27">
            <v>15</v>
          </cell>
          <cell r="BA27">
            <v>0.63965373814933602</v>
          </cell>
          <cell r="BB27">
            <v>16</v>
          </cell>
          <cell r="BC27">
            <v>0.69351548456569256</v>
          </cell>
        </row>
        <row r="28">
          <cell r="AX28">
            <v>15</v>
          </cell>
          <cell r="AY28">
            <v>0.60593092339684573</v>
          </cell>
          <cell r="AZ28">
            <v>16</v>
          </cell>
          <cell r="BA28">
            <v>0.63287829698513998</v>
          </cell>
          <cell r="BB28">
            <v>17</v>
          </cell>
          <cell r="BC28">
            <v>0.68798780849577978</v>
          </cell>
        </row>
        <row r="29">
          <cell r="AX29">
            <v>16</v>
          </cell>
          <cell r="AY29">
            <v>0.59873935230946429</v>
          </cell>
          <cell r="AZ29">
            <v>17</v>
          </cell>
          <cell r="BA29">
            <v>0.62657913374958152</v>
          </cell>
          <cell r="BB29">
            <v>18</v>
          </cell>
          <cell r="BC29">
            <v>0.68281653489835792</v>
          </cell>
        </row>
        <row r="30">
          <cell r="AX30">
            <v>17</v>
          </cell>
          <cell r="AY30">
            <v>0.59206167507751561</v>
          </cell>
          <cell r="AZ30">
            <v>18</v>
          </cell>
          <cell r="BA30">
            <v>0.62069755786665204</v>
          </cell>
          <cell r="BB30">
            <v>19</v>
          </cell>
          <cell r="BC30">
            <v>0.677960708185395</v>
          </cell>
        </row>
        <row r="31">
          <cell r="AX31">
            <v>18</v>
          </cell>
          <cell r="AY31">
            <v>0.58583401802915791</v>
          </cell>
          <cell r="AZ31">
            <v>19</v>
          </cell>
          <cell r="BA31">
            <v>0.61518488424691697</v>
          </cell>
          <cell r="BB31">
            <v>20</v>
          </cell>
          <cell r="BC31">
            <v>0.67338593426604265</v>
          </cell>
        </row>
        <row r="32">
          <cell r="AX32">
            <v>19</v>
          </cell>
          <cell r="AY32">
            <v>0.58000345930192687</v>
          </cell>
          <cell r="AZ32">
            <v>20</v>
          </cell>
          <cell r="BA32">
            <v>0.61000030297388197</v>
          </cell>
          <cell r="BB32">
            <v>21</v>
          </cell>
          <cell r="BC32">
            <v>0.66906306095470869</v>
          </cell>
        </row>
        <row r="33">
          <cell r="AX33">
            <v>20</v>
          </cell>
          <cell r="AY33">
            <v>0.57452568709305873</v>
          </cell>
          <cell r="AZ33">
            <v>21</v>
          </cell>
          <cell r="BA33">
            <v>0.60510928419888244</v>
          </cell>
          <cell r="BB33">
            <v>22</v>
          </cell>
          <cell r="BC33">
            <v>0.66496717274145911</v>
          </cell>
        </row>
        <row r="34">
          <cell r="AX34">
            <v>21</v>
          </cell>
          <cell r="AY34">
            <v>0.5693632482150619</v>
          </cell>
          <cell r="AZ34">
            <v>22</v>
          </cell>
          <cell r="BA34">
            <v>0.60048236517006026</v>
          </cell>
          <cell r="BB34">
            <v>23</v>
          </cell>
          <cell r="BC34">
            <v>0.66107681439990884</v>
          </cell>
        </row>
        <row r="35">
          <cell r="AX35">
            <v>22</v>
          </cell>
          <cell r="AY35">
            <v>0.56448421765930512</v>
          </cell>
          <cell r="AZ35">
            <v>23</v>
          </cell>
          <cell r="BA35">
            <v>0.59609421495384052</v>
          </cell>
          <cell r="BB35">
            <v>24</v>
          </cell>
          <cell r="BC35">
            <v>0.65737338382365862</v>
          </cell>
        </row>
        <row r="36">
          <cell r="AX36">
            <v>23</v>
          </cell>
          <cell r="AY36">
            <v>0.55986117378201672</v>
          </cell>
          <cell r="AZ36">
            <v>24</v>
          </cell>
          <cell r="BA36">
            <v>0.59192290417821469</v>
          </cell>
          <cell r="BB36">
            <v>25</v>
          </cell>
          <cell r="BC36">
            <v>0.65384065180796813</v>
          </cell>
        </row>
        <row r="37">
          <cell r="AX37">
            <v>24</v>
          </cell>
          <cell r="AY37">
            <v>0.55547039890923877</v>
          </cell>
          <cell r="AZ37">
            <v>25</v>
          </cell>
          <cell r="BA37">
            <v>0.5879493283318652</v>
          </cell>
          <cell r="BB37">
            <v>26</v>
          </cell>
          <cell r="BC37">
            <v>0.65046437830135373</v>
          </cell>
        </row>
        <row r="38">
          <cell r="AX38">
            <v>25</v>
          </cell>
          <cell r="AY38">
            <v>0.55129124861521761</v>
          </cell>
          <cell r="AZ38">
            <v>26</v>
          </cell>
          <cell r="BA38">
            <v>0.58415674758216163</v>
          </cell>
          <cell r="BB38">
            <v>27</v>
          </cell>
          <cell r="BC38">
            <v>0.64723200284125804</v>
          </cell>
        </row>
        <row r="39">
          <cell r="AX39">
            <v>26</v>
          </cell>
          <cell r="AY39">
            <v>0.54730564887570621</v>
          </cell>
          <cell r="AZ39">
            <v>27</v>
          </cell>
          <cell r="BA39">
            <v>0.58053041606731037</v>
          </cell>
          <cell r="BB39">
            <v>28</v>
          </cell>
          <cell r="BC39">
            <v>0.6441323926590069</v>
          </cell>
        </row>
        <row r="40">
          <cell r="AX40">
            <v>27</v>
          </cell>
          <cell r="AY40">
            <v>0.5434976913310775</v>
          </cell>
          <cell r="AZ40">
            <v>28</v>
          </cell>
          <cell r="BA40">
            <v>0.57705728064931849</v>
          </cell>
          <cell r="BB40">
            <v>29</v>
          </cell>
          <cell r="BC40">
            <v>0.64115563606589909</v>
          </cell>
        </row>
        <row r="41">
          <cell r="AX41">
            <v>28</v>
          </cell>
          <cell r="AY41">
            <v>0.53985330465145398</v>
          </cell>
          <cell r="AZ41">
            <v>29</v>
          </cell>
          <cell r="BA41">
            <v>0.57372573413536143</v>
          </cell>
          <cell r="BB41">
            <v>30</v>
          </cell>
          <cell r="BC41">
            <v>0.63829287172288529</v>
          </cell>
        </row>
        <row r="42">
          <cell r="AX42">
            <v>29</v>
          </cell>
          <cell r="AY42">
            <v>0.53635998553072262</v>
          </cell>
          <cell r="AZ42">
            <v>30</v>
          </cell>
          <cell r="BA42">
            <v>0.570525411609065</v>
          </cell>
          <cell r="BB42">
            <v>31</v>
          </cell>
          <cell r="BC42">
            <v>0.63553614659060587</v>
          </cell>
        </row>
        <row r="43">
          <cell r="AX43">
            <v>30</v>
          </cell>
          <cell r="AY43">
            <v>0.53300657683886343</v>
          </cell>
          <cell r="AZ43">
            <v>31</v>
          </cell>
          <cell r="BA43">
            <v>0.56744702117617229</v>
          </cell>
          <cell r="BB43">
            <v>32</v>
          </cell>
          <cell r="BC43">
            <v>0.63287829698513998</v>
          </cell>
        </row>
        <row r="44">
          <cell r="AX44">
            <v>31</v>
          </cell>
          <cell r="AY44">
            <v>0.52978308339285829</v>
          </cell>
          <cell r="AZ44">
            <v>32</v>
          </cell>
          <cell r="BA44">
            <v>0.56448220240306557</v>
          </cell>
          <cell r="BB44">
            <v>33</v>
          </cell>
          <cell r="BC44">
            <v>0.63031284838644064</v>
          </cell>
        </row>
        <row r="45">
          <cell r="AX45">
            <v>32</v>
          </cell>
          <cell r="AY45">
            <v>0.52668051797741799</v>
          </cell>
          <cell r="AZ45">
            <v>33</v>
          </cell>
          <cell r="BA45">
            <v>0.56162340720558956</v>
          </cell>
          <cell r="BB45">
            <v>34</v>
          </cell>
          <cell r="BC45">
            <v>0.62783393057189008</v>
          </cell>
        </row>
        <row r="46">
          <cell r="AX46">
            <v>33</v>
          </cell>
          <cell r="AY46">
            <v>0.52369077187216539</v>
          </cell>
          <cell r="AZ46">
            <v>34</v>
          </cell>
          <cell r="BA46">
            <v>0.55886379906478845</v>
          </cell>
          <cell r="BB46">
            <v>35</v>
          </cell>
          <cell r="BC46">
            <v>0.62543620535500877</v>
          </cell>
        </row>
        <row r="47">
          <cell r="AX47">
            <v>34</v>
          </cell>
          <cell r="AY47">
            <v>0.52080650537102591</v>
          </cell>
          <cell r="AZ47">
            <v>35</v>
          </cell>
          <cell r="BA47">
            <v>0.5561971673009255</v>
          </cell>
          <cell r="BB47">
            <v>36</v>
          </cell>
          <cell r="BC47">
            <v>0.62311480475506698</v>
          </cell>
        </row>
        <row r="48">
          <cell r="AX48">
            <v>35</v>
          </cell>
          <cell r="AY48">
            <v>0.51802105471768956</v>
          </cell>
          <cell r="AZ48">
            <v>36</v>
          </cell>
          <cell r="BA48">
            <v>0.55361785379567019</v>
          </cell>
          <cell r="BB48">
            <v>37</v>
          </cell>
          <cell r="BC48">
            <v>0.62086527784763179</v>
          </cell>
        </row>
        <row r="49">
          <cell r="AX49">
            <v>36</v>
          </cell>
          <cell r="AY49">
            <v>0.51532835260327625</v>
          </cell>
          <cell r="AZ49">
            <v>37</v>
          </cell>
          <cell r="BA49">
            <v>0.55112069006379094</v>
          </cell>
          <cell r="BB49">
            <v>38</v>
          </cell>
          <cell r="BC49">
            <v>0.61868354487846955</v>
          </cell>
        </row>
        <row r="50">
          <cell r="AX50">
            <v>37</v>
          </cell>
          <cell r="AY50">
            <v>0.51272285993295397</v>
          </cell>
          <cell r="AZ50">
            <v>38</v>
          </cell>
          <cell r="BA50">
            <v>0.54870094297597372</v>
          </cell>
          <cell r="BB50">
            <v>39</v>
          </cell>
          <cell r="BC50">
            <v>0.61656585748549286</v>
          </cell>
        </row>
        <row r="51">
          <cell r="AX51">
            <v>38</v>
          </cell>
          <cell r="AY51">
            <v>0.51019950700675598</v>
          </cell>
          <cell r="AZ51">
            <v>39</v>
          </cell>
          <cell r="BA51">
            <v>0.54635426774992135</v>
          </cell>
          <cell r="BB51">
            <v>40</v>
          </cell>
          <cell r="BC51">
            <v>0.61450876408178001</v>
          </cell>
        </row>
        <row r="52">
          <cell r="AX52">
            <v>39</v>
          </cell>
          <cell r="AY52">
            <v>0.50775364260529954</v>
          </cell>
          <cell r="AZ52">
            <v>40</v>
          </cell>
          <cell r="BA52">
            <v>0.5440766670773024</v>
          </cell>
          <cell r="BB52">
            <v>41</v>
          </cell>
          <cell r="BC52">
            <v>0.61250907961924728</v>
          </cell>
        </row>
        <row r="53">
          <cell r="AX53">
            <v>40</v>
          </cell>
          <cell r="AY53">
            <v>0.50538098974511159</v>
          </cell>
          <cell r="AZ53">
            <v>41</v>
          </cell>
          <cell r="BA53">
            <v>0.54186445545412831</v>
          </cell>
          <cell r="BB53">
            <v>42</v>
          </cell>
          <cell r="BC53">
            <v>0.61056385908651101</v>
          </cell>
        </row>
        <row r="54">
          <cell r="AX54">
            <v>41</v>
          </cell>
          <cell r="AY54">
            <v>0.50307760708699933</v>
          </cell>
          <cell r="AZ54">
            <v>42</v>
          </cell>
          <cell r="BA54">
            <v>0.53971422794286128</v>
          </cell>
          <cell r="BB54">
            <v>43</v>
          </cell>
          <cell r="BC54">
            <v>0.60867037420283421</v>
          </cell>
        </row>
        <row r="55">
          <cell r="AX55">
            <v>42</v>
          </cell>
          <cell r="AY55">
            <v>0.50083985515657559</v>
          </cell>
          <cell r="AZ55">
            <v>43</v>
          </cell>
          <cell r="BA55">
            <v>0.53762283272444633</v>
          </cell>
          <cell r="BB55">
            <v>44</v>
          </cell>
          <cell r="BC55">
            <v>0.60682609285816769</v>
          </cell>
        </row>
        <row r="56">
          <cell r="AX56">
            <v>43</v>
          </cell>
          <cell r="AY56">
            <v>0.49866436667794489</v>
          </cell>
          <cell r="AZ56">
            <v>44</v>
          </cell>
          <cell r="BA56">
            <v>0.53558734690400733</v>
          </cell>
          <cell r="BB56">
            <v>45</v>
          </cell>
          <cell r="BC56">
            <v>0.60502866092133767</v>
          </cell>
        </row>
        <row r="57">
          <cell r="AX57">
            <v>44</v>
          </cell>
          <cell r="AY57">
            <v>0.49654802043680679</v>
          </cell>
          <cell r="AZ57">
            <v>45</v>
          </cell>
          <cell r="BA57">
            <v>0.53360505512016077</v>
          </cell>
          <cell r="BB57">
            <v>46</v>
          </cell>
          <cell r="BC57">
            <v>0.60327588609760163</v>
          </cell>
        </row>
        <row r="58">
          <cell r="AX58">
            <v>45</v>
          </cell>
          <cell r="AY58">
            <v>0.4944879181833115</v>
          </cell>
          <cell r="AZ58">
            <v>46</v>
          </cell>
          <cell r="BA58">
            <v>0.53167343057866145</v>
          </cell>
          <cell r="BB58">
            <v>47</v>
          </cell>
          <cell r="BC58">
            <v>0.60156572356563565</v>
          </cell>
        </row>
        <row r="59">
          <cell r="AX59">
            <v>46</v>
          </cell>
          <cell r="AY59">
            <v>0.49248136416220123</v>
          </cell>
          <cell r="AZ59">
            <v>47</v>
          </cell>
          <cell r="BA59">
            <v>0.52979011818945054</v>
          </cell>
          <cell r="BB59">
            <v>48</v>
          </cell>
          <cell r="BC59">
            <v>0.59989626316449907</v>
          </cell>
        </row>
        <row r="60">
          <cell r="AX60">
            <v>47</v>
          </cell>
          <cell r="AY60">
            <v>0.49052584692138435</v>
          </cell>
          <cell r="AZ60">
            <v>48</v>
          </cell>
          <cell r="BA60">
            <v>0.52795291953451651</v>
          </cell>
          <cell r="BB60">
            <v>49</v>
          </cell>
          <cell r="BC60">
            <v>0.59826571793483219</v>
          </cell>
        </row>
        <row r="61">
          <cell r="AX61">
            <v>48</v>
          </cell>
          <cell r="AY61">
            <v>0.48861902310277872</v>
          </cell>
          <cell r="AZ61">
            <v>49</v>
          </cell>
          <cell r="BA61">
            <v>0.5261597794341889</v>
          </cell>
          <cell r="BB61">
            <v>50</v>
          </cell>
          <cell r="BC61">
            <v>0.59667241384670733</v>
          </cell>
        </row>
        <row r="62">
          <cell r="AX62">
            <v>49</v>
          </cell>
          <cell r="AY62">
            <v>0.4867587029630569</v>
          </cell>
          <cell r="AZ62">
            <v>50</v>
          </cell>
          <cell r="BA62">
            <v>0.5244087739130785</v>
          </cell>
          <cell r="BB62">
            <v>51</v>
          </cell>
          <cell r="BC62">
            <v>0.59511478057020473</v>
          </cell>
        </row>
        <row r="63">
          <cell r="AX63">
            <v>50</v>
          </cell>
          <cell r="AY63">
            <v>0.48494283740850197</v>
          </cell>
          <cell r="AZ63">
            <v>51</v>
          </cell>
          <cell r="BA63">
            <v>0.52269809939503609</v>
          </cell>
          <cell r="BB63">
            <v>52</v>
          </cell>
          <cell r="BC63">
            <v>0.59359134316468765</v>
          </cell>
        </row>
        <row r="64">
          <cell r="AX64">
            <v>51</v>
          </cell>
          <cell r="AY64">
            <v>0.48316950635883149</v>
          </cell>
          <cell r="AZ64">
            <v>52</v>
          </cell>
          <cell r="BA64">
            <v>0.52102606298021426</v>
          </cell>
          <cell r="BB64">
            <v>53</v>
          </cell>
          <cell r="BC64">
            <v>0.59210071457958835</v>
          </cell>
        </row>
        <row r="65">
          <cell r="AX65">
            <v>52</v>
          </cell>
          <cell r="AY65">
            <v>0.481436908280644</v>
          </cell>
          <cell r="AZ65">
            <v>53</v>
          </cell>
          <cell r="BA65">
            <v>0.51939107367733583</v>
          </cell>
          <cell r="BB65">
            <v>54</v>
          </cell>
          <cell r="BC65">
            <v>0.59064158887378948</v>
          </cell>
        </row>
        <row r="66">
          <cell r="AX66">
            <v>53</v>
          </cell>
          <cell r="AY66">
            <v>0.47974335075290631</v>
          </cell>
          <cell r="AZ66">
            <v>54</v>
          </cell>
          <cell r="BA66">
            <v>0.51779163448124654</v>
          </cell>
          <cell r="BB66">
            <v>55</v>
          </cell>
          <cell r="BC66">
            <v>0.58921273507282834</v>
          </cell>
        </row>
        <row r="67">
          <cell r="AX67">
            <v>54</v>
          </cell>
          <cell r="AY67">
            <v>0.47808724194535945</v>
          </cell>
          <cell r="AZ67">
            <v>55</v>
          </cell>
          <cell r="BA67">
            <v>0.51622633520026229</v>
          </cell>
          <cell r="BB67">
            <v>56</v>
          </cell>
          <cell r="BC67">
            <v>0.58781299159352918</v>
          </cell>
        </row>
        <row r="68">
          <cell r="AX68">
            <v>55</v>
          </cell>
          <cell r="AY68">
            <v>0.47646708290639461</v>
          </cell>
          <cell r="AZ68">
            <v>56</v>
          </cell>
          <cell r="BA68">
            <v>0.51469384595013146</v>
          </cell>
          <cell r="BB68">
            <v>57</v>
          </cell>
          <cell r="BC68">
            <v>0.58644126117453843</v>
          </cell>
        </row>
        <row r="69">
          <cell r="AX69">
            <v>56</v>
          </cell>
          <cell r="AY69">
            <v>0.47488146057032465</v>
          </cell>
          <cell r="AZ69">
            <v>57</v>
          </cell>
          <cell r="BA69">
            <v>0.51319291124196886</v>
          </cell>
          <cell r="BB69">
            <v>58</v>
          </cell>
          <cell r="BC69">
            <v>0.58509650625886478</v>
          </cell>
        </row>
        <row r="70">
          <cell r="AX70">
            <v>57</v>
          </cell>
          <cell r="AY70">
            <v>0.4733290414054182</v>
          </cell>
          <cell r="AZ70">
            <v>58</v>
          </cell>
          <cell r="BA70">
            <v>0.51172234460055877</v>
          </cell>
          <cell r="BB70">
            <v>59</v>
          </cell>
          <cell r="BC70">
            <v>0.58377774478109201</v>
          </cell>
        </row>
        <row r="71">
          <cell r="AX71">
            <v>58</v>
          </cell>
          <cell r="AY71">
            <v>0.4718085656338713</v>
          </cell>
          <cell r="AZ71">
            <v>59</v>
          </cell>
          <cell r="BA71">
            <v>0.51028102365720374</v>
          </cell>
          <cell r="BB71">
            <v>60</v>
          </cell>
          <cell r="BC71">
            <v>0.58248404631759776</v>
          </cell>
        </row>
        <row r="72">
          <cell r="AX72"/>
          <cell r="AY72"/>
          <cell r="AZ72"/>
          <cell r="BA72"/>
          <cell r="BB72"/>
          <cell r="BC72"/>
        </row>
        <row r="73">
          <cell r="AX73"/>
          <cell r="AY73"/>
          <cell r="AZ73"/>
          <cell r="BA73"/>
          <cell r="BB73"/>
          <cell r="BC73"/>
        </row>
        <row r="74">
          <cell r="AX74"/>
          <cell r="AY74"/>
          <cell r="AZ74"/>
          <cell r="BA74"/>
          <cell r="BB74"/>
          <cell r="BC74"/>
        </row>
        <row r="75">
          <cell r="AX75"/>
          <cell r="AY75"/>
          <cell r="AZ75"/>
          <cell r="BA75"/>
          <cell r="BB75"/>
          <cell r="BC75"/>
        </row>
        <row r="76">
          <cell r="AX76"/>
          <cell r="AY76"/>
          <cell r="AZ76"/>
          <cell r="BA76"/>
          <cell r="BB76"/>
          <cell r="BC76"/>
        </row>
        <row r="77">
          <cell r="AX77"/>
          <cell r="AY77"/>
          <cell r="AZ77"/>
          <cell r="BA77"/>
          <cell r="BB77"/>
          <cell r="BC77"/>
        </row>
        <row r="78">
          <cell r="AX78"/>
          <cell r="AY78"/>
          <cell r="AZ78"/>
          <cell r="BA78"/>
          <cell r="BB78"/>
          <cell r="BC78"/>
        </row>
        <row r="79">
          <cell r="AX79"/>
          <cell r="AY79"/>
          <cell r="AZ79"/>
          <cell r="BA79"/>
          <cell r="BB79"/>
          <cell r="BC79"/>
        </row>
        <row r="80">
          <cell r="AX80"/>
          <cell r="AY80"/>
          <cell r="AZ80"/>
          <cell r="BA80"/>
          <cell r="BB80"/>
          <cell r="BC80"/>
        </row>
        <row r="81">
          <cell r="AX81"/>
          <cell r="AY81"/>
          <cell r="AZ81"/>
          <cell r="BA81"/>
          <cell r="BB81"/>
          <cell r="BC81"/>
        </row>
        <row r="82">
          <cell r="AX82"/>
          <cell r="AY82"/>
          <cell r="AZ82"/>
          <cell r="BA82"/>
          <cell r="BB82"/>
          <cell r="BC82"/>
        </row>
        <row r="83">
          <cell r="AX83"/>
          <cell r="AY83"/>
          <cell r="AZ83"/>
          <cell r="BA83"/>
          <cell r="BB83"/>
          <cell r="BC83"/>
        </row>
        <row r="84">
          <cell r="AX84"/>
          <cell r="AY84"/>
          <cell r="AZ84"/>
          <cell r="BA84"/>
          <cell r="BB84"/>
          <cell r="BC84"/>
        </row>
        <row r="85">
          <cell r="AX85"/>
          <cell r="AY85"/>
          <cell r="AZ85"/>
          <cell r="BA85"/>
          <cell r="BB85"/>
          <cell r="BC85"/>
        </row>
        <row r="86">
          <cell r="AX86"/>
          <cell r="AY86"/>
          <cell r="AZ86"/>
          <cell r="BA86"/>
          <cell r="BB86"/>
          <cell r="BC86"/>
        </row>
        <row r="87">
          <cell r="AX87"/>
          <cell r="AY87"/>
          <cell r="AZ87"/>
          <cell r="BA87"/>
          <cell r="BB87"/>
          <cell r="BC87"/>
        </row>
        <row r="88">
          <cell r="AX88"/>
          <cell r="AY88"/>
          <cell r="AZ88"/>
          <cell r="BA88"/>
          <cell r="BB88"/>
          <cell r="BC88"/>
        </row>
        <row r="89">
          <cell r="AX89"/>
          <cell r="AY89"/>
          <cell r="AZ89"/>
          <cell r="BA89"/>
          <cell r="BB89"/>
          <cell r="BC89"/>
        </row>
        <row r="90">
          <cell r="AX90"/>
          <cell r="AY90"/>
          <cell r="AZ90"/>
          <cell r="BA90"/>
          <cell r="BB90"/>
          <cell r="BC90"/>
        </row>
        <row r="91">
          <cell r="AX91"/>
          <cell r="AY91"/>
          <cell r="AZ91"/>
          <cell r="BA91"/>
          <cell r="BB91"/>
          <cell r="BC91"/>
        </row>
        <row r="92">
          <cell r="AX92"/>
          <cell r="AY92"/>
          <cell r="AZ92"/>
          <cell r="BA92"/>
          <cell r="BB92"/>
          <cell r="BC92"/>
        </row>
        <row r="93">
          <cell r="AX93"/>
          <cell r="AY93"/>
          <cell r="AZ93"/>
          <cell r="BA93"/>
          <cell r="BB93"/>
          <cell r="BC93"/>
        </row>
        <row r="94">
          <cell r="AX94"/>
          <cell r="AY94"/>
          <cell r="AZ94"/>
          <cell r="BA94"/>
          <cell r="BB94"/>
          <cell r="BC94"/>
        </row>
        <row r="95">
          <cell r="AX95"/>
          <cell r="AY95"/>
          <cell r="AZ95"/>
          <cell r="BA95"/>
          <cell r="BB95"/>
          <cell r="BC95"/>
        </row>
        <row r="96">
          <cell r="AX96"/>
          <cell r="AY96"/>
          <cell r="AZ96"/>
          <cell r="BA96"/>
          <cell r="BB96"/>
          <cell r="BC96"/>
        </row>
        <row r="97">
          <cell r="AX97"/>
          <cell r="AY97"/>
          <cell r="AZ97"/>
          <cell r="BA97"/>
          <cell r="BB97"/>
          <cell r="BC97"/>
        </row>
        <row r="98">
          <cell r="AX98"/>
          <cell r="AY98"/>
          <cell r="AZ98"/>
          <cell r="BA98"/>
          <cell r="BB98"/>
          <cell r="BC98"/>
        </row>
        <row r="99">
          <cell r="AX99"/>
          <cell r="AY99"/>
          <cell r="AZ99"/>
          <cell r="BA99"/>
          <cell r="BB99"/>
          <cell r="BC99"/>
        </row>
        <row r="100">
          <cell r="AX100"/>
          <cell r="AY100"/>
          <cell r="AZ100"/>
          <cell r="BA100"/>
          <cell r="BB100"/>
          <cell r="BC100"/>
        </row>
        <row r="101">
          <cell r="AX101"/>
          <cell r="AY101"/>
          <cell r="AZ101"/>
          <cell r="BA101"/>
          <cell r="BB101"/>
          <cell r="BC101"/>
        </row>
        <row r="102">
          <cell r="AX102"/>
          <cell r="AY102"/>
          <cell r="AZ102"/>
          <cell r="BA102"/>
          <cell r="BB102"/>
          <cell r="BC102"/>
        </row>
        <row r="103">
          <cell r="AX103"/>
          <cell r="AY103"/>
          <cell r="AZ103"/>
          <cell r="BA103"/>
          <cell r="BB103"/>
          <cell r="BC103"/>
        </row>
        <row r="104">
          <cell r="AX104"/>
          <cell r="AY104"/>
          <cell r="AZ104"/>
          <cell r="BA104"/>
          <cell r="BB104"/>
          <cell r="BC104"/>
        </row>
      </sheetData>
      <sheetData sheetId="68"/>
      <sheetData sheetId="69"/>
      <sheetData sheetId="70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1</v>
          </cell>
          <cell r="AZ13">
            <v>1</v>
          </cell>
        </row>
        <row r="14">
          <cell r="AU14">
            <v>1</v>
          </cell>
          <cell r="AV14">
            <v>1</v>
          </cell>
          <cell r="AW14">
            <v>1</v>
          </cell>
          <cell r="AX14">
            <v>1</v>
          </cell>
          <cell r="AY14">
            <v>2</v>
          </cell>
          <cell r="AZ14">
            <v>0.96593632892484549</v>
          </cell>
        </row>
        <row r="15">
          <cell r="AU15">
            <v>1</v>
          </cell>
          <cell r="AV15">
            <v>1</v>
          </cell>
          <cell r="AW15">
            <v>2</v>
          </cell>
          <cell r="AX15">
            <v>0.93722872611834573</v>
          </cell>
          <cell r="AY15">
            <v>3</v>
          </cell>
          <cell r="AZ15">
            <v>0.94655082264015911</v>
          </cell>
        </row>
        <row r="16">
          <cell r="AU16">
            <v>2</v>
          </cell>
          <cell r="AV16">
            <v>0.87791456185017347</v>
          </cell>
          <cell r="AW16">
            <v>3</v>
          </cell>
          <cell r="AX16">
            <v>0.90235269125854989</v>
          </cell>
          <cell r="AY16">
            <v>4</v>
          </cell>
          <cell r="AZ16">
            <v>0.93303299153680741</v>
          </cell>
        </row>
        <row r="17">
          <cell r="AU17">
            <v>3</v>
          </cell>
          <cell r="AV17">
            <v>0.81353068976773468</v>
          </cell>
          <cell r="AW17">
            <v>4</v>
          </cell>
          <cell r="AX17">
            <v>0.87839768506141713</v>
          </cell>
          <cell r="AY17">
            <v>5</v>
          </cell>
          <cell r="AZ17">
            <v>0.92268083459058836</v>
          </cell>
        </row>
        <row r="18">
          <cell r="AU18">
            <v>4</v>
          </cell>
          <cell r="AV18">
            <v>0.77073397790858211</v>
          </cell>
          <cell r="AW18">
            <v>5</v>
          </cell>
          <cell r="AX18">
            <v>0.86025555835513523</v>
          </cell>
          <cell r="AY18">
            <v>6</v>
          </cell>
          <cell r="AZ18">
            <v>0.91430782676182798</v>
          </cell>
        </row>
        <row r="19">
          <cell r="AU19">
            <v>5</v>
          </cell>
          <cell r="AV19">
            <v>0.6988327758150904</v>
          </cell>
          <cell r="AW19">
            <v>6</v>
          </cell>
          <cell r="AX19">
            <v>0.82097865176171914</v>
          </cell>
          <cell r="AY19">
            <v>7</v>
          </cell>
          <cell r="AZ19">
            <v>0.88880647949841074</v>
          </cell>
        </row>
        <row r="20">
          <cell r="AU20">
            <v>6</v>
          </cell>
          <cell r="AV20">
            <v>0.65919430197506623</v>
          </cell>
          <cell r="AW20">
            <v>7</v>
          </cell>
          <cell r="AX20">
            <v>0.79872221606066196</v>
          </cell>
          <cell r="AY20">
            <v>8</v>
          </cell>
          <cell r="AZ20">
            <v>0.87419169035712552</v>
          </cell>
        </row>
        <row r="21">
          <cell r="AU21">
            <v>7</v>
          </cell>
          <cell r="AV21">
            <v>0.63210135658408773</v>
          </cell>
          <cell r="AW21">
            <v>8</v>
          </cell>
          <cell r="AX21">
            <v>0.78324442055985111</v>
          </cell>
          <cell r="AY21">
            <v>9</v>
          </cell>
          <cell r="AZ21">
            <v>0.86395545094724302</v>
          </cell>
        </row>
        <row r="22">
          <cell r="AU22">
            <v>8</v>
          </cell>
          <cell r="AV22">
            <v>0.61165669745067019</v>
          </cell>
          <cell r="AW22">
            <v>9</v>
          </cell>
          <cell r="AX22">
            <v>0.77141492025587632</v>
          </cell>
          <cell r="AY22">
            <v>10</v>
          </cell>
          <cell r="AZ22">
            <v>0.85609084025941351</v>
          </cell>
        </row>
        <row r="23">
          <cell r="AU23">
            <v>9</v>
          </cell>
          <cell r="AV23">
            <v>0.59531293666231277</v>
          </cell>
          <cell r="AW23">
            <v>10</v>
          </cell>
          <cell r="AX23">
            <v>0.76186214880492664</v>
          </cell>
          <cell r="AY23">
            <v>11</v>
          </cell>
          <cell r="AZ23">
            <v>0.84971335861903119</v>
          </cell>
        </row>
        <row r="24">
          <cell r="AU24">
            <v>10</v>
          </cell>
          <cell r="AV24">
            <v>0.58174255339647829</v>
          </cell>
          <cell r="AW24">
            <v>11</v>
          </cell>
          <cell r="AX24">
            <v>0.75386357428833062</v>
          </cell>
          <cell r="AY24">
            <v>12</v>
          </cell>
          <cell r="AZ24">
            <v>0.84435497922787606</v>
          </cell>
        </row>
        <row r="25">
          <cell r="AU25">
            <v>11</v>
          </cell>
          <cell r="AV25">
            <v>0.570168006613199</v>
          </cell>
          <cell r="AW25">
            <v>12</v>
          </cell>
          <cell r="AX25">
            <v>0.74699227323227313</v>
          </cell>
          <cell r="AY25">
            <v>13</v>
          </cell>
          <cell r="AZ25">
            <v>0.83973815710501165</v>
          </cell>
        </row>
        <row r="26">
          <cell r="AU26">
            <v>12</v>
          </cell>
          <cell r="AV26">
            <v>0.56009572534890395</v>
          </cell>
          <cell r="AW26">
            <v>13</v>
          </cell>
          <cell r="AX26">
            <v>0.74097522598011734</v>
          </cell>
          <cell r="AY26">
            <v>14</v>
          </cell>
          <cell r="AZ26">
            <v>0.83568485835246376</v>
          </cell>
        </row>
        <row r="27">
          <cell r="AU27">
            <v>13</v>
          </cell>
          <cell r="AV27">
            <v>0.55119334304786582</v>
          </cell>
          <cell r="AW27">
            <v>14</v>
          </cell>
          <cell r="AX27">
            <v>0.73562739910678432</v>
          </cell>
          <cell r="AY27">
            <v>15</v>
          </cell>
          <cell r="AZ27">
            <v>0.83207410458542408</v>
          </cell>
        </row>
        <row r="28">
          <cell r="AU28">
            <v>14</v>
          </cell>
          <cell r="AV28">
            <v>0.5432266813806651</v>
          </cell>
          <cell r="AW28">
            <v>15</v>
          </cell>
          <cell r="AX28">
            <v>0.73081768065207042</v>
          </cell>
          <cell r="AY28">
            <v>16</v>
          </cell>
          <cell r="AZ28">
            <v>0.82881997179195754</v>
          </cell>
        </row>
        <row r="29">
          <cell r="AU29">
            <v>15</v>
          </cell>
          <cell r="AV29">
            <v>0.53602471830691978</v>
          </cell>
          <cell r="AW29">
            <v>16</v>
          </cell>
          <cell r="AX29">
            <v>0.7264498309678219</v>
          </cell>
          <cell r="AY29">
            <v>17</v>
          </cell>
          <cell r="AZ29">
            <v>0.82585925731901921</v>
          </cell>
        </row>
        <row r="30">
          <cell r="AU30">
            <v>16</v>
          </cell>
          <cell r="AV30">
            <v>0.52945886240610518</v>
          </cell>
          <cell r="AW30">
            <v>17</v>
          </cell>
          <cell r="AX30">
            <v>0.72245115364408563</v>
          </cell>
          <cell r="AY30">
            <v>18</v>
          </cell>
          <cell r="AZ30">
            <v>0.82314412923668123</v>
          </cell>
        </row>
        <row r="31">
          <cell r="AU31">
            <v>17</v>
          </cell>
          <cell r="AV31">
            <v>0.52343006191076824</v>
          </cell>
          <cell r="AW31">
            <v>18</v>
          </cell>
          <cell r="AX31">
            <v>0.71876541571539465</v>
          </cell>
          <cell r="AY31">
            <v>19</v>
          </cell>
          <cell r="AZ31">
            <v>0.82063752382148691</v>
          </cell>
        </row>
        <row r="32">
          <cell r="AU32">
            <v>18</v>
          </cell>
          <cell r="AV32">
            <v>0.51786044982781487</v>
          </cell>
          <cell r="AW32">
            <v>19</v>
          </cell>
          <cell r="AX32">
            <v>0.71534823935522407</v>
          </cell>
          <cell r="AY32">
            <v>20</v>
          </cell>
          <cell r="AZ32">
            <v>0.81831014442631278</v>
          </cell>
        </row>
        <row r="33">
          <cell r="AU33">
            <v>19</v>
          </cell>
          <cell r="AV33">
            <v>0.51268773895489406</v>
          </cell>
          <cell r="AW33">
            <v>20</v>
          </cell>
          <cell r="AX33">
            <v>0.71216399810909126</v>
          </cell>
          <cell r="AY33">
            <v>21</v>
          </cell>
          <cell r="AZ33">
            <v>0.81613843688283116</v>
          </cell>
        </row>
        <row r="34">
          <cell r="AU34">
            <v>20</v>
          </cell>
          <cell r="AV34">
            <v>0.50786134974540564</v>
          </cell>
          <cell r="AW34">
            <v>21</v>
          </cell>
          <cell r="AX34">
            <v>0.70918366485600715</v>
          </cell>
          <cell r="AY34">
            <v>22</v>
          </cell>
          <cell r="AZ34">
            <v>0.81410318360732381</v>
          </cell>
        </row>
        <row r="35">
          <cell r="AU35">
            <v>21</v>
          </cell>
          <cell r="AV35">
            <v>0.50333966682132558</v>
          </cell>
          <cell r="AW35">
            <v>22</v>
          </cell>
          <cell r="AX35">
            <v>0.70638328185982646</v>
          </cell>
          <cell r="AY35">
            <v>23</v>
          </cell>
          <cell r="AZ35">
            <v>0.81218850270933451</v>
          </cell>
        </row>
        <row r="36">
          <cell r="AU36">
            <v>22</v>
          </cell>
          <cell r="AV36">
            <v>0.49908805190501138</v>
          </cell>
          <cell r="AW36">
            <v>23</v>
          </cell>
          <cell r="AX36">
            <v>0.70374284912643337</v>
          </cell>
          <cell r="AY36">
            <v>24</v>
          </cell>
          <cell r="AZ36">
            <v>0.81038111980391181</v>
          </cell>
        </row>
        <row r="37">
          <cell r="AU37">
            <v>23</v>
          </cell>
          <cell r="AV37">
            <v>0.4950773765092279</v>
          </cell>
          <cell r="AW37">
            <v>24</v>
          </cell>
          <cell r="AX37">
            <v>0.70124550108307515</v>
          </cell>
          <cell r="AY37">
            <v>25</v>
          </cell>
          <cell r="AZ37">
            <v>0.8086698280279907</v>
          </cell>
        </row>
        <row r="38">
          <cell r="AU38">
            <v>24</v>
          </cell>
          <cell r="AV38">
            <v>0.49128291970725591</v>
          </cell>
          <cell r="AW38">
            <v>25</v>
          </cell>
          <cell r="AX38">
            <v>0.6988768863668281</v>
          </cell>
          <cell r="AY38">
            <v>26</v>
          </cell>
          <cell r="AZ38">
            <v>0.80704508079674309</v>
          </cell>
        </row>
        <row r="39">
          <cell r="AU39">
            <v>25</v>
          </cell>
          <cell r="AV39">
            <v>0.48768352739257104</v>
          </cell>
          <cell r="AW39">
            <v>26</v>
          </cell>
          <cell r="AX39">
            <v>0.69662469349084755</v>
          </cell>
          <cell r="AY39">
            <v>27</v>
          </cell>
          <cell r="AZ39">
            <v>0.80549868000493163</v>
          </cell>
        </row>
        <row r="40">
          <cell r="AU40">
            <v>26</v>
          </cell>
          <cell r="AV40">
            <v>0.48426096212985881</v>
          </cell>
          <cell r="AW40">
            <v>27</v>
          </cell>
          <cell r="AX40">
            <v>0.69447828311325577</v>
          </cell>
          <cell r="AY40">
            <v>28</v>
          </cell>
          <cell r="AZ40">
            <v>0.80402353405112026</v>
          </cell>
        </row>
        <row r="41">
          <cell r="AU41">
            <v>27</v>
          </cell>
          <cell r="AV41">
            <v>0.48099939412126103</v>
          </cell>
          <cell r="AW41">
            <v>28</v>
          </cell>
          <cell r="AX41">
            <v>0.69242839943066137</v>
          </cell>
          <cell r="AY41">
            <v>29</v>
          </cell>
          <cell r="AZ41">
            <v>0.8026134677399156</v>
          </cell>
        </row>
        <row r="42">
          <cell r="AU42">
            <v>28</v>
          </cell>
          <cell r="AV42">
            <v>0.47788499815064356</v>
          </cell>
          <cell r="AW42">
            <v>29</v>
          </cell>
          <cell r="AX42">
            <v>0.69046694113450091</v>
          </cell>
          <cell r="AY42">
            <v>30</v>
          </cell>
          <cell r="AZ42">
            <v>0.80126307127442153</v>
          </cell>
        </row>
        <row r="43">
          <cell r="AU43">
            <v>29</v>
          </cell>
          <cell r="AV43">
            <v>0.47490563115248763</v>
          </cell>
          <cell r="AW43">
            <v>30</v>
          </cell>
          <cell r="AX43">
            <v>0.68858677778266686</v>
          </cell>
          <cell r="AY43">
            <v>31</v>
          </cell>
          <cell r="AZ43">
            <v>0.79996757908167004</v>
          </cell>
        </row>
        <row r="44">
          <cell r="AU44">
            <v>30</v>
          </cell>
          <cell r="AV44">
            <v>0.4720505718450968</v>
          </cell>
          <cell r="AW44">
            <v>31</v>
          </cell>
          <cell r="AX44">
            <v>0.68678160120667453</v>
          </cell>
          <cell r="AY44">
            <v>32</v>
          </cell>
          <cell r="AZ44">
            <v>0.79872277167301386</v>
          </cell>
        </row>
        <row r="45">
          <cell r="AU45">
            <v>31</v>
          </cell>
          <cell r="AV45">
            <v>0.46931030865994716</v>
          </cell>
          <cell r="AW45">
            <v>32</v>
          </cell>
          <cell r="AX45">
            <v>0.68504580423832873</v>
          </cell>
          <cell r="AY45">
            <v>33</v>
          </cell>
          <cell r="AZ45">
            <v>0.79752489548162098</v>
          </cell>
        </row>
        <row r="46">
          <cell r="AU46">
            <v>32</v>
          </cell>
          <cell r="AV46">
            <v>0.46667636562911274</v>
          </cell>
          <cell r="AW46">
            <v>33</v>
          </cell>
          <cell r="AX46">
            <v>0.68337438095043934</v>
          </cell>
          <cell r="AY46">
            <v>34</v>
          </cell>
          <cell r="AZ46">
            <v>0.79637059686842071</v>
          </cell>
        </row>
        <row r="47">
          <cell r="AU47">
            <v>33</v>
          </cell>
          <cell r="AV47">
            <v>0.4641411583809526</v>
          </cell>
          <cell r="AW47">
            <v>34</v>
          </cell>
          <cell r="AX47">
            <v>0.68176284399486986</v>
          </cell>
          <cell r="AY47">
            <v>35</v>
          </cell>
          <cell r="AZ47">
            <v>0.79525686739661661</v>
          </cell>
        </row>
        <row r="48">
          <cell r="AU48">
            <v>34</v>
          </cell>
          <cell r="AV48">
            <v>0.46169787422167285</v>
          </cell>
          <cell r="AW48">
            <v>35</v>
          </cell>
          <cell r="AX48">
            <v>0.68020715564307066</v>
          </cell>
          <cell r="AY48">
            <v>36</v>
          </cell>
          <cell r="AZ48">
            <v>0.79418099814407905</v>
          </cell>
        </row>
        <row r="49">
          <cell r="AU49">
            <v>35</v>
          </cell>
          <cell r="AV49">
            <v>0.45934037163787689</v>
          </cell>
          <cell r="AW49">
            <v>36</v>
          </cell>
          <cell r="AX49">
            <v>0.67870366989473219</v>
          </cell>
          <cell r="AY49">
            <v>37</v>
          </cell>
          <cell r="AZ49">
            <v>0.79314054132135603</v>
          </cell>
        </row>
        <row r="50">
          <cell r="AU50">
            <v>36</v>
          </cell>
          <cell r="AV50">
            <v>0.45706309557438329</v>
          </cell>
          <cell r="AW50">
            <v>37</v>
          </cell>
          <cell r="AX50">
            <v>0.67724908359216984</v>
          </cell>
          <cell r="AY50">
            <v>38</v>
          </cell>
          <cell r="AZ50">
            <v>0.79213327783817178</v>
          </cell>
        </row>
        <row r="51">
          <cell r="AU51">
            <v>37</v>
          </cell>
          <cell r="AV51">
            <v>0.45486100561432163</v>
          </cell>
          <cell r="AW51">
            <v>38</v>
          </cell>
          <cell r="AX51">
            <v>0.67584039491244696</v>
          </cell>
          <cell r="AY51">
            <v>39</v>
          </cell>
          <cell r="AZ51">
            <v>0.79115718974639637</v>
          </cell>
        </row>
        <row r="52">
          <cell r="AU52">
            <v>38</v>
          </cell>
          <cell r="AV52">
            <v>0.4527295147798186</v>
          </cell>
          <cell r="AW52">
            <v>39</v>
          </cell>
          <cell r="AX52">
            <v>0.6744748679422129</v>
          </cell>
          <cell r="AY52">
            <v>40</v>
          </cell>
          <cell r="AZ52">
            <v>0.7902104367061511</v>
          </cell>
        </row>
        <row r="53">
          <cell r="AU53">
            <v>39</v>
          </cell>
          <cell r="AV53">
            <v>0.45066443712796866</v>
          </cell>
          <cell r="AW53">
            <v>40</v>
          </cell>
          <cell r="AX53">
            <v>0.673150002297633</v>
          </cell>
          <cell r="AY53">
            <v>41</v>
          </cell>
          <cell r="AZ53">
            <v>0.78929133579088528</v>
          </cell>
        </row>
        <row r="54">
          <cell r="AU54">
            <v>40</v>
          </cell>
          <cell r="AV54">
            <v>0.44866194267187998</v>
          </cell>
          <cell r="AW54">
            <v>41</v>
          </cell>
          <cell r="AX54">
            <v>0.67186350695237018</v>
          </cell>
          <cell r="AY54">
            <v>42</v>
          </cell>
          <cell r="AZ54">
            <v>0.78839834407916687</v>
          </cell>
        </row>
        <row r="55">
          <cell r="AU55">
            <v>41</v>
          </cell>
          <cell r="AV55">
            <v>0.44671851843497601</v>
          </cell>
          <cell r="AW55">
            <v>42</v>
          </cell>
          <cell r="AX55">
            <v>0.67061327759407552</v>
          </cell>
          <cell r="AY55">
            <v>43</v>
          </cell>
          <cell r="AZ55">
            <v>0.7875300435845719</v>
          </cell>
        </row>
        <row r="56">
          <cell r="AU56">
            <v>42</v>
          </cell>
          <cell r="AV56">
            <v>0.44483093466655721</v>
          </cell>
          <cell r="AW56">
            <v>43</v>
          </cell>
          <cell r="AX56">
            <v>0.66939737695438351</v>
          </cell>
          <cell r="AY56">
            <v>44</v>
          </cell>
          <cell r="AZ56">
            <v>0.78668512815705471</v>
          </cell>
        </row>
        <row r="57">
          <cell r="AU57">
            <v>43</v>
          </cell>
          <cell r="AV57">
            <v>0.44299621542135625</v>
          </cell>
          <cell r="AW57">
            <v>44</v>
          </cell>
          <cell r="AX57">
            <v>0.66821401765654753</v>
          </cell>
          <cell r="AY57">
            <v>45</v>
          </cell>
          <cell r="AZ57">
            <v>0.78586239205449759</v>
          </cell>
        </row>
        <row r="58">
          <cell r="AU58">
            <v>44</v>
          </cell>
          <cell r="AV58">
            <v>0.44121161284561938</v>
          </cell>
          <cell r="AW58">
            <v>45</v>
          </cell>
          <cell r="AX58">
            <v>0.66706154720426736</v>
          </cell>
          <cell r="AY58">
            <v>46</v>
          </cell>
          <cell r="AZ58">
            <v>0.78506071993549131</v>
          </cell>
        </row>
        <row r="59">
          <cell r="AU59">
            <v>45</v>
          </cell>
          <cell r="AV59">
            <v>0.43947458462473787</v>
          </cell>
          <cell r="AW59">
            <v>46</v>
          </cell>
          <cell r="AX59">
            <v>0.66593843479926629</v>
          </cell>
          <cell r="AY59">
            <v>47</v>
          </cell>
          <cell r="AZ59">
            <v>0.78427907806660901</v>
          </cell>
        </row>
        <row r="60">
          <cell r="AU60">
            <v>46</v>
          </cell>
          <cell r="AV60">
            <v>0.43778277413851929</v>
          </cell>
          <cell r="AW60">
            <v>47</v>
          </cell>
          <cell r="AX60">
            <v>0.66484325972704561</v>
          </cell>
          <cell r="AY60">
            <v>48</v>
          </cell>
          <cell r="AZ60">
            <v>0.78351650657167149</v>
          </cell>
        </row>
        <row r="61">
          <cell r="AU61">
            <v>47</v>
          </cell>
          <cell r="AV61">
            <v>0.4361339929442849</v>
          </cell>
          <cell r="AW61">
            <v>48</v>
          </cell>
          <cell r="AX61">
            <v>0.66377470109250614</v>
          </cell>
          <cell r="AY61">
            <v>49</v>
          </cell>
          <cell r="AZ61">
            <v>0.78277211257839829</v>
          </cell>
        </row>
        <row r="62">
          <cell r="AU62">
            <v>48</v>
          </cell>
          <cell r="AV62">
            <v>0.43452620526859265</v>
          </cell>
          <cell r="AW62">
            <v>49</v>
          </cell>
          <cell r="AX62">
            <v>0.66273152872174679</v>
          </cell>
          <cell r="AY62">
            <v>50</v>
          </cell>
          <cell r="AZ62">
            <v>0.78204506414071717</v>
          </cell>
        </row>
        <row r="63">
          <cell r="AU63">
            <v>49</v>
          </cell>
          <cell r="AV63">
            <v>0.43295751423820505</v>
          </cell>
          <cell r="AW63">
            <v>50</v>
          </cell>
          <cell r="AX63">
            <v>0.66171259507482605</v>
          </cell>
          <cell r="AY63">
            <v>51</v>
          </cell>
          <cell r="AZ63">
            <v>0.78133458483381923</v>
          </cell>
        </row>
        <row r="64">
          <cell r="AU64">
            <v>50</v>
          </cell>
          <cell r="AV64">
            <v>0.43142614962206127</v>
          </cell>
          <cell r="AW64">
            <v>51</v>
          </cell>
          <cell r="AX64">
            <v>0.66071682803783238</v>
          </cell>
          <cell r="AY64">
            <v>52</v>
          </cell>
          <cell r="AZ64">
            <v>0.78063994893462751</v>
          </cell>
        </row>
        <row r="65">
          <cell r="AU65">
            <v>51</v>
          </cell>
          <cell r="AV65">
            <v>0.42993045689013509</v>
          </cell>
          <cell r="AW65">
            <v>52</v>
          </cell>
          <cell r="AX65">
            <v>0.65974322448216027</v>
          </cell>
          <cell r="AY65">
            <v>53</v>
          </cell>
          <cell r="AZ65">
            <v>0.77996047711328098</v>
          </cell>
        </row>
        <row r="66">
          <cell r="AU66">
            <v>52</v>
          </cell>
          <cell r="AV66">
            <v>0.42846888742348865</v>
          </cell>
          <cell r="AW66">
            <v>53</v>
          </cell>
          <cell r="AX66">
            <v>0.6587908444951972</v>
          </cell>
          <cell r="AY66">
            <v>54</v>
          </cell>
          <cell r="AZ66">
            <v>0.77929553257203255</v>
          </cell>
        </row>
        <row r="67">
          <cell r="AU67">
            <v>53</v>
          </cell>
          <cell r="AV67">
            <v>0.42703998973360013</v>
          </cell>
          <cell r="AW67">
            <v>54</v>
          </cell>
          <cell r="AX67">
            <v>0.65785880620028492</v>
          </cell>
          <cell r="AY67">
            <v>55</v>
          </cell>
          <cell r="AZ67">
            <v>0.77864451757699682</v>
          </cell>
        </row>
        <row r="68">
          <cell r="AU68">
            <v>54</v>
          </cell>
          <cell r="AV68">
            <v>0.42564240156900202</v>
          </cell>
          <cell r="AW68">
            <v>55</v>
          </cell>
          <cell r="AX68">
            <v>0.65694628109528996</v>
          </cell>
          <cell r="AY68">
            <v>56</v>
          </cell>
          <cell r="AZ68">
            <v>0.77800687033579197</v>
          </cell>
        </row>
        <row r="69">
          <cell r="AU69">
            <v>55</v>
          </cell>
          <cell r="AV69">
            <v>0.42427484280408934</v>
          </cell>
          <cell r="AW69">
            <v>56</v>
          </cell>
          <cell r="AX69">
            <v>0.65605248984880127</v>
          </cell>
          <cell r="AY69">
            <v>57</v>
          </cell>
          <cell r="AZ69">
            <v>0.77738206218052952</v>
          </cell>
        </row>
        <row r="70">
          <cell r="AU70">
            <v>56</v>
          </cell>
          <cell r="AV70">
            <v>0.42293610901917555</v>
          </cell>
          <cell r="AW70">
            <v>57</v>
          </cell>
          <cell r="AX70">
            <v>0.65517669850117077</v>
          </cell>
          <cell r="AY70">
            <v>58</v>
          </cell>
          <cell r="AZ70">
            <v>0.77676959502104514</v>
          </cell>
        </row>
        <row r="71">
          <cell r="AU71">
            <v>57</v>
          </cell>
          <cell r="AV71">
            <v>0.42162506569294811</v>
          </cell>
          <cell r="AW71">
            <v>58</v>
          </cell>
          <cell r="AX71">
            <v>0.65431821502456888</v>
          </cell>
          <cell r="AY71">
            <v>59</v>
          </cell>
          <cell r="AZ71">
            <v>0.77616899903787773</v>
          </cell>
        </row>
        <row r="72">
          <cell r="AU72"/>
          <cell r="AV72"/>
          <cell r="AW72"/>
          <cell r="AX72"/>
          <cell r="AY72"/>
          <cell r="AZ72"/>
        </row>
        <row r="73">
          <cell r="AU73"/>
          <cell r="AV73"/>
          <cell r="AW73"/>
          <cell r="AX73"/>
          <cell r="AY73"/>
          <cell r="AZ73"/>
        </row>
        <row r="74">
          <cell r="AU74"/>
          <cell r="AV74"/>
          <cell r="AW74"/>
          <cell r="AX74"/>
          <cell r="AY74"/>
          <cell r="AZ74"/>
        </row>
        <row r="75">
          <cell r="AU75"/>
          <cell r="AV75"/>
          <cell r="AW75"/>
          <cell r="AX75"/>
          <cell r="AY75"/>
          <cell r="AZ75"/>
        </row>
        <row r="76">
          <cell r="AU76"/>
          <cell r="AV76"/>
          <cell r="AW76"/>
          <cell r="AX76"/>
          <cell r="AY76"/>
          <cell r="AZ76"/>
        </row>
        <row r="77">
          <cell r="AU77"/>
          <cell r="AV77"/>
          <cell r="AW77"/>
          <cell r="AX77"/>
          <cell r="AY77"/>
          <cell r="AZ77"/>
        </row>
        <row r="78">
          <cell r="AU78"/>
          <cell r="AV78"/>
          <cell r="AW78"/>
          <cell r="AX78"/>
          <cell r="AY78"/>
          <cell r="AZ78"/>
        </row>
        <row r="79">
          <cell r="AU79"/>
          <cell r="AV79"/>
          <cell r="AW79"/>
          <cell r="AX79"/>
          <cell r="AY79"/>
          <cell r="AZ79"/>
        </row>
        <row r="80">
          <cell r="AU80"/>
          <cell r="AV80"/>
          <cell r="AW80"/>
          <cell r="AX80"/>
          <cell r="AY80"/>
          <cell r="AZ80"/>
        </row>
        <row r="81">
          <cell r="AU81"/>
          <cell r="AV81"/>
          <cell r="AW81"/>
          <cell r="AX81"/>
          <cell r="AY81"/>
          <cell r="AZ81"/>
        </row>
        <row r="82">
          <cell r="AU82"/>
          <cell r="AV82"/>
          <cell r="AW82"/>
          <cell r="AX82"/>
          <cell r="AY82"/>
          <cell r="AZ82"/>
        </row>
        <row r="83">
          <cell r="AU83"/>
          <cell r="AV83"/>
          <cell r="AW83"/>
          <cell r="AX83"/>
          <cell r="AY83"/>
          <cell r="AZ83"/>
        </row>
        <row r="84">
          <cell r="AU84"/>
          <cell r="AV84"/>
          <cell r="AW84"/>
          <cell r="AX84"/>
          <cell r="AY84"/>
          <cell r="AZ84"/>
        </row>
        <row r="85">
          <cell r="AU85"/>
          <cell r="AV85"/>
          <cell r="AW85"/>
          <cell r="AX85"/>
          <cell r="AY85"/>
          <cell r="AZ85"/>
        </row>
        <row r="86">
          <cell r="AU86"/>
          <cell r="AV86"/>
          <cell r="AW86"/>
          <cell r="AX86"/>
          <cell r="AY86"/>
          <cell r="AZ86"/>
        </row>
        <row r="87">
          <cell r="AU87"/>
          <cell r="AV87"/>
          <cell r="AW87"/>
          <cell r="AX87"/>
          <cell r="AY87"/>
          <cell r="AZ87"/>
        </row>
        <row r="88">
          <cell r="AU88"/>
          <cell r="AV88"/>
          <cell r="AW88"/>
          <cell r="AX88"/>
          <cell r="AY88"/>
          <cell r="AZ88"/>
        </row>
        <row r="89">
          <cell r="AU89"/>
          <cell r="AV89"/>
          <cell r="AW89"/>
          <cell r="AX89"/>
          <cell r="AY89"/>
          <cell r="AZ89"/>
        </row>
        <row r="90">
          <cell r="AU90"/>
          <cell r="AV90"/>
          <cell r="AW90"/>
          <cell r="AX90"/>
          <cell r="AY90"/>
          <cell r="AZ90"/>
        </row>
        <row r="91">
          <cell r="AU91"/>
          <cell r="AV91"/>
          <cell r="AW91"/>
          <cell r="AX91"/>
          <cell r="AY91"/>
          <cell r="AZ91"/>
        </row>
        <row r="92">
          <cell r="AU92"/>
          <cell r="AV92"/>
          <cell r="AW92"/>
          <cell r="AX92"/>
          <cell r="AY92"/>
          <cell r="AZ92"/>
        </row>
        <row r="93">
          <cell r="AU93"/>
          <cell r="AV93"/>
          <cell r="AW93"/>
          <cell r="AX93"/>
          <cell r="AY93"/>
          <cell r="AZ93"/>
        </row>
        <row r="94">
          <cell r="AU94"/>
          <cell r="AV94"/>
          <cell r="AW94"/>
          <cell r="AX94"/>
          <cell r="AY94"/>
          <cell r="AZ94"/>
        </row>
        <row r="95">
          <cell r="AU95"/>
          <cell r="AV95"/>
          <cell r="AW95"/>
          <cell r="AX95"/>
          <cell r="AY95"/>
          <cell r="AZ95"/>
        </row>
        <row r="96">
          <cell r="AU96"/>
          <cell r="AV96"/>
          <cell r="AW96"/>
          <cell r="AX96"/>
          <cell r="AY96"/>
          <cell r="AZ96"/>
        </row>
        <row r="97">
          <cell r="AU97"/>
          <cell r="AV97"/>
          <cell r="AW97"/>
          <cell r="AX97"/>
          <cell r="AY97"/>
          <cell r="AZ97"/>
        </row>
        <row r="98">
          <cell r="AU98"/>
          <cell r="AV98"/>
          <cell r="AW98"/>
          <cell r="AX98"/>
          <cell r="AY98"/>
          <cell r="AZ98"/>
        </row>
        <row r="99">
          <cell r="AU99"/>
          <cell r="AV99"/>
          <cell r="AW99"/>
          <cell r="AX99"/>
          <cell r="AY99"/>
          <cell r="AZ99"/>
        </row>
        <row r="100">
          <cell r="AU100"/>
          <cell r="AV100"/>
          <cell r="AW100"/>
          <cell r="AX100"/>
          <cell r="AY100"/>
          <cell r="AZ100"/>
        </row>
        <row r="101">
          <cell r="AU101"/>
          <cell r="AV101"/>
          <cell r="AW101"/>
          <cell r="AX101"/>
          <cell r="AY101"/>
          <cell r="AZ101"/>
        </row>
        <row r="102">
          <cell r="AU102"/>
          <cell r="AV102"/>
          <cell r="AW102"/>
          <cell r="AX102"/>
          <cell r="AY102"/>
          <cell r="AZ102"/>
        </row>
        <row r="103">
          <cell r="AU103"/>
          <cell r="AV103"/>
          <cell r="AW103"/>
          <cell r="AX103"/>
          <cell r="AY103"/>
          <cell r="AZ103"/>
        </row>
        <row r="104">
          <cell r="AU104"/>
          <cell r="AV104"/>
          <cell r="AW104"/>
          <cell r="AX104"/>
          <cell r="AY104"/>
          <cell r="AZ104"/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UICK-GUIDE"/>
      <sheetName val="CONTENTS"/>
      <sheetName val="CTRL"/>
      <sheetName val="EMISSIONS"/>
      <sheetName val="INTENSITY"/>
      <sheetName val="CAPEX"/>
      <sheetName val="COSTS"/>
      <sheetName val="COM"/>
      <sheetName val="H₂"/>
      <sheetName val="SUM"/>
      <sheetName val="ANALYSIS"/>
      <sheetName val="BAU.A1"/>
      <sheetName val="BAU.A1.NSC"/>
      <sheetName val="BAU.A1.F"/>
      <sheetName val="BAU.A2A"/>
      <sheetName val="BAU.A2B"/>
      <sheetName val="BAU.A3"/>
      <sheetName val="BAU.B"/>
      <sheetName val="BAU.B1"/>
      <sheetName val="BAU.B2"/>
      <sheetName val="BAU.B3"/>
      <sheetName val="BAU.C"/>
      <sheetName val="BAU.D"/>
      <sheetName val="BAU.E"/>
      <sheetName val="BAU.F"/>
      <sheetName val="EI.EP"/>
      <sheetName val="PRO"/>
      <sheetName val="LC"/>
      <sheetName val="CCS.A1"/>
      <sheetName val="CAP.A1"/>
      <sheetName val="CCS.A1R"/>
      <sheetName val="EE.A1"/>
      <sheetName val="EE"/>
      <sheetName val="EE.A1R"/>
      <sheetName val="CCS.A2B"/>
      <sheetName val="CAP.A2B"/>
      <sheetName val="CCS.A2BR"/>
      <sheetName val="CCS.B"/>
      <sheetName val="CAP.B"/>
      <sheetName val="CCS.BR"/>
      <sheetName val="CCU.C"/>
      <sheetName val="CAP.C"/>
      <sheetName val="CCU.CR"/>
      <sheetName val="CCS.C"/>
      <sheetName val="CCS.C.LP"/>
      <sheetName val="CAP.C.LP"/>
      <sheetName val="CCS.C.HP"/>
      <sheetName val="CAP.C.HP"/>
      <sheetName val="CCS.CR"/>
      <sheetName val="CCS.D"/>
      <sheetName val="CAP.D.HP"/>
      <sheetName val="CCS.D.HP"/>
      <sheetName val="CAP.D.LP"/>
      <sheetName val="CCS.D.LP"/>
      <sheetName val="CCS.DR"/>
      <sheetName val="BIO.C"/>
      <sheetName val="BIO.CR"/>
      <sheetName val="BH.A1"/>
      <sheetName val="BH.A1R"/>
      <sheetName val="GH.D"/>
      <sheetName val="GH.DR"/>
      <sheetName val="GH.A1"/>
      <sheetName val="GH.A1R"/>
      <sheetName val="NU.A1"/>
      <sheetName val="NU.A1R"/>
      <sheetName val="WT.A1"/>
      <sheetName val="WT.A1R"/>
      <sheetName val="PV.A1"/>
      <sheetName val="PV.A1R"/>
      <sheetName val="CIR.A1.1"/>
      <sheetName val="CIR.A1.2"/>
      <sheetName val="CIR.A1R"/>
      <sheetName val="EI.ALL"/>
      <sheetName val="BP"/>
      <sheetName val="GA"/>
      <sheetName val="AS"/>
      <sheetName val="SYN"/>
      <sheetName val="FD"/>
      <sheetName val="CY"/>
      <sheetName val="S2"/>
      <sheetName val="S3"/>
      <sheetName val="ME"/>
      <sheetName val="FP"/>
      <sheetName val="TS"/>
      <sheetName val="H2"/>
      <sheetName val="PO"/>
      <sheetName val="CF.CH"/>
      <sheetName val="CF.CH2"/>
      <sheetName val="CF.NA"/>
      <sheetName val="CF.WO"/>
      <sheetName val="CO2"/>
      <sheetName val="SC"/>
      <sheetName val="A.NA"/>
      <sheetName val="A.CH"/>
      <sheetName val="A.EU"/>
      <sheetName val="GLO"/>
      <sheetName val="CP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0.96928981693506489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0.95263799804393734</v>
          </cell>
          <cell r="AY14">
            <v>3</v>
          </cell>
          <cell r="AZ14">
            <v>0.95176459113361478</v>
          </cell>
        </row>
        <row r="15">
          <cell r="AU15">
            <v>2</v>
          </cell>
          <cell r="AV15">
            <v>0.9265880618903708</v>
          </cell>
          <cell r="AW15">
            <v>3</v>
          </cell>
          <cell r="AX15">
            <v>0.92597979872398495</v>
          </cell>
          <cell r="AY15">
            <v>4</v>
          </cell>
          <cell r="AZ15">
            <v>0.93952274921401191</v>
          </cell>
        </row>
        <row r="16">
          <cell r="AU16">
            <v>3</v>
          </cell>
          <cell r="AV16">
            <v>0.88616922144663357</v>
          </cell>
          <cell r="AW16">
            <v>4</v>
          </cell>
          <cell r="AX16">
            <v>0.90751915531716087</v>
          </cell>
          <cell r="AY16">
            <v>5</v>
          </cell>
          <cell r="AZ16">
            <v>0.93013577761165644</v>
          </cell>
        </row>
        <row r="17">
          <cell r="AU17">
            <v>4</v>
          </cell>
          <cell r="AV17">
            <v>0.85856543643775374</v>
          </cell>
          <cell r="AW17">
            <v>5</v>
          </cell>
          <cell r="AX17">
            <v>0.89345379876724218</v>
          </cell>
          <cell r="AY17">
            <v>6</v>
          </cell>
          <cell r="AZ17">
            <v>0.92253572630517844</v>
          </cell>
        </row>
        <row r="18">
          <cell r="AU18">
            <v>5</v>
          </cell>
          <cell r="AV18">
            <v>0.82177693135752194</v>
          </cell>
          <cell r="AW18">
            <v>6</v>
          </cell>
          <cell r="AX18">
            <v>0.86670748285373478</v>
          </cell>
          <cell r="AY18">
            <v>7</v>
          </cell>
          <cell r="AZ18">
            <v>0.90124550991730634</v>
          </cell>
        </row>
        <row r="19">
          <cell r="AU19">
            <v>6</v>
          </cell>
          <cell r="AV19">
            <v>0.8008876662511023</v>
          </cell>
          <cell r="AW19">
            <v>7</v>
          </cell>
          <cell r="AX19">
            <v>0.85139475310370627</v>
          </cell>
          <cell r="AY19">
            <v>8</v>
          </cell>
          <cell r="AZ19">
            <v>0.8890022800444205</v>
          </cell>
        </row>
        <row r="20">
          <cell r="AU20">
            <v>7</v>
          </cell>
          <cell r="AV20">
            <v>0.78634182038332823</v>
          </cell>
          <cell r="AW20">
            <v>8</v>
          </cell>
          <cell r="AX20">
            <v>0.84067653235517281</v>
          </cell>
          <cell r="AY20">
            <v>9</v>
          </cell>
          <cell r="AZ20">
            <v>0.88040856684327673</v>
          </cell>
        </row>
        <row r="21">
          <cell r="AU21">
            <v>8</v>
          </cell>
          <cell r="AV21">
            <v>0.77521399020451653</v>
          </cell>
          <cell r="AW21">
            <v>9</v>
          </cell>
          <cell r="AX21">
            <v>0.83244549010542135</v>
          </cell>
          <cell r="AY21">
            <v>10</v>
          </cell>
          <cell r="AZ21">
            <v>0.87379542319280712</v>
          </cell>
        </row>
        <row r="22">
          <cell r="AU22">
            <v>9</v>
          </cell>
          <cell r="AV22">
            <v>0.76622104011239844</v>
          </cell>
          <cell r="AW22">
            <v>10</v>
          </cell>
          <cell r="AX22">
            <v>0.82577336171253668</v>
          </cell>
          <cell r="AY22">
            <v>11</v>
          </cell>
          <cell r="AZ22">
            <v>0.86842599798367093</v>
          </cell>
        </row>
        <row r="23">
          <cell r="AU23">
            <v>10</v>
          </cell>
          <cell r="AV23">
            <v>0.75868647598968975</v>
          </cell>
          <cell r="AW23">
            <v>11</v>
          </cell>
          <cell r="AX23">
            <v>0.82016915866017204</v>
          </cell>
          <cell r="AY23">
            <v>12</v>
          </cell>
          <cell r="AZ23">
            <v>0.86390986585754403</v>
          </cell>
        </row>
        <row r="24">
          <cell r="AU24">
            <v>11</v>
          </cell>
          <cell r="AV24">
            <v>0.75221031416922735</v>
          </cell>
          <cell r="AW24">
            <v>12</v>
          </cell>
          <cell r="AX24">
            <v>0.81534181388217397</v>
          </cell>
          <cell r="AY24">
            <v>13</v>
          </cell>
          <cell r="AZ24">
            <v>0.86001524679615482</v>
          </cell>
        </row>
        <row r="25">
          <cell r="AU25">
            <v>12</v>
          </cell>
          <cell r="AV25">
            <v>0.74653662123815512</v>
          </cell>
          <cell r="AW25">
            <v>13</v>
          </cell>
          <cell r="AX25">
            <v>0.81110467076229775</v>
          </cell>
          <cell r="AY25">
            <v>14</v>
          </cell>
          <cell r="AZ25">
            <v>0.85659332580178571</v>
          </cell>
        </row>
        <row r="26">
          <cell r="AU26">
            <v>13</v>
          </cell>
          <cell r="AV26">
            <v>0.7414918602274807</v>
          </cell>
          <cell r="AW26">
            <v>14</v>
          </cell>
          <cell r="AX26">
            <v>0.807330921688732</v>
          </cell>
          <cell r="AY26">
            <v>15</v>
          </cell>
          <cell r="AZ26">
            <v>0.85354289840500797</v>
          </cell>
        </row>
        <row r="27">
          <cell r="AU27">
            <v>14</v>
          </cell>
          <cell r="AV27">
            <v>0.73695301318419015</v>
          </cell>
          <cell r="AW27">
            <v>15</v>
          </cell>
          <cell r="AX27">
            <v>0.80393052137445775</v>
          </cell>
          <cell r="AY27">
            <v>16</v>
          </cell>
          <cell r="AZ27">
            <v>0.85079203399603887</v>
          </cell>
        </row>
        <row r="28">
          <cell r="AU28">
            <v>15</v>
          </cell>
          <cell r="AV28">
            <v>0.73282974732551287</v>
          </cell>
          <cell r="AW28">
            <v>16</v>
          </cell>
          <cell r="AX28">
            <v>0.80083724814965873</v>
          </cell>
          <cell r="AY28">
            <v>17</v>
          </cell>
          <cell r="AZ28">
            <v>0.8482877894204528</v>
          </cell>
        </row>
        <row r="29">
          <cell r="AU29">
            <v>16</v>
          </cell>
          <cell r="AV29">
            <v>0.72905380458417113</v>
          </cell>
          <cell r="AW29">
            <v>17</v>
          </cell>
          <cell r="AX29">
            <v>0.79800099381832512</v>
          </cell>
          <cell r="AY29">
            <v>18</v>
          </cell>
          <cell r="AZ29">
            <v>0.84599007414240934</v>
          </cell>
        </row>
        <row r="30">
          <cell r="AU30">
            <v>17</v>
          </cell>
          <cell r="AV30">
            <v>0.72557236855330975</v>
          </cell>
          <cell r="AW30">
            <v>18</v>
          </cell>
          <cell r="AX30">
            <v>0.795382936882576</v>
          </cell>
          <cell r="AY30">
            <v>19</v>
          </cell>
          <cell r="AZ30">
            <v>0.84386780672452721</v>
          </cell>
        </row>
        <row r="31">
          <cell r="AU31">
            <v>18</v>
          </cell>
          <cell r="AV31">
            <v>0.72234374557843073</v>
          </cell>
          <cell r="AW31">
            <v>19</v>
          </cell>
          <cell r="AX31">
            <v>0.79295239568174825</v>
          </cell>
          <cell r="AY31">
            <v>20</v>
          </cell>
          <cell r="AZ31">
            <v>0.84189640726720094</v>
          </cell>
        </row>
        <row r="32">
          <cell r="AU32">
            <v>19</v>
          </cell>
          <cell r="AV32">
            <v>0.71933445504487969</v>
          </cell>
          <cell r="AW32">
            <v>20</v>
          </cell>
          <cell r="AX32">
            <v>0.79068470579303385</v>
          </cell>
          <cell r="AY32">
            <v>21</v>
          </cell>
          <cell r="AZ32">
            <v>0.84005610494570349</v>
          </cell>
        </row>
        <row r="33">
          <cell r="AU33">
            <v>20</v>
          </cell>
          <cell r="AV33">
            <v>0.71651721133827073</v>
          </cell>
          <cell r="AW33">
            <v>21</v>
          </cell>
          <cell r="AX33">
            <v>0.78855974628313608</v>
          </cell>
          <cell r="AY33">
            <v>22</v>
          </cell>
          <cell r="AZ33">
            <v>0.83833076221724212</v>
          </cell>
        </row>
        <row r="34">
          <cell r="AU34">
            <v>21</v>
          </cell>
          <cell r="AV34">
            <v>0.71386948879502587</v>
          </cell>
          <cell r="AW34">
            <v>22</v>
          </cell>
          <cell r="AX34">
            <v>0.78656089064161272</v>
          </cell>
          <cell r="AY34">
            <v>23</v>
          </cell>
          <cell r="AZ34">
            <v>0.83670703738976671</v>
          </cell>
        </row>
        <row r="35">
          <cell r="AU35">
            <v>22</v>
          </cell>
          <cell r="AV35">
            <v>0.71137247876437826</v>
          </cell>
          <cell r="AW35">
            <v>23</v>
          </cell>
          <cell r="AX35">
            <v>0.78467424363331761</v>
          </cell>
          <cell r="AY35">
            <v>24</v>
          </cell>
          <cell r="AZ35">
            <v>0.83517377511649993</v>
          </cell>
        </row>
        <row r="36">
          <cell r="AU36">
            <v>23</v>
          </cell>
          <cell r="AV36">
            <v>0.70901031700042139</v>
          </cell>
          <cell r="AW36">
            <v>24</v>
          </cell>
          <cell r="AX36">
            <v>0.7828880754529467</v>
          </cell>
          <cell r="AY36">
            <v>25</v>
          </cell>
          <cell r="AZ36">
            <v>0.83372155425234173</v>
          </cell>
        </row>
        <row r="37">
          <cell r="AU37">
            <v>24</v>
          </cell>
          <cell r="AV37">
            <v>0.70676950153024343</v>
          </cell>
          <cell r="AW37">
            <v>25</v>
          </cell>
          <cell r="AX37">
            <v>0.7811923950213352</v>
          </cell>
          <cell r="AY37">
            <v>26</v>
          </cell>
          <cell r="AZ37">
            <v>0.83234234673759766</v>
          </cell>
        </row>
        <row r="38">
          <cell r="AU38">
            <v>25</v>
          </cell>
          <cell r="AV38">
            <v>0.70463844735464121</v>
          </cell>
          <cell r="AW38">
            <v>26</v>
          </cell>
          <cell r="AX38">
            <v>0.7795786233197104</v>
          </cell>
          <cell r="AY38">
            <v>27</v>
          </cell>
          <cell r="AZ38">
            <v>0.83102925634189329</v>
          </cell>
        </row>
        <row r="39">
          <cell r="AU39">
            <v>26</v>
          </cell>
          <cell r="AV39">
            <v>0.70260714116101763</v>
          </cell>
          <cell r="AW39">
            <v>27</v>
          </cell>
          <cell r="AX39">
            <v>0.77803933989972895</v>
          </cell>
          <cell r="AY39">
            <v>28</v>
          </cell>
          <cell r="AZ39">
            <v>0.82977631584882938</v>
          </cell>
        </row>
        <row r="40">
          <cell r="AU40">
            <v>27</v>
          </cell>
          <cell r="AV40">
            <v>0.70066687028295327</v>
          </cell>
          <cell r="AW40">
            <v>28</v>
          </cell>
          <cell r="AX40">
            <v>0.77656808375778874</v>
          </cell>
          <cell r="AY40">
            <v>29</v>
          </cell>
          <cell r="AZ40">
            <v>0.82857832767520956</v>
          </cell>
        </row>
        <row r="41">
          <cell r="AU41">
            <v>28</v>
          </cell>
          <cell r="AV41">
            <v>0.69881000756045153</v>
          </cell>
          <cell r="AW41">
            <v>29</v>
          </cell>
          <cell r="AX41">
            <v>0.7751591951693767</v>
          </cell>
          <cell r="AY41">
            <v>30</v>
          </cell>
          <cell r="AZ41">
            <v>0.8274307372279216</v>
          </cell>
        </row>
        <row r="42">
          <cell r="AU42">
            <v>29</v>
          </cell>
          <cell r="AV42">
            <v>0.69702983883033376</v>
          </cell>
          <cell r="AW42">
            <v>30</v>
          </cell>
          <cell r="AX42">
            <v>0.77380768878081196</v>
          </cell>
          <cell r="AY42">
            <v>31</v>
          </cell>
          <cell r="AZ42">
            <v>0.82632953125263342</v>
          </cell>
        </row>
        <row r="43">
          <cell r="AU43">
            <v>30</v>
          </cell>
          <cell r="AV43">
            <v>0.6953204233088689</v>
          </cell>
          <cell r="AW43">
            <v>31</v>
          </cell>
          <cell r="AX43">
            <v>0.77250915083387439</v>
          </cell>
          <cell r="AY43">
            <v>32</v>
          </cell>
          <cell r="AZ43">
            <v>0.82527115548461372</v>
          </cell>
        </row>
        <row r="44">
          <cell r="AU44">
            <v>31</v>
          </cell>
          <cell r="AV44">
            <v>0.6936764796265803</v>
          </cell>
          <cell r="AW44">
            <v>32</v>
          </cell>
          <cell r="AX44">
            <v>0.77125965522294604</v>
          </cell>
          <cell r="AY44">
            <v>33</v>
          </cell>
          <cell r="AZ44">
            <v>0.82425244736731096</v>
          </cell>
        </row>
        <row r="45">
          <cell r="AU45">
            <v>32</v>
          </cell>
          <cell r="AV45">
            <v>0.69209329206707682</v>
          </cell>
          <cell r="AW45">
            <v>33</v>
          </cell>
          <cell r="AX45">
            <v>0.77005569439370991</v>
          </cell>
          <cell r="AY45">
            <v>34</v>
          </cell>
          <cell r="AZ45">
            <v>0.82327058064935288</v>
          </cell>
        </row>
        <row r="46">
          <cell r="AU46">
            <v>33</v>
          </cell>
          <cell r="AV46">
            <v>0.69056663286441489</v>
          </cell>
          <cell r="AW46">
            <v>34</v>
          </cell>
          <cell r="AX46">
            <v>0.76889412204491636</v>
          </cell>
          <cell r="AY46">
            <v>35</v>
          </cell>
          <cell r="AZ46">
            <v>0.82232301943101804</v>
          </cell>
        </row>
        <row r="47">
          <cell r="AU47">
            <v>34</v>
          </cell>
          <cell r="AV47">
            <v>0.68909269737216949</v>
          </cell>
          <cell r="AW47">
            <v>35</v>
          </cell>
          <cell r="AX47">
            <v>0.7677721052960883</v>
          </cell>
          <cell r="AY47">
            <v>36</v>
          </cell>
          <cell r="AZ47">
            <v>0.82140747979132978</v>
          </cell>
        </row>
        <row r="48">
          <cell r="AU48">
            <v>35</v>
          </cell>
          <cell r="AV48">
            <v>0.68766804963094519</v>
          </cell>
          <cell r="AW48">
            <v>36</v>
          </cell>
          <cell r="AX48">
            <v>0.76668708450635936</v>
          </cell>
          <cell r="AY48">
            <v>37</v>
          </cell>
          <cell r="AZ48">
            <v>0.82052189754416438</v>
          </cell>
        </row>
        <row r="49">
          <cell r="AU49">
            <v>36</v>
          </cell>
          <cell r="AV49">
            <v>0.68628957639779953</v>
          </cell>
          <cell r="AW49">
            <v>37</v>
          </cell>
          <cell r="AX49">
            <v>0.76563673932273446</v>
          </cell>
          <cell r="AY49">
            <v>38</v>
          </cell>
          <cell r="AZ49">
            <v>0.81966440098587789</v>
          </cell>
        </row>
        <row r="50">
          <cell r="AU50">
            <v>37</v>
          </cell>
          <cell r="AV50">
            <v>0.68495444810874917</v>
          </cell>
          <cell r="AW50">
            <v>38</v>
          </cell>
          <cell r="AX50">
            <v>0.76461895983481687</v>
          </cell>
          <cell r="AY50">
            <v>39</v>
          </cell>
          <cell r="AZ50">
            <v>0.81883328773573516</v>
          </cell>
        </row>
        <row r="51">
          <cell r="AU51">
            <v>38</v>
          </cell>
          <cell r="AV51">
            <v>0.68366008555807101</v>
          </cell>
          <cell r="AW51">
            <v>39</v>
          </cell>
          <cell r="AX51">
            <v>0.76363182194217383</v>
          </cell>
          <cell r="AY51">
            <v>40</v>
          </cell>
          <cell r="AZ51">
            <v>0.81802700495361391</v>
          </cell>
        </row>
        <row r="52">
          <cell r="AU52">
            <v>39</v>
          </cell>
          <cell r="AV52">
            <v>0.68240413131973765</v>
          </cell>
          <cell r="AW52">
            <v>40</v>
          </cell>
          <cell r="AX52">
            <v>0.76267356621774696</v>
          </cell>
          <cell r="AY52">
            <v>41</v>
          </cell>
          <cell r="AZ52">
            <v>0.81724413236119109</v>
          </cell>
        </row>
        <row r="53">
          <cell r="AU53">
            <v>40</v>
          </cell>
          <cell r="AV53">
            <v>0.68118442512466004</v>
          </cell>
          <cell r="AW53">
            <v>41</v>
          </cell>
          <cell r="AX53">
            <v>0.76174257968891079</v>
          </cell>
          <cell r="AY53">
            <v>42</v>
          </cell>
          <cell r="AZ53">
            <v>0.81648336760336082</v>
          </cell>
        </row>
        <row r="54">
          <cell r="AU54">
            <v>41</v>
          </cell>
          <cell r="AV54">
            <v>0.67999898255528779</v>
          </cell>
          <cell r="AW54">
            <v>42</v>
          </cell>
          <cell r="AX54">
            <v>0.76083738006635315</v>
          </cell>
          <cell r="AY54">
            <v>43</v>
          </cell>
          <cell r="AZ54">
            <v>0.81574351357350161</v>
          </cell>
        </row>
        <row r="55">
          <cell r="AU55">
            <v>42</v>
          </cell>
          <cell r="AV55">
            <v>0.67884597653606882</v>
          </cell>
          <cell r="AW55">
            <v>43</v>
          </cell>
          <cell r="AX55">
            <v>0.75995660203684834</v>
          </cell>
          <cell r="AY55">
            <v>44</v>
          </cell>
          <cell r="AZ55">
            <v>0.81502346739494635</v>
          </cell>
        </row>
        <row r="56">
          <cell r="AU56">
            <v>43</v>
          </cell>
          <cell r="AV56">
            <v>0.67772372119138458</v>
          </cell>
          <cell r="AW56">
            <v>44</v>
          </cell>
          <cell r="AX56">
            <v>0.759098985304409</v>
          </cell>
          <cell r="AY56">
            <v>45</v>
          </cell>
          <cell r="AZ56">
            <v>0.81432221080578415</v>
          </cell>
        </row>
        <row r="57">
          <cell r="AU57">
            <v>44</v>
          </cell>
          <cell r="AV57">
            <v>0.67663065771716457</v>
          </cell>
          <cell r="AW57">
            <v>45</v>
          </cell>
          <cell r="AX57">
            <v>0.75826336411913697</v>
          </cell>
          <cell r="AY57">
            <v>46</v>
          </cell>
          <cell r="AZ57">
            <v>0.81363880173801151</v>
          </cell>
        </row>
        <row r="58">
          <cell r="AU58">
            <v>45</v>
          </cell>
          <cell r="AV58">
            <v>0.67556534197251494</v>
          </cell>
          <cell r="AW58">
            <v>46</v>
          </cell>
          <cell r="AX58">
            <v>0.75744865807730966</v>
          </cell>
          <cell r="AY58">
            <v>47</v>
          </cell>
          <cell r="AZ58">
            <v>0.81297236691747277</v>
          </cell>
        </row>
        <row r="59">
          <cell r="AU59">
            <v>46</v>
          </cell>
          <cell r="AV59">
            <v>0.67452643354641839</v>
          </cell>
          <cell r="AW59">
            <v>47</v>
          </cell>
          <cell r="AX59">
            <v>0.75665386401208445</v>
          </cell>
          <cell r="AY59">
            <v>48</v>
          </cell>
          <cell r="AZ59">
            <v>0.81232209533973021</v>
          </cell>
        </row>
        <row r="60">
          <cell r="AU60">
            <v>47</v>
          </cell>
          <cell r="AV60">
            <v>0.67351268609427828</v>
          </cell>
          <cell r="AW60">
            <v>48</v>
          </cell>
          <cell r="AX60">
            <v>0.75587804882342891</v>
          </cell>
          <cell r="AY60">
            <v>49</v>
          </cell>
          <cell r="AZ60">
            <v>0.81168723250042996</v>
          </cell>
        </row>
        <row r="61">
          <cell r="AU61">
            <v>48</v>
          </cell>
          <cell r="AV61">
            <v>0.67252293877160041</v>
          </cell>
          <cell r="AW61">
            <v>49</v>
          </cell>
          <cell r="AX61">
            <v>0.75512034311983456</v>
          </cell>
          <cell r="AY61">
            <v>50</v>
          </cell>
          <cell r="AZ61">
            <v>0.81106707527790722</v>
          </cell>
        </row>
        <row r="62">
          <cell r="AU62">
            <v>49</v>
          </cell>
          <cell r="AV62">
            <v>0.67155610861887827</v>
          </cell>
          <cell r="AW62">
            <v>50</v>
          </cell>
          <cell r="AX62">
            <v>0.75437993556407856</v>
          </cell>
          <cell r="AY62">
            <v>51</v>
          </cell>
          <cell r="AZ62">
            <v>0.81046096738158446</v>
          </cell>
        </row>
        <row r="63">
          <cell r="AU63">
            <v>50</v>
          </cell>
          <cell r="AV63">
            <v>0.67061118377387252</v>
          </cell>
          <cell r="AW63">
            <v>51</v>
          </cell>
          <cell r="AX63">
            <v>0.75365606783161287</v>
          </cell>
          <cell r="AY63">
            <v>52</v>
          </cell>
          <cell r="AZ63">
            <v>0.80986829529278026</v>
          </cell>
        </row>
        <row r="64">
          <cell r="AU64">
            <v>51</v>
          </cell>
          <cell r="AV64">
            <v>0.66968721740586856</v>
          </cell>
          <cell r="AW64">
            <v>52</v>
          </cell>
          <cell r="AX64">
            <v>0.75294803010370037</v>
          </cell>
          <cell r="AY64">
            <v>53</v>
          </cell>
          <cell r="AZ64">
            <v>0.80928848463541114</v>
          </cell>
        </row>
        <row r="65">
          <cell r="AU65">
            <v>52</v>
          </cell>
          <cell r="AV65">
            <v>0.6687833222818117</v>
          </cell>
          <cell r="AW65">
            <v>53</v>
          </cell>
          <cell r="AX65">
            <v>0.7522551570287247</v>
          </cell>
          <cell r="AY65">
            <v>54</v>
          </cell>
          <cell r="AZ65">
            <v>0.80872099692313515</v>
          </cell>
        </row>
        <row r="66">
          <cell r="AU66">
            <v>53</v>
          </cell>
          <cell r="AV66">
            <v>0.66789866588706692</v>
          </cell>
          <cell r="AW66">
            <v>54</v>
          </cell>
          <cell r="AX66">
            <v>0.75157682409456095</v>
          </cell>
          <cell r="AY66">
            <v>55</v>
          </cell>
          <cell r="AZ66">
            <v>0.80816532663707041</v>
          </cell>
        </row>
        <row r="67">
          <cell r="AU67">
            <v>54</v>
          </cell>
          <cell r="AV67">
            <v>0.66703246603432909</v>
          </cell>
          <cell r="AW67">
            <v>55</v>
          </cell>
          <cell r="AX67">
            <v>0.75091244436286253</v>
          </cell>
          <cell r="AY67">
            <v>56</v>
          </cell>
          <cell r="AZ67">
            <v>0.80762099859461611</v>
          </cell>
        </row>
        <row r="68">
          <cell r="AU68">
            <v>55</v>
          </cell>
          <cell r="AV68">
            <v>0.6661839869033207</v>
          </cell>
          <cell r="AW68">
            <v>56</v>
          </cell>
          <cell r="AX68">
            <v>0.75026146552282402</v>
          </cell>
          <cell r="AY68">
            <v>57</v>
          </cell>
          <cell r="AZ68">
            <v>0.80708756557528383</v>
          </cell>
        </row>
        <row r="69">
          <cell r="AU69">
            <v>56</v>
          </cell>
          <cell r="AV69">
            <v>0.66535253546161233</v>
          </cell>
          <cell r="AW69">
            <v>57</v>
          </cell>
          <cell r="AX69">
            <v>0.74962336722768186</v>
          </cell>
          <cell r="AY69">
            <v>58</v>
          </cell>
          <cell r="AZ69">
            <v>0.80656460617402226</v>
          </cell>
        </row>
        <row r="70">
          <cell r="AU70">
            <v>57</v>
          </cell>
          <cell r="AV70">
            <v>0.66453745822345156</v>
          </cell>
          <cell r="AW70">
            <v>58</v>
          </cell>
          <cell r="AX70">
            <v>0.74899765868204082</v>
          </cell>
          <cell r="AY70">
            <v>59</v>
          </cell>
          <cell r="AZ70">
            <v>0.80605172285638504</v>
          </cell>
        </row>
        <row r="71">
          <cell r="AU71">
            <v>58</v>
          </cell>
          <cell r="AV71">
            <v>0.66373813830906592</v>
          </cell>
          <cell r="AW71">
            <v>59</v>
          </cell>
          <cell r="AX71">
            <v>0.7483838764522337</v>
          </cell>
          <cell r="AY71">
            <v>60</v>
          </cell>
          <cell r="AZ71">
            <v>0.80554854019321565</v>
          </cell>
        </row>
        <row r="72">
          <cell r="AU72">
            <v>59</v>
          </cell>
          <cell r="AV72">
            <v>0.66295399277167055</v>
          </cell>
          <cell r="AW72">
            <v>60</v>
          </cell>
          <cell r="AX72">
            <v>0.74778158247545501</v>
          </cell>
          <cell r="AY72">
            <v>61</v>
          </cell>
          <cell r="AZ72">
            <v>0.80505470325533568</v>
          </cell>
        </row>
        <row r="73">
          <cell r="AU73">
            <v>60</v>
          </cell>
          <cell r="AV73">
            <v>0.66218447016350535</v>
          </cell>
          <cell r="AW73">
            <v>61</v>
          </cell>
          <cell r="AX73">
            <v>0.74719036224641866</v>
          </cell>
          <cell r="AY73">
            <v>62</v>
          </cell>
          <cell r="AZ73">
            <v>0.80456987615116249</v>
          </cell>
        </row>
        <row r="74">
          <cell r="AU74">
            <v>61</v>
          </cell>
          <cell r="AV74">
            <v>0.66142904831574267</v>
          </cell>
          <cell r="AW74">
            <v>62</v>
          </cell>
          <cell r="AX74">
            <v>0.74660982316290514</v>
          </cell>
          <cell r="AY74">
            <v>63</v>
          </cell>
          <cell r="AZ74">
            <v>0.80409374069226691</v>
          </cell>
        </row>
        <row r="75">
          <cell r="AU75">
            <v>62</v>
          </cell>
          <cell r="AV75">
            <v>0.66068723231013693</v>
          </cell>
          <cell r="AW75">
            <v>63</v>
          </cell>
          <cell r="AX75">
            <v>0.7460395930137913</v>
          </cell>
          <cell r="AY75">
            <v>64</v>
          </cell>
          <cell r="AZ75">
            <v>0.80362599517367828</v>
          </cell>
        </row>
        <row r="76">
          <cell r="AU76">
            <v>63</v>
          </cell>
          <cell r="AV76">
            <v>0.65995855262291359</v>
          </cell>
          <cell r="AW76">
            <v>64</v>
          </cell>
          <cell r="AX76">
            <v>0.74547931859510863</v>
          </cell>
          <cell r="AY76">
            <v>65</v>
          </cell>
          <cell r="AZ76">
            <v>0.80316635325731123</v>
          </cell>
        </row>
        <row r="77">
          <cell r="AU77">
            <v>64</v>
          </cell>
          <cell r="AV77">
            <v>0.65924256342366749</v>
          </cell>
          <cell r="AW77">
            <v>65</v>
          </cell>
          <cell r="AX77">
            <v>0.7449286644413492</v>
          </cell>
          <cell r="AY77">
            <v>66</v>
          </cell>
          <cell r="AZ77">
            <v>0.80271454294823208</v>
          </cell>
        </row>
        <row r="78">
          <cell r="AU78">
            <v>65</v>
          </cell>
          <cell r="AV78">
            <v>0.65853884101401272</v>
          </cell>
          <cell r="AW78">
            <v>66</v>
          </cell>
          <cell r="AX78">
            <v>0.74438731166070515</v>
          </cell>
          <cell r="AY78">
            <v>67</v>
          </cell>
          <cell r="AZ78">
            <v>0.80227030565466351</v>
          </cell>
        </row>
        <row r="79">
          <cell r="AU79">
            <v>66</v>
          </cell>
          <cell r="AV79">
            <v>0.65784698239245532</v>
          </cell>
          <cell r="AW79">
            <v>67</v>
          </cell>
          <cell r="AX79">
            <v>0.743854956864201</v>
          </cell>
          <cell r="AY79">
            <v>68</v>
          </cell>
          <cell r="AZ79">
            <v>0.80183339532364528</v>
          </cell>
        </row>
        <row r="80">
          <cell r="AU80">
            <v>67</v>
          </cell>
          <cell r="AV80">
            <v>0.65716660393345405</v>
          </cell>
          <cell r="AW80">
            <v>68</v>
          </cell>
          <cell r="AX80">
            <v>0.74333131117979101</v>
          </cell>
          <cell r="AY80">
            <v>69</v>
          </cell>
          <cell r="AZ80">
            <v>0.80140357764516945</v>
          </cell>
        </row>
        <row r="81">
          <cell r="AU81">
            <v>68</v>
          </cell>
          <cell r="AV81">
            <v>0.65649734016995653</v>
          </cell>
          <cell r="AW81">
            <v>69</v>
          </cell>
          <cell r="AX81">
            <v>0.74281609934346449</v>
          </cell>
          <cell r="AY81">
            <v>70</v>
          </cell>
          <cell r="AZ81">
            <v>0.80098062931838554</v>
          </cell>
        </row>
        <row r="82">
          <cell r="AU82">
            <v>69</v>
          </cell>
          <cell r="AV82">
            <v>0.65583884266984882</v>
          </cell>
          <cell r="AW82">
            <v>70</v>
          </cell>
          <cell r="AX82">
            <v>0.74230905886026555</v>
          </cell>
          <cell r="AY82">
            <v>71</v>
          </cell>
          <cell r="AZ82">
            <v>0.80056433737416088</v>
          </cell>
        </row>
        <row r="83">
          <cell r="AU83">
            <v>70</v>
          </cell>
          <cell r="AV83">
            <v>0.65519077899777067</v>
          </cell>
          <cell r="AW83">
            <v>71</v>
          </cell>
          <cell r="AX83">
            <v>0.74180993922887339</v>
          </cell>
          <cell r="AY83">
            <v>72</v>
          </cell>
          <cell r="AZ83">
            <v>0.80015449854888776</v>
          </cell>
        </row>
        <row r="84">
          <cell r="AU84">
            <v>71</v>
          </cell>
          <cell r="AV84">
            <v>0.65455283175464296</v>
          </cell>
          <cell r="AW84">
            <v>72</v>
          </cell>
          <cell r="AX84">
            <v>0.74131850122406195</v>
          </cell>
          <cell r="AY84">
            <v>73</v>
          </cell>
          <cell r="AZ84">
            <v>0.79975091870495651</v>
          </cell>
        </row>
        <row r="85">
          <cell r="AU85">
            <v>72</v>
          </cell>
          <cell r="AV85">
            <v>0.65392469768803962</v>
          </cell>
          <cell r="AW85">
            <v>73</v>
          </cell>
          <cell r="AX85">
            <v>0.74083451623193408</v>
          </cell>
          <cell r="AY85">
            <v>74</v>
          </cell>
          <cell r="AZ85">
            <v>0.79935341229378909</v>
          </cell>
        </row>
        <row r="86">
          <cell r="AU86">
            <v>73</v>
          </cell>
          <cell r="AV86">
            <v>0.65330608686723601</v>
          </cell>
          <cell r="AW86">
            <v>74</v>
          </cell>
          <cell r="AX86">
            <v>0.74035776563334588</v>
          </cell>
          <cell r="AY86">
            <v>75</v>
          </cell>
          <cell r="AZ86">
            <v>0.79896180185773658</v>
          </cell>
        </row>
        <row r="87">
          <cell r="AU87">
            <v>74</v>
          </cell>
          <cell r="AV87">
            <v>0.6526967219173796</v>
          </cell>
          <cell r="AW87">
            <v>75</v>
          </cell>
          <cell r="AX87">
            <v>0.73988804023139498</v>
          </cell>
          <cell r="AY87">
            <v>76</v>
          </cell>
          <cell r="AZ87">
            <v>0.798575917567519</v>
          </cell>
        </row>
        <row r="88">
          <cell r="AU88">
            <v>75</v>
          </cell>
          <cell r="AV88">
            <v>0.65209633730778016</v>
          </cell>
          <cell r="AW88">
            <v>76</v>
          </cell>
          <cell r="AX88">
            <v>0.7394251397192505</v>
          </cell>
          <cell r="AY88">
            <v>77</v>
          </cell>
          <cell r="AZ88">
            <v>0.79819559679221042</v>
          </cell>
        </row>
        <row r="89">
          <cell r="AU89">
            <v>76</v>
          </cell>
          <cell r="AV89">
            <v>0.65150467868979922</v>
          </cell>
          <cell r="AW89">
            <v>77</v>
          </cell>
          <cell r="AX89">
            <v>0.73896887218496388</v>
          </cell>
          <cell r="AY89">
            <v>78</v>
          </cell>
          <cell r="AZ89">
            <v>0.79782068369905856</v>
          </cell>
        </row>
        <row r="90">
          <cell r="AU90">
            <v>77</v>
          </cell>
          <cell r="AV90">
            <v>0.65092150228025658</v>
          </cell>
          <cell r="AW90">
            <v>78</v>
          </cell>
          <cell r="AX90">
            <v>0.73851905365022563</v>
          </cell>
          <cell r="AY90">
            <v>79</v>
          </cell>
          <cell r="AZ90">
            <v>0.79745102888069475</v>
          </cell>
        </row>
        <row r="91">
          <cell r="AU91">
            <v>78</v>
          </cell>
          <cell r="AV91">
            <v>0.6503465742866551</v>
          </cell>
          <cell r="AW91">
            <v>79</v>
          </cell>
          <cell r="AX91">
            <v>0.73807550764031327</v>
          </cell>
          <cell r="AY91">
            <v>80</v>
          </cell>
          <cell r="AZ91">
            <v>0.79708648900751577</v>
          </cell>
        </row>
        <row r="92">
          <cell r="AU92">
            <v>79</v>
          </cell>
          <cell r="AV92">
            <v>0.64977967037086992</v>
          </cell>
          <cell r="AW92">
            <v>80</v>
          </cell>
          <cell r="AX92">
            <v>0.73763806478273786</v>
          </cell>
          <cell r="AY92">
            <v>81</v>
          </cell>
          <cell r="AZ92">
            <v>0.79672692650322663</v>
          </cell>
        </row>
        <row r="93">
          <cell r="AU93">
            <v>80</v>
          </cell>
          <cell r="AV93">
            <v>0.64922057514826192</v>
          </cell>
          <cell r="AW93">
            <v>81</v>
          </cell>
          <cell r="AX93">
            <v>0.73720656243232319</v>
          </cell>
          <cell r="AY93">
            <v>82</v>
          </cell>
          <cell r="AZ93">
            <v>0.79637220924171814</v>
          </cell>
        </row>
        <row r="94">
          <cell r="AU94">
            <v>81</v>
          </cell>
          <cell r="AV94">
            <v>0.64866908171944659</v>
          </cell>
          <cell r="AW94">
            <v>82</v>
          </cell>
          <cell r="AX94">
            <v>0.73678084432065982</v>
          </cell>
          <cell r="AY94">
            <v>83</v>
          </cell>
          <cell r="AZ94">
            <v>0.79602221026362208</v>
          </cell>
        </row>
        <row r="95">
          <cell r="AU95">
            <v>82</v>
          </cell>
          <cell r="AV95">
            <v>0.64812499123220024</v>
          </cell>
          <cell r="AW95">
            <v>83</v>
          </cell>
          <cell r="AX95">
            <v>0.73636076022805586</v>
          </cell>
          <cell r="AY95">
            <v>84</v>
          </cell>
          <cell r="AZ95">
            <v>0.79567680751102787</v>
          </cell>
        </row>
        <row r="96">
          <cell r="AU96">
            <v>83</v>
          </cell>
          <cell r="AV96">
            <v>0.64758811247121151</v>
          </cell>
          <cell r="AW96">
            <v>84</v>
          </cell>
          <cell r="AX96">
            <v>0.73594616567627913</v>
          </cell>
          <cell r="AY96">
            <v>85</v>
          </cell>
          <cell r="AZ96">
            <v>0.79533588357898644</v>
          </cell>
        </row>
        <row r="97">
          <cell r="AU97">
            <v>84</v>
          </cell>
          <cell r="AV97">
            <v>0.64705826147358225</v>
          </cell>
          <cell r="AW97">
            <v>85</v>
          </cell>
          <cell r="AX97">
            <v>0.7355369216405282</v>
          </cell>
          <cell r="AY97">
            <v>86</v>
          </cell>
          <cell r="AZ97">
            <v>0.79499932548254293</v>
          </cell>
        </row>
        <row r="98">
          <cell r="AU98">
            <v>85</v>
          </cell>
          <cell r="AV98">
            <v>0.64653526116816595</v>
          </cell>
          <cell r="AW98">
            <v>86</v>
          </cell>
          <cell r="AX98">
            <v>0.73513289427921225</v>
          </cell>
          <cell r="AY98">
            <v>87</v>
          </cell>
          <cell r="AZ98">
            <v>0.7946670244381483</v>
          </cell>
        </row>
        <row r="99">
          <cell r="AU99">
            <v>86</v>
          </cell>
          <cell r="AV99">
            <v>0.64601894103699575</v>
          </cell>
          <cell r="AW99">
            <v>87</v>
          </cell>
          <cell r="AX99">
            <v>0.73473395468022917</v>
          </cell>
          <cell r="AY99">
            <v>88</v>
          </cell>
          <cell r="AZ99">
            <v>0.79433887565839956</v>
          </cell>
        </row>
        <row r="100">
          <cell r="AU100">
            <v>87</v>
          </cell>
          <cell r="AV100">
            <v>0.64550913679720046</v>
          </cell>
          <cell r="AW100">
            <v>88</v>
          </cell>
          <cell r="AX100">
            <v>0.7343399786225564</v>
          </cell>
          <cell r="AY100">
            <v>89</v>
          </cell>
          <cell r="AZ100">
            <v>0.79401477815914712</v>
          </cell>
        </row>
        <row r="101">
          <cell r="AU101">
            <v>88</v>
          </cell>
          <cell r="AV101">
            <v>0.64500569010193987</v>
          </cell>
          <cell r="AW101">
            <v>89</v>
          </cell>
          <cell r="AX101">
            <v>0.73395084635205499</v>
          </cell>
          <cell r="AY101">
            <v>90</v>
          </cell>
          <cell r="AZ101">
            <v>0.7936946345780832</v>
          </cell>
        </row>
        <row r="102">
          <cell r="AU102">
            <v>89</v>
          </cell>
          <cell r="AV102">
            <v>0.64450844825901521</v>
          </cell>
          <cell r="AW102">
            <v>90</v>
          </cell>
          <cell r="AX102">
            <v>0.73356644237048585</v>
          </cell>
          <cell r="AY102">
            <v>91</v>
          </cell>
          <cell r="AZ102">
            <v>0.79337835100400578</v>
          </cell>
        </row>
        <row r="103">
          <cell r="AU103">
            <v>90</v>
          </cell>
          <cell r="AV103">
            <v>0.6440172639659163</v>
          </cell>
          <cell r="AW103">
            <v>91</v>
          </cell>
          <cell r="AX103">
            <v>0.73318665523681426</v>
          </cell>
          <cell r="AY103">
            <v>92</v>
          </cell>
          <cell r="AZ103">
            <v>0.79306583681601084</v>
          </cell>
        </row>
        <row r="104">
          <cell r="AU104">
            <v>91</v>
          </cell>
          <cell r="AV104">
            <v>0.64353199506016812</v>
          </cell>
          <cell r="AW104">
            <v>92</v>
          </cell>
          <cell r="AX104">
            <v>0.73281137737995661</v>
          </cell>
          <cell r="AY104">
            <v>93</v>
          </cell>
          <cell r="AZ104">
            <v>0.79275700453193065</v>
          </cell>
        </row>
        <row r="105">
          <cell r="AU105">
            <v>92</v>
          </cell>
          <cell r="AV105">
            <v>0.64305250428393268</v>
          </cell>
          <cell r="AW105">
            <v>93</v>
          </cell>
          <cell r="AX105">
            <v>0.73244050492218582</v>
          </cell>
          <cell r="AY105">
            <v>94</v>
          </cell>
          <cell r="AZ105">
            <v>0.79245176966538511</v>
          </cell>
        </row>
        <row r="106">
          <cell r="AU106">
            <v>93</v>
          </cell>
          <cell r="AV106">
            <v>0.64257865906189893</v>
          </cell>
          <cell r="AW106">
            <v>94</v>
          </cell>
          <cell r="AX106">
            <v>0.73207393751248007</v>
          </cell>
          <cell r="AY106">
            <v>95</v>
          </cell>
          <cell r="AZ106">
            <v>0.79215005059086985</v>
          </cell>
        </row>
        <row r="107">
          <cell r="AU107">
            <v>94</v>
          </cell>
          <cell r="AV107">
            <v>0.64211033129157535</v>
          </cell>
          <cell r="AW107">
            <v>95</v>
          </cell>
          <cell r="AX107">
            <v>0.73171157816914678</v>
          </cell>
          <cell r="AY107">
            <v>96</v>
          </cell>
          <cell r="AZ107">
            <v>0.79185176841634264</v>
          </cell>
        </row>
        <row r="108">
          <cell r="AU108">
            <v>95</v>
          </cell>
          <cell r="AV108">
            <v>0.64164739714516172</v>
          </cell>
          <cell r="AW108">
            <v>96</v>
          </cell>
          <cell r="AX108">
            <v>0.73135333313111495</v>
          </cell>
          <cell r="AY108">
            <v>97</v>
          </cell>
          <cell r="AZ108">
            <v>0.79155684686281436</v>
          </cell>
        </row>
        <row r="109">
          <cell r="AU109">
            <v>96</v>
          </cell>
          <cell r="AV109">
            <v>0.64118973688224512</v>
          </cell>
          <cell r="AW109">
            <v>97</v>
          </cell>
          <cell r="AX109">
            <v>0.73099911171732623</v>
          </cell>
          <cell r="AY109">
            <v>98</v>
          </cell>
          <cell r="AZ109">
            <v>0.79126521215048862</v>
          </cell>
        </row>
        <row r="110">
          <cell r="AU110">
            <v>97</v>
          </cell>
          <cell r="AV110">
            <v>0.64073723467261701</v>
          </cell>
          <cell r="AW110">
            <v>98</v>
          </cell>
          <cell r="AX110">
            <v>0.73064882619370142</v>
          </cell>
          <cell r="AY110">
            <v>99</v>
          </cell>
          <cell r="AZ110">
            <v>0.79097679289102774</v>
          </cell>
        </row>
        <row r="111">
          <cell r="AU111">
            <v>98</v>
          </cell>
          <cell r="AV111">
            <v>0.64028977842856449</v>
          </cell>
          <cell r="AW111">
            <v>99</v>
          </cell>
          <cell r="AX111">
            <v>0.7303023916472029</v>
          </cell>
          <cell r="AY111">
            <v>100</v>
          </cell>
          <cell r="AZ111">
            <v>0.79069151998555298</v>
          </cell>
        </row>
        <row r="112">
          <cell r="AU112">
            <v>99</v>
          </cell>
          <cell r="AV112">
            <v>0.63984725964603628</v>
          </cell>
          <cell r="AW112">
            <v>100</v>
          </cell>
          <cell r="AX112">
            <v>0.72995972586653834</v>
          </cell>
          <cell r="AY112">
            <v>101</v>
          </cell>
          <cell r="AZ112">
            <v>0.79040932652801799</v>
          </cell>
        </row>
        <row r="113">
          <cell r="AU113">
            <v>100</v>
          </cell>
          <cell r="AV113">
            <v>0.6394095732541234</v>
          </cell>
          <cell r="AW113">
            <v>101</v>
          </cell>
          <cell r="AX113">
            <v>0.72962074922909459</v>
          </cell>
          <cell r="AY113">
            <v>102</v>
          </cell>
          <cell r="AZ113">
            <v>0.79013014771361967</v>
          </cell>
        </row>
        <row r="114">
          <cell r="AU114">
            <v>101</v>
          </cell>
          <cell r="AV114">
            <v>0.63897661747234291</v>
          </cell>
          <cell r="AW114">
            <v>102</v>
          </cell>
          <cell r="AX114">
            <v>0.72928538459371384</v>
          </cell>
          <cell r="AY114">
            <v>103</v>
          </cell>
          <cell r="AZ114">
            <v>0.78985392075193372</v>
          </cell>
        </row>
        <row r="115">
          <cell r="AU115">
            <v>102</v>
          </cell>
          <cell r="AV115">
            <v>0.63854829367524024</v>
          </cell>
          <cell r="AW115">
            <v>103</v>
          </cell>
          <cell r="AX115">
            <v>0.72895355719895405</v>
          </cell>
          <cell r="AY115">
            <v>104</v>
          </cell>
          <cell r="AZ115">
            <v>0.78958058478448767</v>
          </cell>
        </row>
        <row r="116">
          <cell r="AU116">
            <v>103</v>
          </cell>
          <cell r="AV116">
            <v>0.63812450626387029</v>
          </cell>
          <cell r="AW116">
            <v>104</v>
          </cell>
          <cell r="AX116">
            <v>0.72862519456650188</v>
          </cell>
          <cell r="AY116">
            <v>105</v>
          </cell>
          <cell r="AZ116">
            <v>0.78931008080649978</v>
          </cell>
        </row>
        <row r="117">
          <cell r="AU117">
            <v>104</v>
          </cell>
          <cell r="AV117">
            <v>0.63770516254373777</v>
          </cell>
          <cell r="AW117">
            <v>105</v>
          </cell>
          <cell r="AX117">
            <v>0.72830022640942782</v>
          </cell>
          <cell r="AY117">
            <v>106</v>
          </cell>
          <cell r="AZ117">
            <v>0.78904235159253677</v>
          </cell>
        </row>
        <row r="118">
          <cell r="AU118">
            <v>105</v>
          </cell>
          <cell r="AV118">
            <v>0.63729017260881549</v>
          </cell>
          <cell r="AW118">
            <v>106</v>
          </cell>
          <cell r="AX118">
            <v>0.7279785845449942</v>
          </cell>
          <cell r="AY118">
            <v>107</v>
          </cell>
          <cell r="AZ118">
            <v>0.78877734162585522</v>
          </cell>
        </row>
        <row r="119">
          <cell r="AU119">
            <v>106</v>
          </cell>
          <cell r="AV119">
            <v>0.6368794492312797</v>
          </cell>
          <cell r="AW119">
            <v>107</v>
          </cell>
          <cell r="AX119">
            <v>0.72766020281175048</v>
          </cell>
          <cell r="AY119">
            <v>108</v>
          </cell>
          <cell r="AZ119">
            <v>0.78851499703121075</v>
          </cell>
        </row>
        <row r="120">
          <cell r="AU120">
            <v>107</v>
          </cell>
          <cell r="AV120">
            <v>0.63647290775662879</v>
          </cell>
          <cell r="AW120">
            <v>108</v>
          </cell>
          <cell r="AX120">
            <v>0.72734501699066412</v>
          </cell>
          <cell r="AY120">
            <v>109</v>
          </cell>
          <cell r="AZ120">
            <v>0.78825526551093328</v>
          </cell>
        </row>
        <row r="121">
          <cell r="AU121">
            <v>108</v>
          </cell>
          <cell r="AV121">
            <v>0.63607046600387362</v>
          </cell>
          <cell r="AW121">
            <v>109</v>
          </cell>
          <cell r="AX121">
            <v>0.72703296473005408</v>
          </cell>
          <cell r="AY121">
            <v>110</v>
          </cell>
          <cell r="AZ121">
            <v>0.78799809628407935</v>
          </cell>
        </row>
        <row r="122">
          <cell r="AU122">
            <v>109</v>
          </cell>
          <cell r="AV122">
            <v>0.6356720441705076</v>
          </cell>
          <cell r="AW122">
            <v>110</v>
          </cell>
          <cell r="AX122">
            <v>0.72672398547410788</v>
          </cell>
          <cell r="AY122">
            <v>111</v>
          </cell>
          <cell r="AZ122">
            <v>0.78774344002848629</v>
          </cell>
        </row>
        <row r="123">
          <cell r="AU123">
            <v>110</v>
          </cell>
          <cell r="AV123">
            <v>0.63527756474198682</v>
          </cell>
          <cell r="AW123">
            <v>111</v>
          </cell>
          <cell r="AX123">
            <v>0.72641802039478298</v>
          </cell>
          <cell r="AY123">
            <v>112</v>
          </cell>
          <cell r="AZ123">
            <v>0.78749124882556287</v>
          </cell>
        </row>
        <row r="124">
          <cell r="AU124">
            <v>111</v>
          </cell>
          <cell r="AV124">
            <v>0.63488695240546367</v>
          </cell>
          <cell r="AW124">
            <v>112</v>
          </cell>
          <cell r="AX124">
            <v>0.72611501232689823</v>
          </cell>
          <cell r="AY124">
            <v>113</v>
          </cell>
          <cell r="AZ124">
            <v>0.78724147610766337</v>
          </cell>
        </row>
        <row r="125">
          <cell r="AU125">
            <v>112</v>
          </cell>
          <cell r="AV125">
            <v>0.63450013396753902</v>
          </cell>
          <cell r="AW125">
            <v>113</v>
          </cell>
          <cell r="AX125">
            <v>0.72581490570623897</v>
          </cell>
          <cell r="AY125">
            <v>114</v>
          </cell>
          <cell r="AZ125">
            <v>0.78699407660790255</v>
          </cell>
        </row>
        <row r="126">
          <cell r="AU126">
            <v>113</v>
          </cell>
          <cell r="AV126">
            <v>0.63411703827580923</v>
          </cell>
          <cell r="AW126">
            <v>114</v>
          </cell>
          <cell r="AX126">
            <v>0.72551764651051176</v>
          </cell>
          <cell r="AY126">
            <v>115</v>
          </cell>
          <cell r="AZ126">
            <v>0.78674900631227551</v>
          </cell>
        </row>
        <row r="127">
          <cell r="AU127">
            <v>114</v>
          </cell>
          <cell r="AV127">
            <v>0.63373759614400105</v>
          </cell>
          <cell r="AW127">
            <v>115</v>
          </cell>
          <cell r="AX127">
            <v>0.72522318220299031</v>
          </cell>
          <cell r="AY127">
            <v>116</v>
          </cell>
          <cell r="AZ127">
            <v>0.78650622241395696</v>
          </cell>
        </row>
        <row r="128">
          <cell r="AU128">
            <v>115</v>
          </cell>
          <cell r="AV128">
            <v>0.63336174028049985</v>
          </cell>
          <cell r="AW128">
            <v>116</v>
          </cell>
          <cell r="AX128">
            <v>0.72493146167870859</v>
          </cell>
          <cell r="AY128">
            <v>117</v>
          </cell>
          <cell r="AZ128">
            <v>0.78626568326966328</v>
          </cell>
        </row>
        <row r="129">
          <cell r="AU129">
            <v>116</v>
          </cell>
          <cell r="AV129">
            <v>0.63298940522008629</v>
          </cell>
          <cell r="AW129">
            <v>117</v>
          </cell>
          <cell r="AX129">
            <v>0.72464243521306182</v>
          </cell>
          <cell r="AY129">
            <v>118</v>
          </cell>
          <cell r="AZ129">
            <v>0.78602734835796539</v>
          </cell>
        </row>
        <row r="130">
          <cell r="AU130">
            <v>117</v>
          </cell>
          <cell r="AV130">
            <v>0.63262052725871443</v>
          </cell>
          <cell r="AW130">
            <v>118</v>
          </cell>
          <cell r="AX130">
            <v>0.72435605441269257</v>
          </cell>
          <cell r="AY130">
            <v>119</v>
          </cell>
          <cell r="AZ130">
            <v>0.78579117823944877</v>
          </cell>
        </row>
      </sheetData>
      <sheetData sheetId="31"/>
      <sheetData sheetId="32"/>
      <sheetData sheetId="33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0.96425653718703908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0.93722872611834573</v>
          </cell>
          <cell r="AY14">
            <v>3</v>
          </cell>
          <cell r="AZ14">
            <v>0.94394317526108351</v>
          </cell>
        </row>
        <row r="15">
          <cell r="AU15">
            <v>2</v>
          </cell>
          <cell r="AV15">
            <v>0.87791456185017347</v>
          </cell>
          <cell r="AW15">
            <v>3</v>
          </cell>
          <cell r="AX15">
            <v>0.90235269125854989</v>
          </cell>
          <cell r="AY15">
            <v>4</v>
          </cell>
          <cell r="AZ15">
            <v>0.92979066950793987</v>
          </cell>
        </row>
        <row r="16">
          <cell r="AU16">
            <v>3</v>
          </cell>
          <cell r="AV16">
            <v>0.81353068976773468</v>
          </cell>
          <cell r="AW16">
            <v>4</v>
          </cell>
          <cell r="AX16">
            <v>0.87839768506141713</v>
          </cell>
          <cell r="AY16">
            <v>5</v>
          </cell>
          <cell r="AZ16">
            <v>0.91895942202849057</v>
          </cell>
        </row>
        <row r="17">
          <cell r="AU17">
            <v>4</v>
          </cell>
          <cell r="AV17">
            <v>0.77073397790858211</v>
          </cell>
          <cell r="AW17">
            <v>5</v>
          </cell>
          <cell r="AX17">
            <v>0.86025555835513523</v>
          </cell>
          <cell r="AY17">
            <v>6</v>
          </cell>
          <cell r="AZ17">
            <v>0.91020337747859092</v>
          </cell>
        </row>
        <row r="18">
          <cell r="AU18">
            <v>5</v>
          </cell>
          <cell r="AV18">
            <v>0.66575904883655446</v>
          </cell>
          <cell r="AW18">
            <v>6</v>
          </cell>
          <cell r="AX18">
            <v>0.80164771462148743</v>
          </cell>
          <cell r="AY18">
            <v>7</v>
          </cell>
          <cell r="AZ18">
            <v>0.87321977788048577</v>
          </cell>
        </row>
        <row r="19">
          <cell r="AU19">
            <v>6</v>
          </cell>
          <cell r="AV19">
            <v>0.60953818346728261</v>
          </cell>
          <cell r="AW19">
            <v>7</v>
          </cell>
          <cell r="AX19">
            <v>0.76896982327395047</v>
          </cell>
          <cell r="AY19">
            <v>8</v>
          </cell>
          <cell r="AZ19">
            <v>0.85222311374964477</v>
          </cell>
        </row>
        <row r="20">
          <cell r="AU20">
            <v>7</v>
          </cell>
          <cell r="AV20">
            <v>0.57180385549820423</v>
          </cell>
          <cell r="AW20">
            <v>8</v>
          </cell>
          <cell r="AX20">
            <v>0.74647475023494736</v>
          </cell>
          <cell r="AY20">
            <v>9</v>
          </cell>
          <cell r="AZ20">
            <v>0.8376039649216136</v>
          </cell>
        </row>
        <row r="21">
          <cell r="AU21">
            <v>8</v>
          </cell>
          <cell r="AV21">
            <v>0.54370782343632584</v>
          </cell>
          <cell r="AW21">
            <v>9</v>
          </cell>
          <cell r="AX21">
            <v>0.72941041680108154</v>
          </cell>
          <cell r="AY21">
            <v>10</v>
          </cell>
          <cell r="AZ21">
            <v>0.82642089192512136</v>
          </cell>
        </row>
        <row r="22">
          <cell r="AU22">
            <v>9</v>
          </cell>
          <cell r="AV22">
            <v>0.52148477148343964</v>
          </cell>
          <cell r="AW22">
            <v>10</v>
          </cell>
          <cell r="AX22">
            <v>0.71571203963705188</v>
          </cell>
          <cell r="AY22">
            <v>11</v>
          </cell>
          <cell r="AZ22">
            <v>0.81738383300988349</v>
          </cell>
        </row>
        <row r="23">
          <cell r="AU23">
            <v>10</v>
          </cell>
          <cell r="AV23">
            <v>0.5031946541464668</v>
          </cell>
          <cell r="AW23">
            <v>11</v>
          </cell>
          <cell r="AX23">
            <v>0.70429879810336482</v>
          </cell>
          <cell r="AY23">
            <v>12</v>
          </cell>
          <cell r="AZ23">
            <v>0.80981268553201824</v>
          </cell>
        </row>
        <row r="24">
          <cell r="AU24">
            <v>11</v>
          </cell>
          <cell r="AV24">
            <v>0.48771160191649587</v>
          </cell>
          <cell r="AW24">
            <v>12</v>
          </cell>
          <cell r="AX24">
            <v>0.69453535432349567</v>
          </cell>
          <cell r="AY24">
            <v>13</v>
          </cell>
          <cell r="AZ24">
            <v>0.80330535292857341</v>
          </cell>
        </row>
        <row r="25">
          <cell r="AU25">
            <v>12</v>
          </cell>
          <cell r="AV25">
            <v>0.47432647317154486</v>
          </cell>
          <cell r="AW25">
            <v>13</v>
          </cell>
          <cell r="AX25">
            <v>0.68601717362207792</v>
          </cell>
          <cell r="AY25">
            <v>14</v>
          </cell>
          <cell r="AZ25">
            <v>0.79760456100277677</v>
          </cell>
        </row>
        <row r="26">
          <cell r="AU26">
            <v>13</v>
          </cell>
          <cell r="AV26">
            <v>0.46256494882751864</v>
          </cell>
          <cell r="AW26">
            <v>14</v>
          </cell>
          <cell r="AX26">
            <v>0.67847112467694071</v>
          </cell>
          <cell r="AY26">
            <v>15</v>
          </cell>
          <cell r="AZ26">
            <v>0.79253587022605987</v>
          </cell>
        </row>
        <row r="27">
          <cell r="AU27">
            <v>14</v>
          </cell>
          <cell r="AV27">
            <v>0.45209481904909254</v>
          </cell>
          <cell r="AW27">
            <v>15</v>
          </cell>
          <cell r="AX27">
            <v>0.67170431524332075</v>
          </cell>
          <cell r="AY27">
            <v>16</v>
          </cell>
          <cell r="AZ27">
            <v>0.78797562694410173</v>
          </cell>
        </row>
        <row r="28">
          <cell r="AU28">
            <v>15</v>
          </cell>
          <cell r="AV28">
            <v>0.44267476017715046</v>
          </cell>
          <cell r="AW28">
            <v>16</v>
          </cell>
          <cell r="AX28">
            <v>0.66557557986114524</v>
          </cell>
          <cell r="AY28">
            <v>17</v>
          </cell>
          <cell r="AZ28">
            <v>0.78383303427928752</v>
          </cell>
        </row>
        <row r="29">
          <cell r="AU29">
            <v>16</v>
          </cell>
          <cell r="AV29">
            <v>0.43412419633035559</v>
          </cell>
          <cell r="AW29">
            <v>17</v>
          </cell>
          <cell r="AX29">
            <v>0.65997857494381995</v>
          </cell>
          <cell r="AY29">
            <v>18</v>
          </cell>
          <cell r="AZ29">
            <v>0.78003948533222911</v>
          </cell>
        </row>
        <row r="30">
          <cell r="AU30"/>
          <cell r="AW30"/>
          <cell r="AY30"/>
        </row>
        <row r="31">
          <cell r="AU31"/>
          <cell r="AW31"/>
          <cell r="AY31"/>
        </row>
        <row r="32">
          <cell r="AU32"/>
          <cell r="AW32"/>
          <cell r="AY32"/>
        </row>
        <row r="33">
          <cell r="AU33"/>
          <cell r="AW33"/>
          <cell r="AY33"/>
        </row>
        <row r="34">
          <cell r="AU34"/>
          <cell r="AW34"/>
          <cell r="AY34"/>
        </row>
        <row r="35">
          <cell r="AU35"/>
          <cell r="AW35"/>
          <cell r="AY35"/>
        </row>
        <row r="36">
          <cell r="AU36"/>
          <cell r="AW36"/>
          <cell r="AY36"/>
        </row>
        <row r="37">
          <cell r="AU37"/>
          <cell r="AW37"/>
          <cell r="AY37"/>
        </row>
        <row r="38">
          <cell r="AU38"/>
          <cell r="AW38"/>
          <cell r="AY38"/>
        </row>
        <row r="39">
          <cell r="AU39"/>
          <cell r="AW39"/>
          <cell r="AY39"/>
        </row>
        <row r="40">
          <cell r="AU40"/>
          <cell r="AW40"/>
          <cell r="AY40"/>
        </row>
        <row r="41">
          <cell r="AU41"/>
          <cell r="AW41"/>
          <cell r="AY41"/>
        </row>
        <row r="42">
          <cell r="AU42"/>
          <cell r="AW42"/>
          <cell r="AY42"/>
        </row>
        <row r="43">
          <cell r="AU43"/>
          <cell r="AW43"/>
          <cell r="AY43"/>
        </row>
        <row r="44">
          <cell r="AU44"/>
          <cell r="AW44"/>
          <cell r="AY44"/>
        </row>
        <row r="45">
          <cell r="AU45"/>
          <cell r="AW45"/>
          <cell r="AY45"/>
        </row>
        <row r="46">
          <cell r="AU46"/>
          <cell r="AW46"/>
          <cell r="AY46"/>
        </row>
        <row r="47">
          <cell r="AU47"/>
          <cell r="AW47"/>
          <cell r="AY47"/>
        </row>
        <row r="48">
          <cell r="AU48"/>
          <cell r="AW48"/>
          <cell r="AY48"/>
        </row>
        <row r="49">
          <cell r="AU49"/>
          <cell r="AW49"/>
          <cell r="AY49"/>
        </row>
        <row r="50">
          <cell r="AU50"/>
          <cell r="AW50"/>
          <cell r="AY50"/>
        </row>
        <row r="51">
          <cell r="AU51"/>
          <cell r="AW51"/>
          <cell r="AY51"/>
        </row>
        <row r="52">
          <cell r="AU52"/>
          <cell r="AW52"/>
          <cell r="AY52"/>
        </row>
        <row r="53">
          <cell r="AU53"/>
          <cell r="AW53"/>
          <cell r="AY53"/>
        </row>
        <row r="54">
          <cell r="AU54"/>
          <cell r="AW54"/>
          <cell r="AY54"/>
        </row>
        <row r="55">
          <cell r="AU55"/>
          <cell r="AW55"/>
          <cell r="AY55"/>
        </row>
        <row r="56">
          <cell r="AU56"/>
          <cell r="AW56"/>
          <cell r="AY56"/>
        </row>
        <row r="57">
          <cell r="AU57"/>
          <cell r="AW57"/>
          <cell r="AY57"/>
        </row>
        <row r="58">
          <cell r="AU58"/>
          <cell r="AW58"/>
          <cell r="AY58"/>
        </row>
        <row r="59">
          <cell r="AU59"/>
          <cell r="AW59"/>
          <cell r="AY59"/>
        </row>
        <row r="60">
          <cell r="AU60"/>
          <cell r="AW60"/>
          <cell r="AY60"/>
        </row>
        <row r="61">
          <cell r="AU61"/>
          <cell r="AW61"/>
          <cell r="AY61"/>
        </row>
        <row r="62">
          <cell r="AU62"/>
          <cell r="AW62"/>
          <cell r="AY62"/>
        </row>
        <row r="63">
          <cell r="AU63"/>
          <cell r="AW63"/>
          <cell r="AY63"/>
        </row>
        <row r="64">
          <cell r="AU64"/>
          <cell r="AW64"/>
          <cell r="AY64"/>
        </row>
        <row r="65">
          <cell r="AU65"/>
          <cell r="AW65"/>
          <cell r="AY65"/>
        </row>
      </sheetData>
      <sheetData sheetId="34"/>
      <sheetData sheetId="35"/>
      <sheetData sheetId="36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0.96928981693506489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0.95263799804393734</v>
          </cell>
          <cell r="AY14">
            <v>3</v>
          </cell>
          <cell r="AZ14">
            <v>0.95176459113361478</v>
          </cell>
        </row>
        <row r="15">
          <cell r="AU15">
            <v>2</v>
          </cell>
          <cell r="AV15">
            <v>0.9265880618903708</v>
          </cell>
          <cell r="AW15">
            <v>3</v>
          </cell>
          <cell r="AX15">
            <v>0.92597979872398495</v>
          </cell>
          <cell r="AY15">
            <v>4</v>
          </cell>
          <cell r="AZ15">
            <v>0.93952274921401191</v>
          </cell>
        </row>
        <row r="16">
          <cell r="AU16">
            <v>3</v>
          </cell>
          <cell r="AV16">
            <v>0.88616922144663357</v>
          </cell>
          <cell r="AW16">
            <v>4</v>
          </cell>
          <cell r="AX16">
            <v>0.90751915531716087</v>
          </cell>
          <cell r="AY16">
            <v>5</v>
          </cell>
          <cell r="AZ16">
            <v>0.93013577761165644</v>
          </cell>
        </row>
        <row r="17">
          <cell r="AU17">
            <v>4</v>
          </cell>
          <cell r="AV17">
            <v>0.85856543643775374</v>
          </cell>
          <cell r="AW17">
            <v>5</v>
          </cell>
          <cell r="AX17">
            <v>0.89345379876724218</v>
          </cell>
          <cell r="AY17">
            <v>6</v>
          </cell>
          <cell r="AZ17">
            <v>0.92253572630517844</v>
          </cell>
        </row>
        <row r="18">
          <cell r="AU18">
            <v>5</v>
          </cell>
          <cell r="AV18">
            <v>0.82579841418822941</v>
          </cell>
          <cell r="AW18">
            <v>6</v>
          </cell>
          <cell r="AX18">
            <v>0.8696503306096387</v>
          </cell>
          <cell r="AY18">
            <v>7</v>
          </cell>
          <cell r="AZ18">
            <v>0.90360303833891686</v>
          </cell>
        </row>
        <row r="19">
          <cell r="AU19">
            <v>6</v>
          </cell>
          <cell r="AV19">
            <v>0.80713094451408851</v>
          </cell>
          <cell r="AW19">
            <v>7</v>
          </cell>
          <cell r="AX19">
            <v>0.85598972884677027</v>
          </cell>
          <cell r="AY19">
            <v>8</v>
          </cell>
          <cell r="AZ19">
            <v>0.89269472978858433</v>
          </cell>
        </row>
        <row r="20">
          <cell r="AU20">
            <v>7</v>
          </cell>
          <cell r="AV20">
            <v>0.79410506968580574</v>
          </cell>
          <cell r="AW20">
            <v>8</v>
          </cell>
          <cell r="AX20">
            <v>0.84641346754836533</v>
          </cell>
          <cell r="AY20">
            <v>9</v>
          </cell>
          <cell r="AZ20">
            <v>0.88502879704628334</v>
          </cell>
        </row>
        <row r="21">
          <cell r="AU21">
            <v>8</v>
          </cell>
          <cell r="AV21">
            <v>0.78412472543275258</v>
          </cell>
          <cell r="AW21">
            <v>9</v>
          </cell>
          <cell r="AX21">
            <v>0.83905120214431228</v>
          </cell>
          <cell r="AY21">
            <v>10</v>
          </cell>
          <cell r="AZ21">
            <v>0.87912437700674062</v>
          </cell>
        </row>
        <row r="22">
          <cell r="AU22">
            <v>9</v>
          </cell>
          <cell r="AV22">
            <v>0.77604927740581964</v>
          </cell>
          <cell r="AW22">
            <v>10</v>
          </cell>
          <cell r="AX22">
            <v>0.83307803548457293</v>
          </cell>
          <cell r="AY22">
            <v>11</v>
          </cell>
          <cell r="AZ22">
            <v>0.87432701209797381</v>
          </cell>
        </row>
        <row r="23">
          <cell r="AU23">
            <v>10</v>
          </cell>
          <cell r="AV23">
            <v>0.76927657712504882</v>
          </cell>
          <cell r="AW23">
            <v>11</v>
          </cell>
          <cell r="AX23">
            <v>0.8280572414979549</v>
          </cell>
          <cell r="AY23">
            <v>12</v>
          </cell>
          <cell r="AZ23">
            <v>0.87028967291831094</v>
          </cell>
        </row>
        <row r="24">
          <cell r="AU24">
            <v>11</v>
          </cell>
          <cell r="AV24">
            <v>0.76345022170785481</v>
          </cell>
          <cell r="AW24">
            <v>12</v>
          </cell>
          <cell r="AX24">
            <v>0.82372972241705344</v>
          </cell>
          <cell r="AY24">
            <v>13</v>
          </cell>
          <cell r="AZ24">
            <v>0.86680621606825314</v>
          </cell>
        </row>
        <row r="25">
          <cell r="AU25">
            <v>12</v>
          </cell>
          <cell r="AV25">
            <v>0.75834195954986872</v>
          </cell>
          <cell r="AW25">
            <v>13</v>
          </cell>
          <cell r="AX25">
            <v>0.81992921546130426</v>
          </cell>
          <cell r="AY25">
            <v>14</v>
          </cell>
          <cell r="AZ25">
            <v>0.86374421834509363</v>
          </cell>
        </row>
        <row r="26">
          <cell r="AU26">
            <v>13</v>
          </cell>
          <cell r="AV26">
            <v>0.75379690361699958</v>
          </cell>
          <cell r="AW26">
            <v>14</v>
          </cell>
          <cell r="AX26">
            <v>0.81654270446311361</v>
          </cell>
          <cell r="AY26">
            <v>15</v>
          </cell>
          <cell r="AZ26">
            <v>0.86101358257094085</v>
          </cell>
        </row>
        <row r="27">
          <cell r="AU27">
            <v>14</v>
          </cell>
          <cell r="AV27">
            <v>0.74970518153976562</v>
          </cell>
          <cell r="AW27">
            <v>15</v>
          </cell>
          <cell r="AX27">
            <v>0.8134898975852366</v>
          </cell>
          <cell r="AY27">
            <v>16</v>
          </cell>
          <cell r="AZ27">
            <v>0.85855024730776131</v>
          </cell>
        </row>
        <row r="28">
          <cell r="AU28">
            <v>15</v>
          </cell>
          <cell r="AV28">
            <v>0.74598606397523992</v>
          </cell>
          <cell r="AW28">
            <v>16</v>
          </cell>
          <cell r="AX28">
            <v>0.8107117198857593</v>
          </cell>
          <cell r="AY28">
            <v>17</v>
          </cell>
          <cell r="AZ28">
            <v>0.85630704467505203</v>
          </cell>
        </row>
        <row r="29">
          <cell r="AU29">
            <v>16</v>
          </cell>
          <cell r="AV29">
            <v>0.7425785156267467</v>
          </cell>
          <cell r="AW29">
            <v>17</v>
          </cell>
          <cell r="AX29">
            <v>0.80816345292878577</v>
          </cell>
          <cell r="AY29">
            <v>18</v>
          </cell>
          <cell r="AZ29">
            <v>0.85424824594198068</v>
          </cell>
        </row>
        <row r="30">
          <cell r="AU30">
            <v>17</v>
          </cell>
          <cell r="AV30">
            <v>0.73943528491525845</v>
          </cell>
          <cell r="AW30">
            <v>18</v>
          </cell>
          <cell r="AX30">
            <v>0.80581043820892773</v>
          </cell>
          <cell r="AY30">
            <v>19</v>
          </cell>
          <cell r="AZ30">
            <v>0.8523461431782916</v>
          </cell>
        </row>
        <row r="31">
          <cell r="AU31">
            <v>18</v>
          </cell>
          <cell r="AV31">
            <v>0.73651905365806603</v>
          </cell>
          <cell r="AW31">
            <v>19</v>
          </cell>
          <cell r="AX31">
            <v>0.80362527490757707</v>
          </cell>
          <cell r="AY31">
            <v>20</v>
          </cell>
          <cell r="AZ31">
            <v>0.85057881841334182</v>
          </cell>
        </row>
        <row r="32">
          <cell r="AU32">
            <v>19</v>
          </cell>
          <cell r="AV32">
            <v>0.73379984181565328</v>
          </cell>
          <cell r="AW32">
            <v>20</v>
          </cell>
          <cell r="AX32">
            <v>0.80158592909066984</v>
          </cell>
          <cell r="AY32">
            <v>21</v>
          </cell>
          <cell r="AZ32">
            <v>0.84892863752981984</v>
          </cell>
        </row>
        <row r="33">
          <cell r="AU33">
            <v>20</v>
          </cell>
          <cell r="AV33">
            <v>0.7312532067541665</v>
          </cell>
          <cell r="AW33">
            <v>21</v>
          </cell>
          <cell r="AX33">
            <v>0.7996744204814652</v>
          </cell>
          <cell r="AY33">
            <v>22</v>
          </cell>
          <cell r="AZ33">
            <v>0.84738120367116276</v>
          </cell>
        </row>
        <row r="34">
          <cell r="AU34">
            <v>21</v>
          </cell>
          <cell r="AV34">
            <v>0.72885896219745439</v>
          </cell>
          <cell r="AW34">
            <v>22</v>
          </cell>
          <cell r="AX34">
            <v>0.79787588738122472</v>
          </cell>
          <cell r="AY34">
            <v>23</v>
          </cell>
          <cell r="AZ34">
            <v>0.84592461165410626</v>
          </cell>
        </row>
        <row r="35">
          <cell r="AU35">
            <v>22</v>
          </cell>
          <cell r="AV35">
            <v>0.72660024685492541</v>
          </cell>
          <cell r="AW35">
            <v>23</v>
          </cell>
          <cell r="AX35">
            <v>0.79617790625348572</v>
          </cell>
          <cell r="AY35">
            <v>24</v>
          </cell>
          <cell r="AZ35">
            <v>0.84454890518966896</v>
          </cell>
        </row>
        <row r="36">
          <cell r="AU36">
            <v>23</v>
          </cell>
          <cell r="AV36">
            <v>0.72446283421346269</v>
          </cell>
          <cell r="AW36">
            <v>24</v>
          </cell>
          <cell r="AX36">
            <v>0.79456998708974502</v>
          </cell>
          <cell r="AY36">
            <v>25</v>
          </cell>
          <cell r="AZ36">
            <v>0.84324567415501517</v>
          </cell>
        </row>
        <row r="37">
          <cell r="AU37">
            <v>24</v>
          </cell>
          <cell r="AV37">
            <v>0.72243461231457617</v>
          </cell>
          <cell r="AW37">
            <v>25</v>
          </cell>
          <cell r="AX37">
            <v>0.79304319277157764</v>
          </cell>
          <cell r="AY37">
            <v>26</v>
          </cell>
          <cell r="AZ37">
            <v>0.84200775069884004</v>
          </cell>
        </row>
        <row r="38">
          <cell r="AU38">
            <v>25</v>
          </cell>
          <cell r="AV38">
            <v>0.72050518568457234</v>
          </cell>
          <cell r="AW38">
            <v>26</v>
          </cell>
          <cell r="AX38">
            <v>0.79158984760317674</v>
          </cell>
          <cell r="AY38">
            <v>27</v>
          </cell>
          <cell r="AZ38">
            <v>0.84082897644972976</v>
          </cell>
        </row>
        <row r="39">
          <cell r="AU39">
            <v>26</v>
          </cell>
          <cell r="AV39">
            <v>0.71866556657549685</v>
          </cell>
          <cell r="AW39">
            <v>27</v>
          </cell>
          <cell r="AX39">
            <v>0.79020331108512398</v>
          </cell>
          <cell r="AY39">
            <v>28</v>
          </cell>
          <cell r="AZ39">
            <v>0.83970402176627279</v>
          </cell>
        </row>
        <row r="40">
          <cell r="AU40">
            <v>27</v>
          </cell>
          <cell r="AV40">
            <v>0.71690793252803209</v>
          </cell>
          <cell r="AW40">
            <v>28</v>
          </cell>
          <cell r="AX40">
            <v>0.78887780016810527</v>
          </cell>
          <cell r="AY40">
            <v>29</v>
          </cell>
          <cell r="AZ40">
            <v>0.83862824367251065</v>
          </cell>
        </row>
        <row r="41">
          <cell r="AU41">
            <v>28</v>
          </cell>
          <cell r="AV41">
            <v>0.71522543388268167</v>
          </cell>
          <cell r="AW41">
            <v>29</v>
          </cell>
          <cell r="AX41">
            <v>0.78760824804069984</v>
          </cell>
          <cell r="AY41">
            <v>30</v>
          </cell>
          <cell r="AZ41">
            <v>0.83759757295621395</v>
          </cell>
        </row>
        <row r="42">
          <cell r="AU42">
            <v>29</v>
          </cell>
          <cell r="AV42">
            <v>0.71361203939209017</v>
          </cell>
          <cell r="AW42">
            <v>30</v>
          </cell>
          <cell r="AX42">
            <v>0.78639019080249906</v>
          </cell>
          <cell r="AY42">
            <v>31</v>
          </cell>
          <cell r="AZ42">
            <v>0.83660842353343778</v>
          </cell>
        </row>
        <row r="43">
          <cell r="AU43">
            <v>30</v>
          </cell>
          <cell r="AV43">
            <v>0.71206241123875491</v>
          </cell>
          <cell r="AW43">
            <v>31</v>
          </cell>
          <cell r="AX43">
            <v>0.78521967567067952</v>
          </cell>
          <cell r="AY43">
            <v>32</v>
          </cell>
          <cell r="AZ43">
            <v>0.83565761901274171</v>
          </cell>
        </row>
        <row r="44">
          <cell r="AU44">
            <v>31</v>
          </cell>
          <cell r="AV44">
            <v>0.71057180299126077</v>
          </cell>
          <cell r="AW44">
            <v>32</v>
          </cell>
          <cell r="AX44">
            <v>0.78409318599359956</v>
          </cell>
          <cell r="AY44">
            <v>33</v>
          </cell>
          <cell r="AZ44">
            <v>0.83474233268785336</v>
          </cell>
        </row>
        <row r="45">
          <cell r="AU45">
            <v>32</v>
          </cell>
          <cell r="AV45">
            <v>0.70913597563153274</v>
          </cell>
          <cell r="AW45">
            <v>33</v>
          </cell>
          <cell r="AX45">
            <v>0.78300757951198741</v>
          </cell>
          <cell r="AY45">
            <v>34</v>
          </cell>
          <cell r="AZ45">
            <v>0.83386003811788278</v>
          </cell>
        </row>
        <row r="46">
          <cell r="AU46">
            <v>33</v>
          </cell>
          <cell r="AV46">
            <v>0.70775112794855755</v>
          </cell>
          <cell r="AW46">
            <v>34</v>
          </cell>
          <cell r="AX46">
            <v>0.78196003715731166</v>
          </cell>
          <cell r="AY46">
            <v>35</v>
          </cell>
          <cell r="AZ46">
            <v>0.83300846813121343</v>
          </cell>
        </row>
        <row r="47">
          <cell r="AU47">
            <v>34</v>
          </cell>
          <cell r="AV47">
            <v>0.70641383845007699</v>
          </cell>
          <cell r="AW47">
            <v>35</v>
          </cell>
          <cell r="AX47">
            <v>0.78094802030221222</v>
          </cell>
          <cell r="AY47">
            <v>36</v>
          </cell>
          <cell r="AZ47">
            <v>0.83218558058795644</v>
          </cell>
        </row>
        <row r="48">
          <cell r="AU48">
            <v>35</v>
          </cell>
          <cell r="AV48">
            <v>0.70512101658108617</v>
          </cell>
          <cell r="AW48">
            <v>36</v>
          </cell>
          <cell r="AX48">
            <v>0.77996923484361969</v>
          </cell>
          <cell r="AY48">
            <v>37</v>
          </cell>
          <cell r="AZ48">
            <v>0.83138952960744716</v>
          </cell>
        </row>
        <row r="49">
          <cell r="AU49">
            <v>36</v>
          </cell>
          <cell r="AV49">
            <v>0.70386986151745901</v>
          </cell>
          <cell r="AW49">
            <v>37</v>
          </cell>
          <cell r="AX49">
            <v>0.77902160084976102</v>
          </cell>
          <cell r="AY49">
            <v>38</v>
          </cell>
          <cell r="AZ49">
            <v>0.83061864124704177</v>
          </cell>
        </row>
        <row r="50">
          <cell r="AU50">
            <v>37</v>
          </cell>
          <cell r="AV50">
            <v>0.70265782716732073</v>
          </cell>
          <cell r="AW50">
            <v>38</v>
          </cell>
          <cell r="AX50">
            <v>0.77810322676872712</v>
          </cell>
          <cell r="AY50">
            <v>39</v>
          </cell>
          <cell r="AZ50">
            <v>0.82987139283118438</v>
          </cell>
        </row>
        <row r="51">
          <cell r="AU51">
            <v>38</v>
          </cell>
          <cell r="AV51">
            <v>0.70148259229211096</v>
          </cell>
          <cell r="AW51">
            <v>39</v>
          </cell>
          <cell r="AX51">
            <v>0.77721238740067444</v>
          </cell>
          <cell r="AY51">
            <v>40</v>
          </cell>
          <cell r="AZ51">
            <v>0.82914639529291512</v>
          </cell>
        </row>
        <row r="52">
          <cell r="AU52">
            <v>39</v>
          </cell>
          <cell r="AV52">
            <v>0.70034203487526903</v>
          </cell>
          <cell r="AW52">
            <v>40</v>
          </cell>
          <cell r="AX52">
            <v>0.77634750499386851</v>
          </cell>
          <cell r="AY52">
            <v>41</v>
          </cell>
          <cell r="AZ52">
            <v>0.82844237801628118</v>
          </cell>
        </row>
        <row r="53">
          <cell r="AU53">
            <v>40</v>
          </cell>
          <cell r="AV53">
            <v>0.6992342100348512</v>
          </cell>
          <cell r="AW53">
            <v>41</v>
          </cell>
          <cell r="AX53">
            <v>0.77550713294809259</v>
          </cell>
          <cell r="AY53">
            <v>42</v>
          </cell>
          <cell r="AZ53">
            <v>0.8277581757666157</v>
          </cell>
        </row>
        <row r="54">
          <cell r="AU54">
            <v>41</v>
          </cell>
          <cell r="AV54">
            <v>0.6981573309086242</v>
          </cell>
          <cell r="AW54">
            <v>42</v>
          </cell>
          <cell r="AX54">
            <v>0.77468994170583583</v>
          </cell>
          <cell r="AY54">
            <v>43</v>
          </cell>
          <cell r="AZ54">
            <v>0.827092717373068</v>
          </cell>
        </row>
        <row r="55">
          <cell r="AU55">
            <v>42</v>
          </cell>
          <cell r="AV55">
            <v>0.69710975204478587</v>
          </cell>
          <cell r="AW55">
            <v>43</v>
          </cell>
          <cell r="AX55">
            <v>0.77389470648834702</v>
          </cell>
          <cell r="AY55">
            <v>44</v>
          </cell>
          <cell r="AZ55">
            <v>0.82644501588903174</v>
          </cell>
        </row>
        <row r="56">
          <cell r="AU56">
            <v>43</v>
          </cell>
          <cell r="AV56">
            <v>0.69608995491474068</v>
          </cell>
          <cell r="AW56">
            <v>44</v>
          </cell>
          <cell r="AX56">
            <v>0.77312029659470927</v>
          </cell>
          <cell r="AY56">
            <v>45</v>
          </cell>
          <cell r="AZ56">
            <v>0.82581416000494123</v>
          </cell>
        </row>
        <row r="57">
          <cell r="AU57">
            <v>44</v>
          </cell>
          <cell r="AV57">
            <v>0.69509653523110959</v>
          </cell>
          <cell r="AW57">
            <v>45</v>
          </cell>
          <cell r="AX57">
            <v>0.77236566603105039</v>
          </cell>
          <cell r="AY57">
            <v>46</v>
          </cell>
          <cell r="AZ57">
            <v>0.82519930652703943</v>
          </cell>
        </row>
        <row r="58">
          <cell r="AU58">
            <v>45</v>
          </cell>
          <cell r="AV58">
            <v>0.69412819180794183</v>
          </cell>
          <cell r="AW58">
            <v>46</v>
          </cell>
          <cell r="AX58">
            <v>0.77162984527647771</v>
          </cell>
          <cell r="AY58">
            <v>47</v>
          </cell>
          <cell r="AZ58">
            <v>0.82459967376728804</v>
          </cell>
        </row>
        <row r="59">
          <cell r="AU59">
            <v>46</v>
          </cell>
          <cell r="AV59">
            <v>0.69318371674371537</v>
          </cell>
          <cell r="AW59">
            <v>47</v>
          </cell>
          <cell r="AX59">
            <v>0.77091193402433855</v>
          </cell>
          <cell r="AY59">
            <v>48</v>
          </cell>
          <cell r="AZ59">
            <v>0.82401453571519601</v>
          </cell>
        </row>
        <row r="60">
          <cell r="AU60">
            <v>47</v>
          </cell>
          <cell r="AV60">
            <v>0.69226198674325234</v>
          </cell>
          <cell r="AW60">
            <v>48</v>
          </cell>
          <cell r="AX60">
            <v>0.77021109476351479</v>
          </cell>
          <cell r="AY60">
            <v>49</v>
          </cell>
          <cell r="AZ60">
            <v>0.82344321688321898</v>
          </cell>
        </row>
        <row r="61">
          <cell r="AU61">
            <v>48</v>
          </cell>
          <cell r="AV61">
            <v>0.69136195542379508</v>
          </cell>
          <cell r="AW61">
            <v>49</v>
          </cell>
          <cell r="AX61">
            <v>0.76952654708583634</v>
          </cell>
          <cell r="AY61">
            <v>50</v>
          </cell>
          <cell r="AZ61">
            <v>0.82288508773449298</v>
          </cell>
        </row>
        <row r="62">
          <cell r="AU62">
            <v>49</v>
          </cell>
          <cell r="AV62">
            <v>0.69048264647445456</v>
          </cell>
          <cell r="AW62">
            <v>50</v>
          </cell>
          <cell r="AX62">
            <v>0.76885756262331884</v>
          </cell>
          <cell r="AY62">
            <v>51</v>
          </cell>
          <cell r="AZ62">
            <v>0.82233956061575986</v>
          </cell>
        </row>
        <row r="63">
          <cell r="AU63">
            <v>50</v>
          </cell>
          <cell r="AV63">
            <v>0.68962314755806398</v>
          </cell>
          <cell r="AW63">
            <v>51</v>
          </cell>
          <cell r="AX63">
            <v>0.7682034605334942</v>
          </cell>
          <cell r="AY63">
            <v>52</v>
          </cell>
          <cell r="AZ63">
            <v>0.82180608612999861</v>
          </cell>
        </row>
        <row r="64">
          <cell r="AU64">
            <v>51</v>
          </cell>
          <cell r="AV64">
            <v>0.68878260486092957</v>
          </cell>
          <cell r="AW64">
            <v>52</v>
          </cell>
          <cell r="AX64">
            <v>0.76756360346320585</v>
          </cell>
          <cell r="AY64">
            <v>53</v>
          </cell>
          <cell r="AZ64">
            <v>0.82128414989296783</v>
          </cell>
        </row>
        <row r="65">
          <cell r="AU65">
            <v>52</v>
          </cell>
          <cell r="AV65">
            <v>0.68796021820970776</v>
          </cell>
          <cell r="AW65">
            <v>53</v>
          </cell>
          <cell r="AX65">
            <v>0.76693739393134275</v>
          </cell>
          <cell r="AY65">
            <v>54</v>
          </cell>
          <cell r="AZ65">
            <v>0.82077326962594677</v>
          </cell>
        </row>
        <row r="66">
          <cell r="AU66">
            <v>53</v>
          </cell>
          <cell r="AV66">
            <v>0.6871552366861261</v>
          </cell>
          <cell r="AW66">
            <v>54</v>
          </cell>
          <cell r="AX66">
            <v>0.76632427107943946</v>
          </cell>
          <cell r="AY66">
            <v>55</v>
          </cell>
          <cell r="AZ66">
            <v>0.82027299254373887</v>
          </cell>
        </row>
        <row r="67">
          <cell r="AU67">
            <v>54</v>
          </cell>
          <cell r="AV67">
            <v>0.68636695467994557</v>
          </cell>
          <cell r="AW67">
            <v>55</v>
          </cell>
          <cell r="AX67">
            <v>0.76572370774619014</v>
          </cell>
          <cell r="AY67">
            <v>56</v>
          </cell>
          <cell r="AZ67">
            <v>0.81978289300269658</v>
          </cell>
        </row>
        <row r="68">
          <cell r="AU68">
            <v>55</v>
          </cell>
          <cell r="AV68">
            <v>0.68559470832870528</v>
          </cell>
          <cell r="AW68">
            <v>56</v>
          </cell>
          <cell r="AX68">
            <v>0.76513520782792233</v>
          </cell>
          <cell r="AY68">
            <v>57</v>
          </cell>
          <cell r="AZ68">
            <v>0.81930257037833609</v>
          </cell>
        </row>
        <row r="69">
          <cell r="AU69">
            <v>56</v>
          </cell>
          <cell r="AV69">
            <v>0.68483787229970572</v>
          </cell>
          <cell r="AW69">
            <v>57</v>
          </cell>
          <cell r="AX69">
            <v>0.76455830389216661</v>
          </cell>
          <cell r="AY69">
            <v>58</v>
          </cell>
          <cell r="AZ69">
            <v>0.81883164714618184</v>
          </cell>
        </row>
        <row r="70">
          <cell r="AU70">
            <v>57</v>
          </cell>
          <cell r="AV70">
            <v>0.68409585687554886</v>
          </cell>
          <cell r="AW70">
            <v>58</v>
          </cell>
          <cell r="AX70">
            <v>0.76399255501577112</v>
          </cell>
          <cell r="AY70">
            <v>59</v>
          </cell>
          <cell r="AZ70">
            <v>0.81836976714294729</v>
          </cell>
        </row>
        <row r="71">
          <cell r="AU71">
            <v>58</v>
          </cell>
          <cell r="AV71">
            <v>0.6833681053095565</v>
          </cell>
          <cell r="AW71">
            <v>59</v>
          </cell>
          <cell r="AX71">
            <v>0.76343754482270731</v>
          </cell>
          <cell r="AY71">
            <v>60</v>
          </cell>
          <cell r="AZ71">
            <v>0.81791659398810845</v>
          </cell>
        </row>
        <row r="72">
          <cell r="AU72">
            <v>59</v>
          </cell>
          <cell r="AV72">
            <v>0.68265409142166544</v>
          </cell>
          <cell r="AW72">
            <v>60</v>
          </cell>
          <cell r="AX72">
            <v>0.76289287969984942</v>
          </cell>
          <cell r="AY72">
            <v>61</v>
          </cell>
          <cell r="AZ72">
            <v>0.8174718096484479</v>
          </cell>
        </row>
        <row r="73">
          <cell r="AU73">
            <v>60</v>
          </cell>
          <cell r="AV73">
            <v>0.68195331740906318</v>
          </cell>
          <cell r="AW73">
            <v>61</v>
          </cell>
          <cell r="AX73">
            <v>0.76235818717172532</v>
          </cell>
          <cell r="AY73">
            <v>62</v>
          </cell>
          <cell r="AZ73">
            <v>0.81703511313032295</v>
          </cell>
        </row>
        <row r="74">
          <cell r="AU74">
            <v>61</v>
          </cell>
          <cell r="AV74">
            <v>0.6812653118489802</v>
          </cell>
          <cell r="AW74">
            <v>62</v>
          </cell>
          <cell r="AX74">
            <v>0.76183311441755397</v>
          </cell>
          <cell r="AY74">
            <v>63</v>
          </cell>
          <cell r="AZ74">
            <v>0.81660621928626498</v>
          </cell>
        </row>
        <row r="75">
          <cell r="AU75">
            <v>62</v>
          </cell>
          <cell r="AV75">
            <v>0.68058962787378185</v>
          </cell>
          <cell r="AW75">
            <v>63</v>
          </cell>
          <cell r="AX75">
            <v>0.76131732691589393</v>
          </cell>
          <cell r="AY75">
            <v>64</v>
          </cell>
          <cell r="AZ75">
            <v>0.81618485772413318</v>
          </cell>
        </row>
        <row r="76">
          <cell r="AU76">
            <v>63</v>
          </cell>
          <cell r="AV76">
            <v>0.67992584150084523</v>
          </cell>
          <cell r="AW76">
            <v>64</v>
          </cell>
          <cell r="AX76">
            <v>0.76081050720396148</v>
          </cell>
          <cell r="AY76">
            <v>65</v>
          </cell>
          <cell r="AZ76">
            <v>0.81577077180843471</v>
          </cell>
        </row>
        <row r="77">
          <cell r="AU77">
            <v>64</v>
          </cell>
          <cell r="AV77">
            <v>0.67927355010175439</v>
          </cell>
          <cell r="AW77">
            <v>65</v>
          </cell>
          <cell r="AX77">
            <v>0.76031235374018236</v>
          </cell>
          <cell r="AY77">
            <v>66</v>
          </cell>
          <cell r="AZ77">
            <v>0.81536371774462546</v>
          </cell>
        </row>
        <row r="78">
          <cell r="AU78">
            <v>65</v>
          </cell>
          <cell r="AV78">
            <v>0.67863237099711549</v>
          </cell>
          <cell r="AW78">
            <v>66</v>
          </cell>
          <cell r="AX78">
            <v>0.75982257985984747</v>
          </cell>
          <cell r="AY78">
            <v>67</v>
          </cell>
          <cell r="AZ78">
            <v>0.81496346373826545</v>
          </cell>
        </row>
        <row r="79">
          <cell r="AU79">
            <v>66</v>
          </cell>
          <cell r="AV79">
            <v>0.67800194016483617</v>
          </cell>
          <cell r="AW79">
            <v>67</v>
          </cell>
          <cell r="AX79">
            <v>0.75934091281488414</v>
          </cell>
          <cell r="AY79">
            <v>68</v>
          </cell>
          <cell r="AZ79">
            <v>0.81456978922180301</v>
          </cell>
        </row>
        <row r="80">
          <cell r="AU80">
            <v>67</v>
          </cell>
          <cell r="AV80">
            <v>0.67738191105107071</v>
          </cell>
          <cell r="AW80">
            <v>68</v>
          </cell>
          <cell r="AX80">
            <v>0.75886709288975152</v>
          </cell>
          <cell r="AY80">
            <v>69</v>
          </cell>
          <cell r="AZ80">
            <v>0.81418248414257544</v>
          </cell>
        </row>
        <row r="81">
          <cell r="AU81">
            <v>68</v>
          </cell>
          <cell r="AV81">
            <v>0.67677195347419761</v>
          </cell>
          <cell r="AW81">
            <v>69</v>
          </cell>
          <cell r="AX81">
            <v>0.75840087258633571</v>
          </cell>
          <cell r="AY81">
            <v>70</v>
          </cell>
          <cell r="AZ81">
            <v>0.81380134830629991</v>
          </cell>
        </row>
        <row r="82">
          <cell r="AU82">
            <v>69</v>
          </cell>
          <cell r="AV82">
            <v>0.67617175261325091</v>
          </cell>
          <cell r="AW82">
            <v>70</v>
          </cell>
          <cell r="AX82">
            <v>0.7579420158714909</v>
          </cell>
          <cell r="AY82">
            <v>71</v>
          </cell>
          <cell r="AZ82">
            <v>0.81342619077095435</v>
          </cell>
        </row>
        <row r="83">
          <cell r="AU83">
            <v>70</v>
          </cell>
          <cell r="AV83">
            <v>0.67558100807311761</v>
          </cell>
          <cell r="AW83">
            <v>71</v>
          </cell>
          <cell r="AX83">
            <v>0.75749029748154129</v>
          </cell>
          <cell r="AY83">
            <v>72</v>
          </cell>
          <cell r="AZ83">
            <v>0.81305682928647549</v>
          </cell>
        </row>
        <row r="84">
          <cell r="AU84">
            <v>71</v>
          </cell>
          <cell r="AV84">
            <v>0.67499943301963061</v>
          </cell>
          <cell r="AW84">
            <v>72</v>
          </cell>
          <cell r="AX84">
            <v>0.75704550227865164</v>
          </cell>
          <cell r="AY84">
            <v>73</v>
          </cell>
          <cell r="AZ84">
            <v>0.81269308977618782</v>
          </cell>
        </row>
        <row r="85">
          <cell r="AU85">
            <v>72</v>
          </cell>
          <cell r="AV85">
            <v>0.67442675337838365</v>
          </cell>
          <cell r="AW85">
            <v>73</v>
          </cell>
          <cell r="AX85">
            <v>0.75660742465449771</v>
          </cell>
          <cell r="AY85">
            <v>74</v>
          </cell>
          <cell r="AZ85">
            <v>0.8123348058562877</v>
          </cell>
        </row>
        <row r="86">
          <cell r="AU86">
            <v>73</v>
          </cell>
          <cell r="AV86">
            <v>0.67386270709172524</v>
          </cell>
          <cell r="AW86">
            <v>74</v>
          </cell>
          <cell r="AX86">
            <v>0.75617586797712988</v>
          </cell>
          <cell r="AY86">
            <v>75</v>
          </cell>
          <cell r="AZ86">
            <v>0.81198181839008676</v>
          </cell>
        </row>
        <row r="87">
          <cell r="AU87">
            <v>74</v>
          </cell>
          <cell r="AV87">
            <v>0.67330704342894321</v>
          </cell>
          <cell r="AW87">
            <v>75</v>
          </cell>
          <cell r="AX87">
            <v>0.75575064407733394</v>
          </cell>
          <cell r="AY87">
            <v>76</v>
          </cell>
          <cell r="AZ87">
            <v>0.81163397507403912</v>
          </cell>
        </row>
        <row r="88">
          <cell r="AU88">
            <v>75</v>
          </cell>
          <cell r="AV88">
            <v>0.67275952234513803</v>
          </cell>
          <cell r="AW88">
            <v>76</v>
          </cell>
          <cell r="AX88">
            <v>0.75533157277115448</v>
          </cell>
          <cell r="AY88">
            <v>77</v>
          </cell>
          <cell r="AZ88">
            <v>0.81129113005287412</v>
          </cell>
        </row>
        <row r="89">
          <cell r="AU89">
            <v>76</v>
          </cell>
          <cell r="AV89">
            <v>0.67221991388472868</v>
          </cell>
          <cell r="AW89">
            <v>77</v>
          </cell>
          <cell r="AX89">
            <v>0.75491848141557161</v>
          </cell>
          <cell r="AY89">
            <v>78</v>
          </cell>
          <cell r="AZ89">
            <v>0.81095314356141723</v>
          </cell>
        </row>
        <row r="90">
          <cell r="AU90">
            <v>77</v>
          </cell>
          <cell r="AV90">
            <v>0.67168799762591458</v>
          </cell>
          <cell r="AW90">
            <v>78</v>
          </cell>
          <cell r="AX90">
            <v>0.75451120449461073</v>
          </cell>
          <cell r="AY90">
            <v>79</v>
          </cell>
          <cell r="AZ90">
            <v>0.81061988159090737</v>
          </cell>
        </row>
        <row r="91">
          <cell r="AU91">
            <v>78</v>
          </cell>
          <cell r="AV91">
            <v>0.6711635621627734</v>
          </cell>
          <cell r="AW91">
            <v>79</v>
          </cell>
          <cell r="AX91">
            <v>0.7541095832334177</v>
          </cell>
          <cell r="AY91">
            <v>80</v>
          </cell>
          <cell r="AZ91">
            <v>0.81029121557783212</v>
          </cell>
        </row>
        <row r="92">
          <cell r="AU92">
            <v>79</v>
          </cell>
          <cell r="AV92">
            <v>0.67064640462197689</v>
          </cell>
          <cell r="AW92">
            <v>80</v>
          </cell>
          <cell r="AX92">
            <v>0.75371346523806781</v>
          </cell>
          <cell r="AY92">
            <v>81</v>
          </cell>
          <cell r="AZ92">
            <v>0.80996702211347926</v>
          </cell>
        </row>
        <row r="93">
          <cell r="AU93">
            <v>80</v>
          </cell>
          <cell r="AV93">
            <v>0.67013633021139229</v>
          </cell>
          <cell r="AW93">
            <v>81</v>
          </cell>
          <cell r="AX93">
            <v>0.7533227041590741</v>
          </cell>
          <cell r="AY93">
            <v>82</v>
          </cell>
          <cell r="AZ93">
            <v>0.80964718267257718</v>
          </cell>
        </row>
        <row r="94">
          <cell r="AU94">
            <v>81</v>
          </cell>
          <cell r="AV94">
            <v>0.66963315179807792</v>
          </cell>
          <cell r="AW94">
            <v>82</v>
          </cell>
          <cell r="AX94">
            <v>0.75293715937675609</v>
          </cell>
          <cell r="AY94">
            <v>83</v>
          </cell>
          <cell r="AZ94">
            <v>0.80933158335953548</v>
          </cell>
        </row>
        <row r="95">
          <cell r="AU95">
            <v>82</v>
          </cell>
          <cell r="AV95">
            <v>0.66913668951341099</v>
          </cell>
          <cell r="AW95">
            <v>83</v>
          </cell>
          <cell r="AX95">
            <v>0.75255669570678307</v>
          </cell>
          <cell r="AY95">
            <v>84</v>
          </cell>
          <cell r="AZ95">
            <v>0.80902011467093748</v>
          </cell>
        </row>
        <row r="96">
          <cell r="AU96">
            <v>83</v>
          </cell>
          <cell r="AV96">
            <v>0.66864677038328313</v>
          </cell>
          <cell r="AW96">
            <v>84</v>
          </cell>
          <cell r="AX96">
            <v>0.75218118312436255</v>
          </cell>
          <cell r="AY96">
            <v>85</v>
          </cell>
          <cell r="AZ96">
            <v>0.80871267127305024</v>
          </cell>
        </row>
        <row r="97">
          <cell r="AU97">
            <v>84</v>
          </cell>
          <cell r="AV97">
            <v>0.6681632279814802</v>
          </cell>
          <cell r="AW97">
            <v>85</v>
          </cell>
          <cell r="AX97">
            <v>0.75181049650567799</v>
          </cell>
          <cell r="AY97">
            <v>86</v>
          </cell>
          <cell r="AZ97">
            <v>0.80840915179322936</v>
          </cell>
        </row>
        <row r="98">
          <cell r="AU98">
            <v>85</v>
          </cell>
          <cell r="AV98">
            <v>0.66768590210452849</v>
          </cell>
          <cell r="AW98">
            <v>86</v>
          </cell>
          <cell r="AX98">
            <v>0.75144451538529655</v>
          </cell>
          <cell r="AY98">
            <v>87</v>
          </cell>
          <cell r="AZ98">
            <v>0.80810945862419059</v>
          </cell>
        </row>
        <row r="99">
          <cell r="AU99">
            <v>86</v>
          </cell>
          <cell r="AV99">
            <v>0.66721463846643059</v>
          </cell>
          <cell r="AW99">
            <v>87</v>
          </cell>
          <cell r="AX99">
            <v>0.75108312372837926</v>
          </cell>
          <cell r="AY99">
            <v>88</v>
          </cell>
          <cell r="AZ99">
            <v>0.80781349774020716</v>
          </cell>
        </row>
        <row r="100">
          <cell r="AU100">
            <v>87</v>
          </cell>
          <cell r="AV100">
            <v>0.66674928841185299</v>
          </cell>
          <cell r="AW100">
            <v>88</v>
          </cell>
          <cell r="AX100">
            <v>0.75072620971662496</v>
          </cell>
          <cell r="AY100">
            <v>89</v>
          </cell>
          <cell r="AZ100">
            <v>0.80752117852437388</v>
          </cell>
        </row>
        <row r="101">
          <cell r="AU101">
            <v>88</v>
          </cell>
          <cell r="AV101">
            <v>0.66628970864644366</v>
          </cell>
          <cell r="AW101">
            <v>89</v>
          </cell>
          <cell r="AX101">
            <v>0.75037366554696572</v>
          </cell>
          <cell r="AY101">
            <v>90</v>
          </cell>
          <cell r="AZ101">
            <v>0.80723241360614761</v>
          </cell>
        </row>
        <row r="102">
          <cell r="AU102">
            <v>89</v>
          </cell>
          <cell r="AV102">
            <v>0.66583576098307018</v>
          </cell>
          <cell r="AW102">
            <v>90</v>
          </cell>
          <cell r="AX102">
            <v>0.75002538724211609</v>
          </cell>
          <cell r="AY102">
            <v>91</v>
          </cell>
          <cell r="AZ102">
            <v>0.80694711870843927</v>
          </cell>
        </row>
        <row r="103">
          <cell r="AU103">
            <v>90</v>
          </cell>
          <cell r="AV103">
            <v>0.66538731210286262</v>
          </cell>
          <cell r="AW103">
            <v>91</v>
          </cell>
          <cell r="AX103">
            <v>0.74968127447214605</v>
          </cell>
          <cell r="AY103">
            <v>92</v>
          </cell>
          <cell r="AZ103">
            <v>0.80666521250359235</v>
          </cell>
        </row>
        <row r="104">
          <cell r="AU104">
            <v>91</v>
          </cell>
          <cell r="AV104">
            <v>0.66494423333004038</v>
          </cell>
          <cell r="AW104">
            <v>92</v>
          </cell>
          <cell r="AX104">
            <v>0.74934123038632094</v>
          </cell>
          <cell r="AY104">
            <v>93</v>
          </cell>
          <cell r="AZ104">
            <v>0.8063866164776371</v>
          </cell>
        </row>
        <row r="105">
          <cell r="AU105">
            <v>92</v>
          </cell>
          <cell r="AV105">
            <v>0.66450640041957898</v>
          </cell>
          <cell r="AW105">
            <v>93</v>
          </cell>
          <cell r="AX105">
            <v>0.7490051614545058</v>
          </cell>
          <cell r="AY105">
            <v>94</v>
          </cell>
          <cell r="AZ105">
            <v>0.80611125480225387</v>
          </cell>
        </row>
        <row r="106">
          <cell r="AU106">
            <v>93</v>
          </cell>
          <cell r="AV106">
            <v>0.66407369335685296</v>
          </cell>
          <cell r="AW106">
            <v>94</v>
          </cell>
          <cell r="AX106">
            <v>0.7486729773174905</v>
          </cell>
          <cell r="AY106">
            <v>95</v>
          </cell>
          <cell r="AZ106">
            <v>0.80583905421392898</v>
          </cell>
        </row>
        <row r="107">
          <cell r="AU107">
            <v>94</v>
          </cell>
          <cell r="AV107">
            <v>0.66364599616844944</v>
          </cell>
          <cell r="AW107">
            <v>95</v>
          </cell>
          <cell r="AX107">
            <v>0.74834459064564041</v>
          </cell>
          <cell r="AY107">
            <v>96</v>
          </cell>
          <cell r="AZ107">
            <v>0.80556994389982339</v>
          </cell>
        </row>
        <row r="108">
          <cell r="AU108">
            <v>95</v>
          </cell>
          <cell r="AV108">
            <v>0.66322319674341967</v>
          </cell>
          <cell r="AW108">
            <v>96</v>
          </cell>
          <cell r="AX108">
            <v>0.74801991700532444</v>
          </cell>
          <cell r="AY108">
            <v>97</v>
          </cell>
          <cell r="AZ108">
            <v>0.805303855389912</v>
          </cell>
        </row>
        <row r="109">
          <cell r="AU109">
            <v>96</v>
          </cell>
          <cell r="AV109">
            <v>0.66280518666428156</v>
          </cell>
          <cell r="AW109">
            <v>97</v>
          </cell>
          <cell r="AX109">
            <v>0.7476988747326111</v>
          </cell>
          <cell r="AY109">
            <v>98</v>
          </cell>
          <cell r="AZ109">
            <v>0.8050407224549837</v>
          </cell>
        </row>
        <row r="110">
          <cell r="AU110">
            <v>97</v>
          </cell>
          <cell r="AV110">
            <v>0.66239186104714576</v>
          </cell>
          <cell r="AW110">
            <v>98</v>
          </cell>
          <cell r="AX110">
            <v>0.7473813848137667</v>
          </cell>
          <cell r="AY110">
            <v>99</v>
          </cell>
          <cell r="AZ110">
            <v>0.80478048101012767</v>
          </cell>
        </row>
        <row r="111">
          <cell r="AU111">
            <v>98</v>
          </cell>
          <cell r="AV111">
            <v>0.66198311839037982</v>
          </cell>
          <cell r="AW111">
            <v>99</v>
          </cell>
          <cell r="AX111">
            <v>0.74706737077211727</v>
          </cell>
          <cell r="AY111">
            <v>100</v>
          </cell>
          <cell r="AZ111">
            <v>0.80452306902335124</v>
          </cell>
        </row>
        <row r="112">
          <cell r="AU112">
            <v>99</v>
          </cell>
          <cell r="AV112">
            <v>0.66157886043127023</v>
          </cell>
          <cell r="AW112">
            <v>100</v>
          </cell>
          <cell r="AX112">
            <v>0.74675675856087642</v>
          </cell>
          <cell r="AY112">
            <v>101</v>
          </cell>
          <cell r="AZ112">
            <v>0.80426842642901086</v>
          </cell>
        </row>
        <row r="113">
          <cell r="AU113">
            <v>100</v>
          </cell>
          <cell r="AV113">
            <v>0.66117899201018149</v>
          </cell>
          <cell r="AW113">
            <v>101</v>
          </cell>
          <cell r="AX113">
            <v>0.74644947646156334</v>
          </cell>
          <cell r="AY113">
            <v>102</v>
          </cell>
          <cell r="AZ113">
            <v>0.80401649504575057</v>
          </cell>
        </row>
        <row r="114">
          <cell r="AU114">
            <v>101</v>
          </cell>
          <cell r="AV114">
            <v>0.66078342094174658</v>
          </cell>
          <cell r="AW114">
            <v>102</v>
          </cell>
          <cell r="AX114">
            <v>0.74614545498766505</v>
          </cell>
          <cell r="AY114">
            <v>103</v>
          </cell>
          <cell r="AZ114">
            <v>0.80376721849867327</v>
          </cell>
        </row>
        <row r="115">
          <cell r="AU115">
            <v>102</v>
          </cell>
          <cell r="AV115">
            <v>0.66039205789265842</v>
          </cell>
          <cell r="AW115">
            <v>103</v>
          </cell>
          <cell r="AX115">
            <v>0.74584462679322283</v>
          </cell>
          <cell r="AY115">
            <v>104</v>
          </cell>
          <cell r="AZ115">
            <v>0.80352054214548296</v>
          </cell>
        </row>
        <row r="116">
          <cell r="AU116">
            <v>103</v>
          </cell>
          <cell r="AV116">
            <v>0.66000481626565866</v>
          </cell>
          <cell r="AW116">
            <v>104</v>
          </cell>
          <cell r="AX116">
            <v>0.74554692658604382</v>
          </cell>
          <cell r="AY116">
            <v>105</v>
          </cell>
          <cell r="AZ116">
            <v>0.80327641300635944</v>
          </cell>
        </row>
        <row r="117">
          <cell r="AU117">
            <v>104</v>
          </cell>
          <cell r="AV117">
            <v>0.65962161208935455</v>
          </cell>
          <cell r="AW117">
            <v>105</v>
          </cell>
          <cell r="AX117">
            <v>0.74525229104525959</v>
          </cell>
          <cell r="AY117">
            <v>106</v>
          </cell>
          <cell r="AZ117">
            <v>0.80303477969733972</v>
          </cell>
        </row>
        <row r="118">
          <cell r="AU118">
            <v>105</v>
          </cell>
          <cell r="AV118">
            <v>0.65924236391351343</v>
          </cell>
          <cell r="AW118">
            <v>106</v>
          </cell>
          <cell r="AX118">
            <v>0.74496065874297401</v>
          </cell>
          <cell r="AY118">
            <v>107</v>
          </cell>
          <cell r="AZ118">
            <v>0.80279559236700027</v>
          </cell>
        </row>
        <row r="119">
          <cell r="AU119">
            <v>106</v>
          </cell>
          <cell r="AV119">
            <v>0.65886699270951288</v>
          </cell>
          <cell r="AW119">
            <v>107</v>
          </cell>
          <cell r="AX119">
            <v>0.74467197006975827</v>
          </cell>
          <cell r="AY119">
            <v>108</v>
          </cell>
          <cell r="AZ119">
            <v>0.80255880263624357</v>
          </cell>
        </row>
        <row r="120">
          <cell r="AU120">
            <v>107</v>
          </cell>
          <cell r="AV120">
            <v>0.65849542177564646</v>
          </cell>
          <cell r="AW120">
            <v>108</v>
          </cell>
          <cell r="AX120">
            <v>0.74438616716377159</v>
          </cell>
          <cell r="AY120">
            <v>109</v>
          </cell>
          <cell r="AZ120">
            <v>0.80232436354101</v>
          </cell>
        </row>
        <row r="121">
          <cell r="AU121">
            <v>108</v>
          </cell>
          <cell r="AV121">
            <v>0.65812757664700106</v>
          </cell>
          <cell r="AW121">
            <v>109</v>
          </cell>
          <cell r="AX121">
            <v>0.74410319384329382</v>
          </cell>
          <cell r="AY121">
            <v>110</v>
          </cell>
          <cell r="AZ121">
            <v>0.80209222947774506</v>
          </cell>
        </row>
        <row r="122">
          <cell r="AU122">
            <v>109</v>
          </cell>
          <cell r="AV122">
            <v>0.65776338500964837</v>
          </cell>
          <cell r="AW122">
            <v>110</v>
          </cell>
          <cell r="AX122">
            <v>0.74382299554248044</v>
          </cell>
          <cell r="AY122">
            <v>111</v>
          </cell>
          <cell r="AZ122">
            <v>0.80186235615146595</v>
          </cell>
        </row>
        <row r="123">
          <cell r="AU123">
            <v>110</v>
          </cell>
          <cell r="AV123">
            <v>0.65740277661890034</v>
          </cell>
          <cell r="AW123">
            <v>111</v>
          </cell>
          <cell r="AX123">
            <v>0.74354551925015167</v>
          </cell>
          <cell r="AY123">
            <v>112</v>
          </cell>
          <cell r="AZ123">
            <v>0.80163470052627894</v>
          </cell>
        </row>
        <row r="124">
          <cell r="AU124">
            <v>111</v>
          </cell>
          <cell r="AV124">
            <v>0.65704568322140433</v>
          </cell>
          <cell r="AW124">
            <v>112</v>
          </cell>
          <cell r="AX124">
            <v>0.74327071345144957</v>
          </cell>
          <cell r="AY124">
            <v>113</v>
          </cell>
          <cell r="AZ124">
            <v>0.80140922077821064</v>
          </cell>
        </row>
        <row r="125">
          <cell r="AU125">
            <v>112</v>
          </cell>
          <cell r="AV125">
            <v>0.65669203848086088</v>
          </cell>
          <cell r="AW125">
            <v>113</v>
          </cell>
          <cell r="AX125">
            <v>0.74299852807220179</v>
          </cell>
          <cell r="AY125">
            <v>114</v>
          </cell>
          <cell r="AZ125">
            <v>0.80118587625022519</v>
          </cell>
        </row>
        <row r="126">
          <cell r="AU126">
            <v>113</v>
          </cell>
          <cell r="AV126">
            <v>0.65634177790716686</v>
          </cell>
          <cell r="AW126">
            <v>114</v>
          </cell>
          <cell r="AX126">
            <v>0.74272891442584332</v>
          </cell>
          <cell r="AY126">
            <v>115</v>
          </cell>
          <cell r="AZ126">
            <v>0.80096462740930696</v>
          </cell>
        </row>
        <row r="127">
          <cell r="AU127">
            <v>114</v>
          </cell>
          <cell r="AV127">
            <v>0.65599483878879372</v>
          </cell>
          <cell r="AW127">
            <v>115</v>
          </cell>
          <cell r="AX127">
            <v>0.74246182516275572</v>
          </cell>
          <cell r="AY127">
            <v>116</v>
          </cell>
          <cell r="AZ127">
            <v>0.80074543580549418</v>
          </cell>
        </row>
        <row r="128">
          <cell r="AU128">
            <v>115</v>
          </cell>
          <cell r="AV128">
            <v>0.655651160128227</v>
          </cell>
          <cell r="AW128">
            <v>116</v>
          </cell>
          <cell r="AX128">
            <v>0.74219721422189411</v>
          </cell>
          <cell r="AY128">
            <v>117</v>
          </cell>
          <cell r="AZ128">
            <v>0.80052826403276167</v>
          </cell>
        </row>
        <row r="129">
          <cell r="AU129">
            <v>116</v>
          </cell>
          <cell r="AV129">
            <v>0.65531068258030312</v>
          </cell>
          <cell r="AW129">
            <v>117</v>
          </cell>
          <cell r="AX129">
            <v>0.74193503678457895</v>
          </cell>
          <cell r="AY129">
            <v>118</v>
          </cell>
          <cell r="AZ129">
            <v>0.80031307569164978</v>
          </cell>
        </row>
        <row r="130">
          <cell r="AU130">
            <v>117</v>
          </cell>
          <cell r="AV130">
            <v>0.65497334839328736</v>
          </cell>
          <cell r="AW130">
            <v>118</v>
          </cell>
          <cell r="AX130">
            <v>0.74167524923033734</v>
          </cell>
          <cell r="AY130">
            <v>119</v>
          </cell>
          <cell r="AZ130">
            <v>0.80009983535355034</v>
          </cell>
        </row>
        <row r="131">
          <cell r="AU131">
            <v>118</v>
          </cell>
          <cell r="AV131">
            <v>0.65463910135254921</v>
          </cell>
          <cell r="AW131">
            <v>119</v>
          </cell>
          <cell r="AX131">
            <v>0.74141780909468513</v>
          </cell>
          <cell r="AY131">
            <v>120</v>
          </cell>
          <cell r="AZ131">
            <v>0.79988850852655824</v>
          </cell>
        </row>
        <row r="132">
          <cell r="AU132">
            <v>119</v>
          </cell>
          <cell r="AV132">
            <v>0.65430788672669948</v>
          </cell>
          <cell r="AW132">
            <v>120</v>
          </cell>
          <cell r="AX132">
            <v>0.74116267502875044</v>
          </cell>
          <cell r="AY132">
            <v>121</v>
          </cell>
          <cell r="AZ132">
            <v>0.79967906162281244</v>
          </cell>
        </row>
        <row r="133">
          <cell r="AU133">
            <v>120</v>
          </cell>
          <cell r="AV133">
            <v>0.65397965121606061</v>
          </cell>
          <cell r="AW133">
            <v>121</v>
          </cell>
          <cell r="AX133">
            <v>0.74090980676063967</v>
          </cell>
          <cell r="AY133">
            <v>122</v>
          </cell>
          <cell r="AZ133">
            <v>0.79947146192724294</v>
          </cell>
        </row>
        <row r="134">
          <cell r="AU134">
            <v>121</v>
          </cell>
          <cell r="AV134">
            <v>0.65365434290335012</v>
          </cell>
          <cell r="AW134">
            <v>122</v>
          </cell>
          <cell r="AX134">
            <v>0.74065916505846208</v>
          </cell>
          <cell r="AY134">
            <v>123</v>
          </cell>
          <cell r="AZ134">
            <v>0.79926567756765765</v>
          </cell>
        </row>
        <row r="135">
          <cell r="AU135">
            <v>122</v>
          </cell>
          <cell r="AV135">
            <v>0.65333191120646616</v>
          </cell>
          <cell r="AW135">
            <v>123</v>
          </cell>
          <cell r="AX135">
            <v>0.74041071169492201</v>
          </cell>
          <cell r="AY135">
            <v>124</v>
          </cell>
          <cell r="AZ135">
            <v>0.79906167748609647</v>
          </cell>
        </row>
        <row r="136">
          <cell r="AU136">
            <v>123</v>
          </cell>
          <cell r="AV136">
            <v>0.6530123068332645</v>
          </cell>
          <cell r="AW136">
            <v>124</v>
          </cell>
          <cell r="AX136">
            <v>0.74016440941340422</v>
          </cell>
          <cell r="AY136">
            <v>125</v>
          </cell>
          <cell r="AZ136">
            <v>0.79885943141139204</v>
          </cell>
        </row>
        <row r="137">
          <cell r="AU137">
            <v>124</v>
          </cell>
          <cell r="AV137">
            <v>0.65269548173823244</v>
          </cell>
          <cell r="AW137">
            <v>125</v>
          </cell>
          <cell r="AX137">
            <v>0.73992022189547668</v>
          </cell>
          <cell r="AY137">
            <v>126</v>
          </cell>
          <cell r="AZ137">
            <v>0.79865890983287324</v>
          </cell>
        </row>
        <row r="138">
          <cell r="AU138">
            <v>125</v>
          </cell>
          <cell r="AV138">
            <v>0.65238138908096099</v>
          </cell>
          <cell r="AW138">
            <v>126</v>
          </cell>
          <cell r="AX138">
            <v>0.73967811372973791</v>
          </cell>
          <cell r="AY138">
            <v>127</v>
          </cell>
          <cell r="AZ138">
            <v>0.79846008397515844</v>
          </cell>
        </row>
        <row r="139">
          <cell r="AU139">
            <v>126</v>
          </cell>
          <cell r="AV139">
            <v>0.65206998318632803</v>
          </cell>
          <cell r="AW139">
            <v>127</v>
          </cell>
          <cell r="AX139">
            <v>0.73943805038194654</v>
          </cell>
          <cell r="AY139">
            <v>128</v>
          </cell>
          <cell r="AZ139">
            <v>0.79826292577398261</v>
          </cell>
        </row>
        <row r="140">
          <cell r="AU140">
            <v>127</v>
          </cell>
          <cell r="AV140">
            <v>0.6517612195063095</v>
          </cell>
          <cell r="AW140">
            <v>128</v>
          </cell>
          <cell r="AX140">
            <v>0.73919999816636794</v>
          </cell>
          <cell r="AY140">
            <v>129</v>
          </cell>
          <cell r="AZ140">
            <v>0.79806740785300812</v>
          </cell>
        </row>
        <row r="141">
          <cell r="AU141">
            <v>128</v>
          </cell>
          <cell r="AV141">
            <v>0.65145505458333874</v>
          </cell>
          <cell r="AW141">
            <v>129</v>
          </cell>
          <cell r="AX141">
            <v>0.73896392421827783</v>
          </cell>
          <cell r="AY141">
            <v>130</v>
          </cell>
          <cell r="AZ141">
            <v>0.79787350350157227</v>
          </cell>
        </row>
        <row r="142">
          <cell r="AU142">
            <v>129</v>
          </cell>
          <cell r="AV142">
            <v>0.65115144601513841</v>
          </cell>
          <cell r="AW142">
            <v>130</v>
          </cell>
          <cell r="AX142">
            <v>0.73872979646757186</v>
          </cell>
          <cell r="AY142">
            <v>131</v>
          </cell>
          <cell r="AZ142">
            <v>0.7976811866533261</v>
          </cell>
        </row>
        <row r="143">
          <cell r="AU143">
            <v>130</v>
          </cell>
          <cell r="AV143">
            <v>0.65085035242095646</v>
          </cell>
          <cell r="AW143">
            <v>131</v>
          </cell>
          <cell r="AX143">
            <v>0.73849758361342299</v>
          </cell>
          <cell r="AY143">
            <v>132</v>
          </cell>
          <cell r="AZ143">
            <v>0.79749043186572233</v>
          </cell>
        </row>
        <row r="144">
          <cell r="AU144">
            <v>131</v>
          </cell>
          <cell r="AV144">
            <v>0.65055173340913897</v>
          </cell>
          <cell r="AW144">
            <v>132</v>
          </cell>
          <cell r="AX144">
            <v>0.73826725509993962</v>
          </cell>
          <cell r="AY144">
            <v>133</v>
          </cell>
          <cell r="AZ144">
            <v>0.7973012143003112</v>
          </cell>
        </row>
        <row r="145">
          <cell r="AU145">
            <v>132</v>
          </cell>
          <cell r="AV145">
            <v>0.65025554954597498</v>
          </cell>
          <cell r="AW145">
            <v>133</v>
          </cell>
          <cell r="AX145">
            <v>0.73803878109277965</v>
          </cell>
          <cell r="AY145">
            <v>134</v>
          </cell>
          <cell r="AZ145">
            <v>0.79711350970380823</v>
          </cell>
        </row>
        <row r="146">
          <cell r="AU146">
            <v>133</v>
          </cell>
          <cell r="AV146">
            <v>0.64996176232575853</v>
          </cell>
          <cell r="AW146">
            <v>134</v>
          </cell>
          <cell r="AX146">
            <v>0.73781213245667066</v>
          </cell>
          <cell r="AY146">
            <v>135</v>
          </cell>
          <cell r="AZ146">
            <v>0.79692729438989673</v>
          </cell>
        </row>
        <row r="147">
          <cell r="AU147">
            <v>134</v>
          </cell>
          <cell r="AV147">
            <v>0.64967033414200537</v>
          </cell>
          <cell r="AW147">
            <v>135</v>
          </cell>
          <cell r="AX147">
            <v>0.73758728073379898</v>
          </cell>
          <cell r="AY147">
            <v>136</v>
          </cell>
          <cell r="AZ147">
            <v>0.79674254522173027</v>
          </cell>
        </row>
        <row r="148">
          <cell r="AU148">
            <v>135</v>
          </cell>
          <cell r="AV148">
            <v>0.64938122825977673</v>
          </cell>
          <cell r="AW148">
            <v>136</v>
          </cell>
          <cell r="AX148">
            <v>0.73736419812302656</v>
          </cell>
          <cell r="AY148">
            <v>137</v>
          </cell>
          <cell r="AZ148">
            <v>0.79655923959510611</v>
          </cell>
        </row>
        <row r="149">
          <cell r="AU149">
            <v>136</v>
          </cell>
          <cell r="AV149">
            <v>0.649094408789056</v>
          </cell>
          <cell r="AW149">
            <v>137</v>
          </cell>
          <cell r="AX149">
            <v>0.73714285745989527</v>
          </cell>
          <cell r="AY149">
            <v>138</v>
          </cell>
          <cell r="AZ149">
            <v>0.79637735542227439</v>
          </cell>
        </row>
        <row r="150">
          <cell r="AU150">
            <v>137</v>
          </cell>
          <cell r="AV150">
            <v>0.64880984065913372</v>
          </cell>
          <cell r="AW150">
            <v>138</v>
          </cell>
          <cell r="AX150">
            <v>0.7369232321973882</v>
          </cell>
          <cell r="AY150">
            <v>139</v>
          </cell>
          <cell r="AZ150">
            <v>0.79619687111635962</v>
          </cell>
        </row>
        <row r="151">
          <cell r="AU151">
            <v>138</v>
          </cell>
          <cell r="AV151">
            <v>0.64852748959395101</v>
          </cell>
          <cell r="AW151">
            <v>139</v>
          </cell>
          <cell r="AX151">
            <v>0.73670529638740845</v>
          </cell>
          <cell r="AY151">
            <v>140</v>
          </cell>
          <cell r="AZ151">
            <v>0.79601776557636295</v>
          </cell>
        </row>
        <row r="152">
          <cell r="AU152">
            <v>139</v>
          </cell>
          <cell r="AV152">
            <v>0.64824732208836422</v>
          </cell>
          <cell r="AW152">
            <v>140</v>
          </cell>
          <cell r="AX152">
            <v>0.7364890246629473</v>
          </cell>
          <cell r="AY152">
            <v>141</v>
          </cell>
          <cell r="AZ152">
            <v>0.79584001817272099</v>
          </cell>
        </row>
        <row r="153">
          <cell r="AU153">
            <v>140</v>
          </cell>
          <cell r="AV153">
            <v>0.64796930538528563</v>
          </cell>
          <cell r="AW153">
            <v>141</v>
          </cell>
          <cell r="AX153">
            <v>0.73627439222090996</v>
          </cell>
          <cell r="AY153">
            <v>142</v>
          </cell>
          <cell r="AZ153">
            <v>0.79566360873339703</v>
          </cell>
        </row>
        <row r="154">
          <cell r="AU154">
            <v>141</v>
          </cell>
          <cell r="AV154">
            <v>0.64769340745366366</v>
          </cell>
          <cell r="AW154">
            <v>142</v>
          </cell>
          <cell r="AX154">
            <v>0.73606137480557043</v>
          </cell>
          <cell r="AY154">
            <v>143</v>
          </cell>
          <cell r="AZ154">
            <v>0.79548851753047978</v>
          </cell>
        </row>
        <row r="155">
          <cell r="AU155">
            <v>142</v>
          </cell>
          <cell r="AV155">
            <v>0.64741959696726625</v>
          </cell>
          <cell r="AW155">
            <v>143</v>
          </cell>
          <cell r="AX155">
            <v>0.73584994869262621</v>
          </cell>
          <cell r="AY155">
            <v>144</v>
          </cell>
          <cell r="AZ155">
            <v>0.79531472526727043</v>
          </cell>
        </row>
        <row r="156">
          <cell r="AU156">
            <v>143</v>
          </cell>
          <cell r="AV156">
            <v>0.64714784328423014</v>
          </cell>
          <cell r="AW156">
            <v>144</v>
          </cell>
          <cell r="AX156">
            <v>0.73564009067383063</v>
          </cell>
          <cell r="AY156">
            <v>145</v>
          </cell>
          <cell r="AZ156">
            <v>0.79514221306583244</v>
          </cell>
        </row>
        <row r="157">
          <cell r="AU157">
            <v>144</v>
          </cell>
          <cell r="AV157">
            <v>0.64687811642734661</v>
          </cell>
          <cell r="AW157">
            <v>145</v>
          </cell>
          <cell r="AX157">
            <v>0.73543177804217408</v>
          </cell>
          <cell r="AY157">
            <v>146</v>
          </cell>
          <cell r="AZ157">
            <v>0.79497096245498999</v>
          </cell>
        </row>
        <row r="158">
          <cell r="AU158">
            <v>145</v>
          </cell>
          <cell r="AV158">
            <v>0.64661038706504947</v>
          </cell>
          <cell r="AW158">
            <v>146</v>
          </cell>
          <cell r="AX158">
            <v>0.73522498857759333</v>
          </cell>
          <cell r="AY158">
            <v>147</v>
          </cell>
          <cell r="AZ158">
            <v>0.79480095535874873</v>
          </cell>
        </row>
        <row r="159">
          <cell r="AU159">
            <v>146</v>
          </cell>
          <cell r="AV159">
            <v>0.64634462649307756</v>
          </cell>
          <cell r="AW159">
            <v>147</v>
          </cell>
          <cell r="AX159">
            <v>0.73501970053318566</v>
          </cell>
          <cell r="AY159">
            <v>148</v>
          </cell>
          <cell r="AZ159">
            <v>0.79463217408512954</v>
          </cell>
        </row>
        <row r="160">
          <cell r="AU160">
            <v>147</v>
          </cell>
          <cell r="AV160">
            <v>0.64608080661677958</v>
          </cell>
          <cell r="AW160">
            <v>148</v>
          </cell>
          <cell r="AX160">
            <v>0.73481589262190616</v>
          </cell>
          <cell r="AY160">
            <v>149</v>
          </cell>
          <cell r="AZ160">
            <v>0.7944646013153901</v>
          </cell>
        </row>
        <row r="161">
          <cell r="AU161">
            <v>148</v>
          </cell>
          <cell r="AV161">
            <v>0.64581889993404074</v>
          </cell>
          <cell r="AW161">
            <v>149</v>
          </cell>
          <cell r="AX161">
            <v>0.7346135440037288</v>
          </cell>
          <cell r="AY161">
            <v>150</v>
          </cell>
          <cell r="AZ161">
            <v>0.79429822009362316</v>
          </cell>
        </row>
        <row r="162">
          <cell r="AU162">
            <v>149</v>
          </cell>
          <cell r="AV162">
            <v>0.64555887951879853</v>
          </cell>
          <cell r="AW162">
            <v>150</v>
          </cell>
          <cell r="AX162">
            <v>0.73441263427325199</v>
          </cell>
          <cell r="AY162">
            <v>151</v>
          </cell>
          <cell r="AZ162">
            <v>0.79413301381671275</v>
          </cell>
        </row>
        <row r="163">
          <cell r="AU163">
            <v>150</v>
          </cell>
          <cell r="AV163">
            <v>0.64530071900512798</v>
          </cell>
          <cell r="AW163">
            <v>151</v>
          </cell>
          <cell r="AX163">
            <v>0.7342131434477297</v>
          </cell>
          <cell r="AY163">
            <v>152</v>
          </cell>
          <cell r="AZ163">
            <v>0.79396896622463753</v>
          </cell>
        </row>
        <row r="164">
          <cell r="AU164">
            <v>151</v>
          </cell>
          <cell r="AV164">
            <v>0.64504439257187185</v>
          </cell>
          <cell r="AW164">
            <v>152</v>
          </cell>
          <cell r="AX164">
            <v>0.73401505195551053</v>
          </cell>
          <cell r="AY164">
            <v>153</v>
          </cell>
          <cell r="AZ164">
            <v>0.79380606139110177</v>
          </cell>
        </row>
        <row r="165">
          <cell r="AU165">
            <v>152</v>
          </cell>
          <cell r="AV165">
            <v>0.64478987492779116</v>
          </cell>
          <cell r="AW165">
            <v>153</v>
          </cell>
          <cell r="AX165">
            <v>0.73381834062487061</v>
          </cell>
          <cell r="AY165">
            <v>154</v>
          </cell>
          <cell r="AZ165">
            <v>0.79364428371448525</v>
          </cell>
        </row>
        <row r="166">
          <cell r="AU166">
            <v>153</v>
          </cell>
          <cell r="AV166">
            <v>0.64453714129721973</v>
          </cell>
          <cell r="AW166">
            <v>154</v>
          </cell>
          <cell r="AX166">
            <v>0.7336229906732199</v>
          </cell>
          <cell r="AY166">
            <v>155</v>
          </cell>
          <cell r="AZ166">
            <v>0.79348361790909716</v>
          </cell>
        </row>
        <row r="167">
          <cell r="AU167">
            <v>154</v>
          </cell>
          <cell r="AV167">
            <v>0.64428616740619782</v>
          </cell>
          <cell r="AW167">
            <v>155</v>
          </cell>
          <cell r="AX167">
            <v>0.73342898369667209</v>
          </cell>
          <cell r="AY167">
            <v>156</v>
          </cell>
          <cell r="AZ167">
            <v>0.79332404899672193</v>
          </cell>
        </row>
        <row r="168">
          <cell r="AU168">
            <v>155</v>
          </cell>
          <cell r="AV168">
            <v>0.6440369294690691</v>
          </cell>
          <cell r="AW168">
            <v>156</v>
          </cell>
          <cell r="AX168">
            <v>0.73323630165995879</v>
          </cell>
          <cell r="AY168">
            <v>157</v>
          </cell>
          <cell r="AZ168">
            <v>0.7931655622984457</v>
          </cell>
        </row>
        <row r="169">
          <cell r="AU169">
            <v>156</v>
          </cell>
          <cell r="AV169">
            <v>0.64378940417551966</v>
          </cell>
          <cell r="AW169">
            <v>157</v>
          </cell>
          <cell r="AX169">
            <v>0.73304492688667899</v>
          </cell>
          <cell r="AY169">
            <v>158</v>
          </cell>
          <cell r="AZ169">
            <v>0.79300814342675208</v>
          </cell>
        </row>
        <row r="170">
          <cell r="AU170">
            <v>157</v>
          </cell>
          <cell r="AV170">
            <v>0.64354356867804507</v>
          </cell>
          <cell r="AW170">
            <v>158</v>
          </cell>
          <cell r="AX170">
            <v>0.73285484204986617</v>
          </cell>
          <cell r="AY170">
            <v>159</v>
          </cell>
          <cell r="AZ170">
            <v>0.79285177827787734</v>
          </cell>
        </row>
        <row r="171">
          <cell r="AU171">
            <v>158</v>
          </cell>
          <cell r="AV171">
            <v>0.6432994005798256</v>
          </cell>
          <cell r="AW171">
            <v>159</v>
          </cell>
          <cell r="AX171">
            <v>0.73266603016286402</v>
          </cell>
          <cell r="AY171">
            <v>160</v>
          </cell>
          <cell r="AZ171">
            <v>0.79269645302441383</v>
          </cell>
        </row>
        <row r="172">
          <cell r="AU172">
            <v>159</v>
          </cell>
          <cell r="AV172">
            <v>0.64305687792299526</v>
          </cell>
          <cell r="AW172">
            <v>160</v>
          </cell>
          <cell r="AX172">
            <v>0.73247847457049753</v>
          </cell>
          <cell r="AY172">
            <v>161</v>
          </cell>
          <cell r="AZ172">
            <v>0.7925421541081521</v>
          </cell>
        </row>
        <row r="173">
          <cell r="AU173">
            <v>160</v>
          </cell>
          <cell r="AV173">
            <v>0.6428159791772895</v>
          </cell>
          <cell r="AW173">
            <v>161</v>
          </cell>
          <cell r="AX173">
            <v>0.73229215894052724</v>
          </cell>
          <cell r="AY173">
            <v>162</v>
          </cell>
          <cell r="AZ173">
            <v>0.79238886823315391</v>
          </cell>
        </row>
        <row r="174">
          <cell r="AU174">
            <v>161</v>
          </cell>
          <cell r="AV174">
            <v>0.64257668322905614</v>
          </cell>
          <cell r="AW174">
            <v>162</v>
          </cell>
          <cell r="AX174">
            <v>0.73210706725537777</v>
          </cell>
          <cell r="AY174">
            <v>163</v>
          </cell>
          <cell r="AZ174">
            <v>0.79223658235904637</v>
          </cell>
        </row>
        <row r="175">
          <cell r="AU175">
            <v>162</v>
          </cell>
          <cell r="AV175">
            <v>0.64233896937061685</v>
          </cell>
          <cell r="AW175">
            <v>163</v>
          </cell>
          <cell r="AX175">
            <v>0.73192318380412824</v>
          </cell>
          <cell r="AY175">
            <v>164</v>
          </cell>
          <cell r="AZ175">
            <v>0.79208528369452791</v>
          </cell>
        </row>
        <row r="176">
          <cell r="AU176">
            <v>163</v>
          </cell>
          <cell r="AV176">
            <v>0.64210281728996543</v>
          </cell>
          <cell r="AW176">
            <v>164</v>
          </cell>
          <cell r="AX176">
            <v>0.73174049317475576</v>
          </cell>
          <cell r="AY176">
            <v>165</v>
          </cell>
          <cell r="AZ176">
            <v>0.79193495969107863</v>
          </cell>
        </row>
        <row r="177">
          <cell r="AU177">
            <v>164</v>
          </cell>
          <cell r="AV177">
            <v>0.64186820706078873</v>
          </cell>
          <cell r="AW177">
            <v>165</v>
          </cell>
          <cell r="AX177">
            <v>0.73155898024662214</v>
          </cell>
          <cell r="AY177">
            <v>166</v>
          </cell>
          <cell r="AZ177">
            <v>0.79178559803686999</v>
          </cell>
        </row>
        <row r="178">
          <cell r="AU178">
            <v>165</v>
          </cell>
          <cell r="AV178">
            <v>0.64163511913280102</v>
          </cell>
          <cell r="AW178">
            <v>166</v>
          </cell>
          <cell r="AX178">
            <v>0.7313786301831956</v>
          </cell>
          <cell r="AY178">
            <v>167</v>
          </cell>
          <cell r="AZ178">
            <v>0.79163718665086091</v>
          </cell>
        </row>
        <row r="179">
          <cell r="AU179">
            <v>166</v>
          </cell>
          <cell r="AV179">
            <v>0.64140353432237807</v>
          </cell>
          <cell r="AW179">
            <v>167</v>
          </cell>
          <cell r="AX179">
            <v>0.73119942842499575</v>
          </cell>
          <cell r="AY179">
            <v>168</v>
          </cell>
          <cell r="AZ179">
            <v>0.79148971367707932</v>
          </cell>
        </row>
        <row r="180">
          <cell r="AU180">
            <v>167</v>
          </cell>
          <cell r="AV180">
            <v>0.6411734338034798</v>
          </cell>
          <cell r="AW180">
            <v>168</v>
          </cell>
          <cell r="AX180">
            <v>0.73102136068275936</v>
          </cell>
          <cell r="AY180">
            <v>169</v>
          </cell>
          <cell r="AZ180">
            <v>0.79134316747907718</v>
          </cell>
        </row>
        <row r="181">
          <cell r="AU181">
            <v>168</v>
          </cell>
          <cell r="AV181">
            <v>0.64094479909885216</v>
          </cell>
          <cell r="AW181">
            <v>169</v>
          </cell>
          <cell r="AX181">
            <v>0.73084441293081126</v>
          </cell>
          <cell r="AY181">
            <v>170</v>
          </cell>
          <cell r="AZ181">
            <v>0.79119753663455705</v>
          </cell>
        </row>
        <row r="182">
          <cell r="AU182">
            <v>169</v>
          </cell>
          <cell r="AV182">
            <v>0.6407176120714968</v>
          </cell>
          <cell r="AW182">
            <v>170</v>
          </cell>
          <cell r="AX182">
            <v>0.7306685714006399</v>
          </cell>
          <cell r="AY182">
            <v>171</v>
          </cell>
          <cell r="AZ182">
            <v>0.79105280993016036</v>
          </cell>
        </row>
        <row r="183">
          <cell r="AU183">
            <v>170</v>
          </cell>
          <cell r="AV183">
            <v>0.64049185491640037</v>
          </cell>
          <cell r="AW183">
            <v>171</v>
          </cell>
          <cell r="AX183">
            <v>0.73049382257466622</v>
          </cell>
          <cell r="AY183">
            <v>172</v>
          </cell>
          <cell r="AZ183">
            <v>0.79090897635641377</v>
          </cell>
        </row>
        <row r="184">
          <cell r="AU184">
            <v>171</v>
          </cell>
          <cell r="AV184">
            <v>0.64026751015251127</v>
          </cell>
          <cell r="AW184">
            <v>172</v>
          </cell>
          <cell r="AX184">
            <v>0.73032015318019927</v>
          </cell>
          <cell r="AY184">
            <v>173</v>
          </cell>
          <cell r="AZ184">
            <v>0.79076602510282712</v>
          </cell>
        </row>
        <row r="185">
          <cell r="AU185">
            <v>172</v>
          </cell>
          <cell r="AV185">
            <v>0.64004456061495829</v>
          </cell>
          <cell r="AW185">
            <v>173</v>
          </cell>
          <cell r="AX185">
            <v>0.73014755018357302</v>
          </cell>
          <cell r="AY185">
            <v>174</v>
          </cell>
          <cell r="AZ185">
            <v>0.79062394555313698</v>
          </cell>
        </row>
        <row r="186">
          <cell r="AU186">
            <v>173</v>
          </cell>
          <cell r="AV186">
            <v>0.6398229894475006</v>
          </cell>
          <cell r="AW186">
            <v>174</v>
          </cell>
          <cell r="AX186">
            <v>0.72997600078445668</v>
          </cell>
          <cell r="AY186">
            <v>175</v>
          </cell>
          <cell r="AZ186">
            <v>0.79048272728069324</v>
          </cell>
        </row>
        <row r="187">
          <cell r="AU187"/>
          <cell r="AV187"/>
          <cell r="AW187"/>
          <cell r="AX187"/>
          <cell r="AY187"/>
          <cell r="AZ187"/>
        </row>
      </sheetData>
      <sheetData sheetId="37"/>
      <sheetData sheetId="38"/>
      <sheetData sheetId="39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0.96928981693506489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0.95263799804393734</v>
          </cell>
          <cell r="AY14">
            <v>3</v>
          </cell>
          <cell r="AZ14">
            <v>0.95176459113361478</v>
          </cell>
        </row>
        <row r="15">
          <cell r="AU15">
            <v>2</v>
          </cell>
          <cell r="AV15">
            <v>0.9265880618903708</v>
          </cell>
          <cell r="AW15">
            <v>3</v>
          </cell>
          <cell r="AX15">
            <v>0.92597979872398495</v>
          </cell>
          <cell r="AY15">
            <v>4</v>
          </cell>
          <cell r="AZ15">
            <v>0.93952274921401191</v>
          </cell>
        </row>
        <row r="16">
          <cell r="AU16">
            <v>3</v>
          </cell>
          <cell r="AV16">
            <v>0.88616922144663357</v>
          </cell>
          <cell r="AW16">
            <v>4</v>
          </cell>
          <cell r="AX16">
            <v>0.90751915531716087</v>
          </cell>
          <cell r="AY16">
            <v>5</v>
          </cell>
          <cell r="AZ16">
            <v>0.93013577761165644</v>
          </cell>
        </row>
        <row r="17">
          <cell r="AU17">
            <v>4</v>
          </cell>
          <cell r="AV17">
            <v>0.85856543643775374</v>
          </cell>
          <cell r="AW17">
            <v>5</v>
          </cell>
          <cell r="AX17">
            <v>0.89345379876724218</v>
          </cell>
          <cell r="AY17">
            <v>6</v>
          </cell>
          <cell r="AZ17">
            <v>0.92253572630517844</v>
          </cell>
        </row>
        <row r="18">
          <cell r="AU18">
            <v>5</v>
          </cell>
          <cell r="AV18">
            <v>0.8119680541696308</v>
          </cell>
          <cell r="AW18">
            <v>6</v>
          </cell>
          <cell r="AX18">
            <v>0.85951796712772532</v>
          </cell>
          <cell r="AY18">
            <v>7</v>
          </cell>
          <cell r="AZ18">
            <v>0.89547901936644825</v>
          </cell>
        </row>
        <row r="19">
          <cell r="AU19">
            <v>6</v>
          </cell>
          <cell r="AV19">
            <v>0.78572349210977466</v>
          </cell>
          <cell r="AW19">
            <v>7</v>
          </cell>
          <cell r="AX19">
            <v>0.84020318338238908</v>
          </cell>
          <cell r="AY19">
            <v>8</v>
          </cell>
          <cell r="AZ19">
            <v>0.87999250792018746</v>
          </cell>
        </row>
        <row r="20">
          <cell r="AU20">
            <v>7</v>
          </cell>
          <cell r="AV20">
            <v>0.76754198793574957</v>
          </cell>
          <cell r="AW20">
            <v>8</v>
          </cell>
          <cell r="AX20">
            <v>0.82673377615727428</v>
          </cell>
          <cell r="AY20">
            <v>9</v>
          </cell>
          <cell r="AZ20">
            <v>0.86915437781808613</v>
          </cell>
        </row>
        <row r="21">
          <cell r="AU21">
            <v>8</v>
          </cell>
          <cell r="AV21">
            <v>0.75368521143043044</v>
          </cell>
          <cell r="AW21">
            <v>9</v>
          </cell>
          <cell r="AX21">
            <v>0.81641819964732176</v>
          </cell>
          <cell r="AY21">
            <v>10</v>
          </cell>
          <cell r="AZ21">
            <v>0.86083222997270492</v>
          </cell>
        </row>
        <row r="22">
          <cell r="AU22">
            <v>9</v>
          </cell>
          <cell r="AV22">
            <v>0.74252035376665582</v>
          </cell>
          <cell r="AW22">
            <v>10</v>
          </cell>
          <cell r="AX22">
            <v>0.80807445566127334</v>
          </cell>
          <cell r="AY22">
            <v>11</v>
          </cell>
          <cell r="AZ22">
            <v>0.85408688037353031</v>
          </cell>
        </row>
        <row r="23">
          <cell r="AU23">
            <v>10</v>
          </cell>
          <cell r="AV23">
            <v>0.73318931719668923</v>
          </cell>
          <cell r="AW23">
            <v>11</v>
          </cell>
          <cell r="AX23">
            <v>0.80107879528687975</v>
          </cell>
          <cell r="AY23">
            <v>12</v>
          </cell>
          <cell r="AZ23">
            <v>0.84842161442651864</v>
          </cell>
        </row>
        <row r="24">
          <cell r="AU24">
            <v>11</v>
          </cell>
          <cell r="AV24">
            <v>0.72518606009283737</v>
          </cell>
          <cell r="AW24">
            <v>12</v>
          </cell>
          <cell r="AX24">
            <v>0.79506214397203401</v>
          </cell>
          <cell r="AY24">
            <v>13</v>
          </cell>
          <cell r="AZ24">
            <v>0.84354199438136535</v>
          </cell>
        </row>
        <row r="25">
          <cell r="AU25">
            <v>12</v>
          </cell>
          <cell r="AV25">
            <v>0.71818749663527592</v>
          </cell>
          <cell r="AW25">
            <v>13</v>
          </cell>
          <cell r="AX25">
            <v>0.78978819603640149</v>
          </cell>
          <cell r="AY25">
            <v>14</v>
          </cell>
          <cell r="AZ25">
            <v>0.83925921496574951</v>
          </cell>
        </row>
        <row r="26">
          <cell r="AU26">
            <v>13</v>
          </cell>
          <cell r="AV26">
            <v>0.71197497309934044</v>
          </cell>
          <cell r="AW26">
            <v>14</v>
          </cell>
          <cell r="AX26">
            <v>0.785096635129788</v>
          </cell>
          <cell r="AY26">
            <v>15</v>
          </cell>
          <cell r="AZ26">
            <v>0.8354450164513374</v>
          </cell>
        </row>
        <row r="27">
          <cell r="AU27">
            <v>14</v>
          </cell>
          <cell r="AV27">
            <v>0.7063937490477199</v>
          </cell>
          <cell r="AW27">
            <v>15</v>
          </cell>
          <cell r="AX27">
            <v>0.78087376004651066</v>
          </cell>
          <cell r="AY27">
            <v>16</v>
          </cell>
          <cell r="AZ27">
            <v>0.8320083271792198</v>
          </cell>
        </row>
        <row r="28">
          <cell r="AU28">
            <v>15</v>
          </cell>
          <cell r="AV28">
            <v>0.7013303685760941</v>
          </cell>
          <cell r="AW28">
            <v>16</v>
          </cell>
          <cell r="AX28">
            <v>0.77703604303489315</v>
          </cell>
          <cell r="AY28">
            <v>17</v>
          </cell>
          <cell r="AZ28">
            <v>0.82888217379946694</v>
          </cell>
        </row>
        <row r="29">
          <cell r="AU29">
            <v>16</v>
          </cell>
          <cell r="AV29">
            <v>0.69669921794022416</v>
          </cell>
          <cell r="AW29">
            <v>17</v>
          </cell>
          <cell r="AX29">
            <v>0.77352034323673247</v>
          </cell>
          <cell r="AY29">
            <v>18</v>
          </cell>
          <cell r="AZ29">
            <v>0.82601588149270044</v>
          </cell>
        </row>
        <row r="30">
          <cell r="AU30">
            <v>17</v>
          </cell>
          <cell r="AV30">
            <v>0.69243413388413599</v>
          </cell>
          <cell r="AW30">
            <v>18</v>
          </cell>
          <cell r="AX30">
            <v>0.77027778621317222</v>
          </cell>
          <cell r="AY30">
            <v>19</v>
          </cell>
          <cell r="AZ30">
            <v>0.82337019129291344</v>
          </cell>
        </row>
        <row r="31">
          <cell r="AU31">
            <v>18</v>
          </cell>
          <cell r="AV31">
            <v>0.6884829466135407</v>
          </cell>
          <cell r="AW31">
            <v>19</v>
          </cell>
          <cell r="AX31">
            <v>0.7672697773221453</v>
          </cell>
          <cell r="AY31">
            <v>20</v>
          </cell>
          <cell r="AZ31">
            <v>0.82091407690730378</v>
          </cell>
        </row>
        <row r="32">
          <cell r="AU32">
            <v>19</v>
          </cell>
          <cell r="AV32">
            <v>0.68480380761094228</v>
          </cell>
          <cell r="AW32">
            <v>20</v>
          </cell>
          <cell r="AX32">
            <v>0.76446531496438086</v>
          </cell>
          <cell r="AY32">
            <v>21</v>
          </cell>
          <cell r="AZ32">
            <v>0.81862259769729429</v>
          </cell>
        </row>
        <row r="33">
          <cell r="AU33">
            <v>20</v>
          </cell>
          <cell r="AV33">
            <v>0.68136264553291936</v>
          </cell>
          <cell r="AW33">
            <v>21</v>
          </cell>
          <cell r="AX33">
            <v>0.76183912659529329</v>
          </cell>
          <cell r="AY33">
            <v>22</v>
          </cell>
          <cell r="AZ33">
            <v>0.81647540802554308</v>
          </cell>
        </row>
        <row r="34">
          <cell r="AU34">
            <v>21</v>
          </cell>
          <cell r="AV34">
            <v>0.67813135889014065</v>
          </cell>
          <cell r="AW34">
            <v>22</v>
          </cell>
          <cell r="AX34">
            <v>0.75937034283796745</v>
          </cell>
          <cell r="AY34">
            <v>23</v>
          </cell>
          <cell r="AZ34">
            <v>0.81445569618921021</v>
          </cell>
        </row>
        <row r="35">
          <cell r="AU35">
            <v>22</v>
          </cell>
          <cell r="AV35">
            <v>0.67508650379228086</v>
          </cell>
          <cell r="AW35">
            <v>23</v>
          </cell>
          <cell r="AX35">
            <v>0.75704153361833892</v>
          </cell>
          <cell r="AY35">
            <v>24</v>
          </cell>
          <cell r="AZ35">
            <v>0.81254941256551649</v>
          </cell>
        </row>
        <row r="36">
          <cell r="AU36">
            <v>23</v>
          </cell>
          <cell r="AV36">
            <v>0.67220832268825881</v>
          </cell>
          <cell r="AW36">
            <v>24</v>
          </cell>
          <cell r="AX36">
            <v>0.75483799395240736</v>
          </cell>
          <cell r="AY36">
            <v>25</v>
          </cell>
          <cell r="AZ36">
            <v>0.81074469732620846</v>
          </cell>
        </row>
        <row r="37">
          <cell r="AU37">
            <v>24</v>
          </cell>
          <cell r="AV37">
            <v>0.66948001316652583</v>
          </cell>
          <cell r="AW37">
            <v>25</v>
          </cell>
          <cell r="AX37">
            <v>0.75274720568353393</v>
          </cell>
          <cell r="AY37">
            <v>26</v>
          </cell>
          <cell r="AZ37">
            <v>0.80903144888859124</v>
          </cell>
        </row>
        <row r="38">
          <cell r="AU38">
            <v>25</v>
          </cell>
          <cell r="AV38">
            <v>0.66688716906729573</v>
          </cell>
          <cell r="AW38">
            <v>26</v>
          </cell>
          <cell r="AX38">
            <v>0.75075842564699102</v>
          </cell>
          <cell r="AY38">
            <v>27</v>
          </cell>
          <cell r="AZ38">
            <v>0.80740099354856598</v>
          </cell>
        </row>
        <row r="39">
          <cell r="AU39">
            <v>26</v>
          </cell>
          <cell r="AV39">
            <v>0.66441734744210346</v>
          </cell>
          <cell r="AW39">
            <v>27</v>
          </cell>
          <cell r="AX39">
            <v>0.74886236626192626</v>
          </cell>
          <cell r="AY39">
            <v>28</v>
          </cell>
          <cell r="AZ39">
            <v>0.80584582912452352</v>
          </cell>
        </row>
        <row r="40">
          <cell r="AU40">
            <v>27</v>
          </cell>
          <cell r="AV40">
            <v>0.66205972887107523</v>
          </cell>
          <cell r="AW40">
            <v>28</v>
          </cell>
          <cell r="AX40">
            <v>0.74705094475375977</v>
          </cell>
          <cell r="AY40">
            <v>29</v>
          </cell>
          <cell r="AZ40">
            <v>0.80435942358465473</v>
          </cell>
        </row>
        <row r="41">
          <cell r="AU41">
            <v>28</v>
          </cell>
          <cell r="AV41">
            <v>0.65980484802069383</v>
          </cell>
          <cell r="AW41">
            <v>29</v>
          </cell>
          <cell r="AX41">
            <v>0.74531708405916652</v>
          </cell>
          <cell r="AY41">
            <v>30</v>
          </cell>
          <cell r="AZ41">
            <v>0.80293605509988286</v>
          </cell>
        </row>
        <row r="42">
          <cell r="AU42">
            <v>29</v>
          </cell>
          <cell r="AV42">
            <v>0.65764437773172613</v>
          </cell>
          <cell r="AW42">
            <v>30</v>
          </cell>
          <cell r="AX42">
            <v>0.74365455315204443</v>
          </cell>
          <cell r="AY42">
            <v>31</v>
          </cell>
          <cell r="AZ42">
            <v>0.80157068370883333</v>
          </cell>
        </row>
        <row r="43">
          <cell r="AU43">
            <v>30</v>
          </cell>
          <cell r="AV43">
            <v>0.6555709543832654</v>
          </cell>
          <cell r="AW43">
            <v>31</v>
          </cell>
          <cell r="AX43">
            <v>0.74205783779120738</v>
          </cell>
          <cell r="AY43">
            <v>32</v>
          </cell>
          <cell r="AZ43">
            <v>0.80025884738901221</v>
          </cell>
        </row>
        <row r="44">
          <cell r="AU44">
            <v>31</v>
          </cell>
          <cell r="AV44">
            <v>0.65357803542780502</v>
          </cell>
          <cell r="AW44">
            <v>32</v>
          </cell>
          <cell r="AX44">
            <v>0.7405220349977174</v>
          </cell>
          <cell r="AY44">
            <v>33</v>
          </cell>
          <cell r="AZ44">
            <v>0.79899657717343253</v>
          </cell>
        </row>
        <row r="45">
          <cell r="AU45">
            <v>32</v>
          </cell>
          <cell r="AV45">
            <v>0.65165978224985688</v>
          </cell>
          <cell r="AW45">
            <v>33</v>
          </cell>
          <cell r="AX45">
            <v>0.73904276622518306</v>
          </cell>
          <cell r="AY45">
            <v>34</v>
          </cell>
          <cell r="AZ45">
            <v>0.79778032727632786</v>
          </cell>
        </row>
        <row r="46">
          <cell r="AU46">
            <v>33</v>
          </cell>
          <cell r="AV46">
            <v>0.64981096314087072</v>
          </cell>
          <cell r="AW46">
            <v>34</v>
          </cell>
          <cell r="AX46">
            <v>0.73761610538998645</v>
          </cell>
          <cell r="AY46">
            <v>35</v>
          </cell>
          <cell r="AZ46">
            <v>0.79660691715496235</v>
          </cell>
        </row>
        <row r="47">
          <cell r="AU47">
            <v>34</v>
          </cell>
          <cell r="AV47">
            <v>0.64802687238963308</v>
          </cell>
          <cell r="AW47">
            <v>35</v>
          </cell>
          <cell r="AX47">
            <v>0.73623851881434454</v>
          </cell>
          <cell r="AY47">
            <v>36</v>
          </cell>
          <cell r="AZ47">
            <v>0.79547348314390209</v>
          </cell>
        </row>
        <row r="48">
          <cell r="AU48">
            <v>35</v>
          </cell>
          <cell r="AV48">
            <v>0.64630326238479396</v>
          </cell>
          <cell r="AW48">
            <v>36</v>
          </cell>
          <cell r="AX48">
            <v>0.73490681479463449</v>
          </cell>
          <cell r="AY48">
            <v>37</v>
          </cell>
          <cell r="AZ48">
            <v>0.79437743782639414</v>
          </cell>
        </row>
        <row r="49">
          <cell r="AU49">
            <v>36</v>
          </cell>
          <cell r="AV49">
            <v>0.64463628630090031</v>
          </cell>
          <cell r="AW49">
            <v>37</v>
          </cell>
          <cell r="AX49">
            <v>0.73361810100358715</v>
          </cell>
          <cell r="AY49">
            <v>38</v>
          </cell>
          <cell r="AZ49">
            <v>0.79331643570506971</v>
          </cell>
        </row>
        <row r="50">
          <cell r="AU50">
            <v>37</v>
          </cell>
          <cell r="AV50">
            <v>0.64302244945156717</v>
          </cell>
          <cell r="AW50">
            <v>38</v>
          </cell>
          <cell r="AX50">
            <v>0.73236974831189394</v>
          </cell>
          <cell r="AY50">
            <v>39</v>
          </cell>
          <cell r="AZ50">
            <v>0.79228834403633319</v>
          </cell>
        </row>
        <row r="51">
          <cell r="AU51">
            <v>38</v>
          </cell>
          <cell r="AV51">
            <v>0.6414585677859137</v>
          </cell>
          <cell r="AW51">
            <v>39</v>
          </cell>
          <cell r="AX51">
            <v>0.73115935990377379</v>
          </cell>
          <cell r="AY51">
            <v>40</v>
          </cell>
          <cell r="AZ51">
            <v>0.7912912179245345</v>
          </cell>
        </row>
        <row r="52">
          <cell r="AU52">
            <v>39</v>
          </cell>
          <cell r="AV52">
            <v>0.63994173230770002</v>
          </cell>
          <cell r="AW52">
            <v>40</v>
          </cell>
          <cell r="AX52">
            <v>0.72998474478451125</v>
          </cell>
          <cell r="AY52">
            <v>41</v>
          </cell>
          <cell r="AZ52">
            <v>0.79032327895125676</v>
          </cell>
        </row>
        <row r="53">
          <cell r="AU53">
            <v>40</v>
          </cell>
          <cell r="AV53">
            <v>0.63846927843288526</v>
          </cell>
          <cell r="AW53">
            <v>41</v>
          </cell>
          <cell r="AX53">
            <v>0.72884389495216961</v>
          </cell>
          <cell r="AY53">
            <v>42</v>
          </cell>
          <cell r="AZ53">
            <v>0.78938289675482276</v>
          </cell>
        </row>
        <row r="54">
          <cell r="AU54">
            <v>41</v>
          </cell>
          <cell r="AV54">
            <v>0.63703875948678612</v>
          </cell>
          <cell r="AW54">
            <v>42</v>
          </cell>
          <cell r="AX54">
            <v>0.72773496564248052</v>
          </cell>
          <cell r="AY54">
            <v>43</v>
          </cell>
          <cell r="AZ54">
            <v>0.78846857308491147</v>
          </cell>
        </row>
        <row r="55">
          <cell r="AU55">
            <v>42</v>
          </cell>
          <cell r="AV55">
            <v>0.63564792368862255</v>
          </cell>
          <cell r="AW55">
            <v>43</v>
          </cell>
          <cell r="AX55">
            <v>0.72665625816411084</v>
          </cell>
          <cell r="AY55">
            <v>44</v>
          </cell>
          <cell r="AZ55">
            <v>0.78757892794405226</v>
          </cell>
        </row>
        <row r="56">
          <cell r="AU56">
            <v>43</v>
          </cell>
          <cell r="AV56">
            <v>0.63429469408790518</v>
          </cell>
          <cell r="AW56">
            <v>44</v>
          </cell>
          <cell r="AX56">
            <v>0.72560620492766303</v>
          </cell>
          <cell r="AY56">
            <v>45</v>
          </cell>
          <cell r="AZ56">
            <v>0.78671268749694123</v>
          </cell>
        </row>
        <row r="57">
          <cell r="AU57">
            <v>44</v>
          </cell>
          <cell r="AV57">
            <v>0.63297715101055296</v>
          </cell>
          <cell r="AW57">
            <v>45</v>
          </cell>
          <cell r="AX57">
            <v>0.72458335634079318</v>
          </cell>
          <cell r="AY57">
            <v>46</v>
          </cell>
          <cell r="AZ57">
            <v>0.78586867348398981</v>
          </cell>
        </row>
        <row r="58">
          <cell r="AU58">
            <v>45</v>
          </cell>
          <cell r="AV58">
            <v>0.63169351664790208</v>
          </cell>
          <cell r="AW58">
            <v>46</v>
          </cell>
          <cell r="AX58">
            <v>0.72358636929747577</v>
          </cell>
          <cell r="AY58">
            <v>47</v>
          </cell>
          <cell r="AZ58">
            <v>0.7850457939202139</v>
          </cell>
        </row>
        <row r="59">
          <cell r="AU59">
            <v>46</v>
          </cell>
          <cell r="AV59">
            <v>0.63044214148275912</v>
          </cell>
          <cell r="AW59">
            <v>47</v>
          </cell>
          <cell r="AX59">
            <v>0.72261399703454732</v>
          </cell>
          <cell r="AY59">
            <v>48</v>
          </cell>
          <cell r="AZ59">
            <v>0.78424303489683334</v>
          </cell>
        </row>
        <row r="60">
          <cell r="AU60">
            <v>47</v>
          </cell>
          <cell r="AV60">
            <v>0.62922149229632562</v>
          </cell>
          <cell r="AW60">
            <v>48</v>
          </cell>
          <cell r="AX60">
            <v>0.72166508016542108</v>
          </cell>
          <cell r="AY60">
            <v>49</v>
          </cell>
          <cell r="AZ60">
            <v>0.78345945333250044</v>
          </cell>
        </row>
        <row r="61">
          <cell r="AU61">
            <v>48</v>
          </cell>
          <cell r="AV61">
            <v>0.62803014154050096</v>
          </cell>
          <cell r="AW61">
            <v>49</v>
          </cell>
          <cell r="AX61">
            <v>0.72073853873097915</v>
          </cell>
          <cell r="AY61">
            <v>50</v>
          </cell>
          <cell r="AZ61">
            <v>0.78269417054528956</v>
          </cell>
        </row>
        <row r="62">
          <cell r="AU62">
            <v>49</v>
          </cell>
          <cell r="AV62">
            <v>0.62686675789353641</v>
          </cell>
          <cell r="AW62">
            <v>50</v>
          </cell>
          <cell r="AX62">
            <v>0.71983336513242624</v>
          </cell>
          <cell r="AY62">
            <v>51</v>
          </cell>
          <cell r="AZ62">
            <v>0.78194636653652072</v>
          </cell>
        </row>
        <row r="63">
          <cell r="AU63">
            <v>50</v>
          </cell>
          <cell r="AV63">
            <v>0.62573009784466482</v>
          </cell>
          <cell r="AW63">
            <v>51</v>
          </cell>
          <cell r="AX63">
            <v>0.71894861783139308</v>
          </cell>
          <cell r="AY63">
            <v>52</v>
          </cell>
          <cell r="AZ63">
            <v>0.78121527489397113</v>
          </cell>
        </row>
        <row r="64">
          <cell r="AU64">
            <v>51</v>
          </cell>
          <cell r="AV64">
            <v>0.62461899817630473</v>
          </cell>
          <cell r="AW64">
            <v>52</v>
          </cell>
          <cell r="AX64">
            <v>0.71808341571958934</v>
          </cell>
          <cell r="AY64">
            <v>53</v>
          </cell>
          <cell r="AZ64">
            <v>0.78050017823573625</v>
          </cell>
        </row>
        <row r="65">
          <cell r="AU65">
            <v>52</v>
          </cell>
          <cell r="AV65">
            <v>0.6235323692315744</v>
          </cell>
          <cell r="AW65">
            <v>53</v>
          </cell>
          <cell r="AX65">
            <v>0.7172369330745143</v>
          </cell>
          <cell r="AY65">
            <v>54</v>
          </cell>
          <cell r="AZ65">
            <v>0.77980040412742135</v>
          </cell>
        </row>
        <row r="66">
          <cell r="AU66">
            <v>53</v>
          </cell>
          <cell r="AV66">
            <v>0.62246918887087765</v>
          </cell>
          <cell r="AW66">
            <v>54</v>
          </cell>
          <cell r="AX66">
            <v>0.71640839502961418</v>
          </cell>
          <cell r="AY66">
            <v>55</v>
          </cell>
          <cell r="AZ66">
            <v>0.77911532141492279</v>
          </cell>
        </row>
        <row r="67">
          <cell r="AU67">
            <v>54</v>
          </cell>
          <cell r="AV67">
            <v>0.62142849703479275</v>
          </cell>
          <cell r="AW67">
            <v>55</v>
          </cell>
          <cell r="AX67">
            <v>0.7155970734972722</v>
          </cell>
          <cell r="AY67">
            <v>56</v>
          </cell>
          <cell r="AZ67">
            <v>0.77844433692310433</v>
          </cell>
        </row>
        <row r="68">
          <cell r="AU68">
            <v>55</v>
          </cell>
          <cell r="AV68">
            <v>0.62040939084184388</v>
          </cell>
          <cell r="AW68">
            <v>56</v>
          </cell>
          <cell r="AX68">
            <v>0.7148022834914517</v>
          </cell>
          <cell r="AY68">
            <v>57</v>
          </cell>
          <cell r="AZ68">
            <v>0.77778689247746335</v>
          </cell>
        </row>
        <row r="69">
          <cell r="AU69">
            <v>56</v>
          </cell>
          <cell r="AV69">
            <v>0.61941102015935712</v>
          </cell>
          <cell r="AW69">
            <v>57</v>
          </cell>
          <cell r="AX69">
            <v>0.71402337980394781</v>
          </cell>
          <cell r="AY69">
            <v>58</v>
          </cell>
          <cell r="AZ69">
            <v>0.77714246221163941</v>
          </cell>
        </row>
        <row r="70">
          <cell r="AU70">
            <v>57</v>
          </cell>
          <cell r="AV70">
            <v>0.61843258359375519</v>
          </cell>
          <cell r="AW70">
            <v>58</v>
          </cell>
          <cell r="AX70">
            <v>0.7132597539942761</v>
          </cell>
          <cell r="AY70">
            <v>59</v>
          </cell>
          <cell r="AZ70">
            <v>0.77651055012849912</v>
          </cell>
        </row>
        <row r="71">
          <cell r="AU71">
            <v>58</v>
          </cell>
          <cell r="AV71">
            <v>0.61747332485360751</v>
          </cell>
          <cell r="AW71">
            <v>59</v>
          </cell>
          <cell r="AX71">
            <v>0.71251083165838569</v>
          </cell>
          <cell r="AY71">
            <v>60</v>
          </cell>
          <cell r="AZ71">
            <v>0.77589068788670323</v>
          </cell>
        </row>
        <row r="72">
          <cell r="AU72">
            <v>59</v>
          </cell>
          <cell r="AV72">
            <v>0.61653252944469172</v>
          </cell>
          <cell r="AW72">
            <v>60</v>
          </cell>
          <cell r="AX72">
            <v>0.71177606994581755</v>
          </cell>
          <cell r="AY72">
            <v>61</v>
          </cell>
          <cell r="AZ72">
            <v>0.77528243278821996</v>
          </cell>
        </row>
        <row r="73">
          <cell r="AU73">
            <v>60</v>
          </cell>
          <cell r="AV73">
            <v>0.61560952166142036</v>
          </cell>
          <cell r="AW73">
            <v>61</v>
          </cell>
          <cell r="AX73">
            <v>0.71105495529870666</v>
          </cell>
          <cell r="AY73">
            <v>62</v>
          </cell>
          <cell r="AZ73">
            <v>0.77468536594531212</v>
          </cell>
        </row>
        <row r="74">
          <cell r="AU74">
            <v>61</v>
          </cell>
          <cell r="AV74">
            <v>0.61470366184336345</v>
          </cell>
          <cell r="AW74">
            <v>62</v>
          </cell>
          <cell r="AX74">
            <v>0.71034700138929752</v>
          </cell>
          <cell r="AY74">
            <v>63</v>
          </cell>
          <cell r="AZ74">
            <v>0.77409909060814552</v>
          </cell>
        </row>
        <row r="75">
          <cell r="AU75">
            <v>62</v>
          </cell>
          <cell r="AV75">
            <v>0.61381434386938227</v>
          </cell>
          <cell r="AW75">
            <v>63</v>
          </cell>
          <cell r="AX75">
            <v>0.709651747235445</v>
          </cell>
          <cell r="AY75">
            <v>64</v>
          </cell>
          <cell r="AZ75">
            <v>0.77352323063644124</v>
          </cell>
        </row>
        <row r="76">
          <cell r="AU76">
            <v>63</v>
          </cell>
          <cell r="AV76">
            <v>0.61294099286514336</v>
          </cell>
          <cell r="AW76">
            <v>64</v>
          </cell>
          <cell r="AX76">
            <v>0.7089687554760109</v>
          </cell>
          <cell r="AY76">
            <v>65</v>
          </cell>
          <cell r="AZ76">
            <v>0.77295742910055276</v>
          </cell>
        </row>
        <row r="77">
          <cell r="AU77">
            <v>64</v>
          </cell>
          <cell r="AV77">
            <v>0.61208306310261962</v>
          </cell>
          <cell r="AW77">
            <v>65</v>
          </cell>
          <cell r="AX77">
            <v>0.70829761079016917</v>
          </cell>
          <cell r="AY77">
            <v>66</v>
          </cell>
          <cell r="AZ77">
            <v>0.77240134699904872</v>
          </cell>
        </row>
        <row r="78">
          <cell r="AU78">
            <v>65</v>
          </cell>
          <cell r="AV78">
            <v>0.6112400360726421</v>
          </cell>
          <cell r="AW78">
            <v>66</v>
          </cell>
          <cell r="AX78">
            <v>0.70763791844646873</v>
          </cell>
          <cell r="AY78">
            <v>67</v>
          </cell>
          <cell r="AZ78">
            <v>0.77185466208136411</v>
          </cell>
        </row>
        <row r="79">
          <cell r="AU79">
            <v>66</v>
          </cell>
          <cell r="AV79">
            <v>0.61041141871370197</v>
          </cell>
          <cell r="AW79">
            <v>67</v>
          </cell>
          <cell r="AX79">
            <v>0.70698930296909435</v>
          </cell>
          <cell r="AY79">
            <v>68</v>
          </cell>
          <cell r="AZ79">
            <v>0.77131706776536479</v>
          </cell>
        </row>
        <row r="80">
          <cell r="AU80">
            <v>67</v>
          </cell>
          <cell r="AV80">
            <v>0.60959674178207968</v>
          </cell>
          <cell r="AW80">
            <v>68</v>
          </cell>
          <cell r="AX80">
            <v>0.7063514069101654</v>
          </cell>
          <cell r="AY80">
            <v>69</v>
          </cell>
          <cell r="AZ80">
            <v>0.77078827214080381</v>
          </cell>
        </row>
        <row r="81">
          <cell r="AU81">
            <v>68</v>
          </cell>
          <cell r="AV81">
            <v>0.60879555835000621</v>
          </cell>
          <cell r="AW81">
            <v>69</v>
          </cell>
          <cell r="AX81">
            <v>0.70572388971812716</v>
          </cell>
          <cell r="AY81">
            <v>70</v>
          </cell>
          <cell r="AZ81">
            <v>0.77026799705062465</v>
          </cell>
        </row>
        <row r="82">
          <cell r="AU82">
            <v>69</v>
          </cell>
          <cell r="AV82">
            <v>0.60800744241999916</v>
          </cell>
          <cell r="AW82">
            <v>70</v>
          </cell>
          <cell r="AX82">
            <v>0.70510642669336243</v>
          </cell>
          <cell r="AY82">
            <v>71</v>
          </cell>
          <cell r="AZ82">
            <v>0.76975597724293721</v>
          </cell>
        </row>
        <row r="83">
          <cell r="AU83">
            <v>70</v>
          </cell>
          <cell r="AV83">
            <v>0.60723198764477537</v>
          </cell>
          <cell r="AW83">
            <v>71</v>
          </cell>
          <cell r="AX83">
            <v>0.70449870802308912</v>
          </cell>
          <cell r="AY83">
            <v>72</v>
          </cell>
          <cell r="AZ83">
            <v>0.76925195958724657</v>
          </cell>
        </row>
        <row r="84">
          <cell r="AU84">
            <v>71</v>
          </cell>
          <cell r="AV84">
            <v>0.60646880614325271</v>
          </cell>
          <cell r="AW84">
            <v>72</v>
          </cell>
          <cell r="AX84">
            <v>0.70390043788844137</v>
          </cell>
          <cell r="AY84">
            <v>73</v>
          </cell>
          <cell r="AZ84">
            <v>0.76875570234918789</v>
          </cell>
        </row>
        <row r="85">
          <cell r="AU85">
            <v>72</v>
          </cell>
          <cell r="AV85">
            <v>0.60571752740412921</v>
          </cell>
          <cell r="AW85">
            <v>73</v>
          </cell>
          <cell r="AX85">
            <v>0.70331133363735854</v>
          </cell>
          <cell r="AY85">
            <v>74</v>
          </cell>
          <cell r="AZ85">
            <v>0.76826697451861137</v>
          </cell>
        </row>
        <row r="86">
          <cell r="AU86">
            <v>73</v>
          </cell>
          <cell r="AV86">
            <v>0.60497779726939571</v>
          </cell>
          <cell r="AW86">
            <v>74</v>
          </cell>
          <cell r="AX86">
            <v>0.70273112501755752</v>
          </cell>
          <cell r="AY86">
            <v>75</v>
          </cell>
          <cell r="AZ86">
            <v>0.76778555518637703</v>
          </cell>
        </row>
        <row r="87">
          <cell r="AU87">
            <v>74</v>
          </cell>
          <cell r="AV87">
            <v>0.60424927699090536</v>
          </cell>
          <cell r="AW87">
            <v>75</v>
          </cell>
          <cell r="AX87">
            <v>0.70215955346443015</v>
          </cell>
          <cell r="AY87">
            <v>76</v>
          </cell>
          <cell r="AZ87">
            <v>0.7673112329656937</v>
          </cell>
        </row>
        <row r="88">
          <cell r="AU88">
            <v>75</v>
          </cell>
          <cell r="AV88">
            <v>0.6035316423537983</v>
          </cell>
          <cell r="AW88">
            <v>76</v>
          </cell>
          <cell r="AX88">
            <v>0.70159637143922338</v>
          </cell>
          <cell r="AY88">
            <v>77</v>
          </cell>
          <cell r="AZ88">
            <v>0.76684380545423392</v>
          </cell>
        </row>
        <row r="89">
          <cell r="AU89">
            <v>76</v>
          </cell>
          <cell r="AV89">
            <v>0.6028245828611889</v>
          </cell>
          <cell r="AW89">
            <v>77</v>
          </cell>
          <cell r="AX89">
            <v>0.70104134181330413</v>
          </cell>
          <cell r="AY89">
            <v>78</v>
          </cell>
          <cell r="AZ89">
            <v>0.76638307873363298</v>
          </cell>
        </row>
        <row r="90">
          <cell r="AU90">
            <v>77</v>
          </cell>
          <cell r="AV90">
            <v>0.60212780097506047</v>
          </cell>
          <cell r="AW90">
            <v>78</v>
          </cell>
          <cell r="AX90">
            <v>0.70049423729471816</v>
          </cell>
          <cell r="AY90">
            <v>79</v>
          </cell>
          <cell r="AZ90">
            <v>0.76592886690329909</v>
          </cell>
        </row>
        <row r="91">
          <cell r="AU91">
            <v>78</v>
          </cell>
          <cell r="AV91">
            <v>0.60144101140878659</v>
          </cell>
          <cell r="AW91">
            <v>79</v>
          </cell>
          <cell r="AX91">
            <v>0.69995483989360885</v>
          </cell>
          <cell r="AY91">
            <v>80</v>
          </cell>
          <cell r="AZ91">
            <v>0.76548099164575201</v>
          </cell>
        </row>
        <row r="92">
          <cell r="AU92">
            <v>79</v>
          </cell>
          <cell r="AV92">
            <v>0.60076394046713455</v>
          </cell>
          <cell r="AW92">
            <v>80</v>
          </cell>
          <cell r="AX92">
            <v>0.69942294042338271</v>
          </cell>
          <cell r="AY92">
            <v>81</v>
          </cell>
          <cell r="AZ92">
            <v>0.76503928182097181</v>
          </cell>
        </row>
        <row r="93">
          <cell r="AU93">
            <v>80</v>
          </cell>
          <cell r="AV93">
            <v>0.60009632542998226</v>
          </cell>
          <cell r="AW93">
            <v>81</v>
          </cell>
          <cell r="AX93">
            <v>0.69889833803479517</v>
          </cell>
          <cell r="AY93">
            <v>82</v>
          </cell>
          <cell r="AZ93">
            <v>0.76460357308746529</v>
          </cell>
        </row>
        <row r="94">
          <cell r="AU94">
            <v>81</v>
          </cell>
          <cell r="AV94">
            <v>0.59943791397633006</v>
          </cell>
          <cell r="AW94">
            <v>82</v>
          </cell>
          <cell r="AX94">
            <v>0.69838083978038734</v>
          </cell>
          <cell r="AY94">
            <v>83</v>
          </cell>
          <cell r="AZ94">
            <v>0.76417370754796843</v>
          </cell>
        </row>
        <row r="95">
          <cell r="AU95">
            <v>82</v>
          </cell>
          <cell r="AV95">
            <v>0.59878846364548921</v>
          </cell>
          <cell r="AW95">
            <v>83</v>
          </cell>
          <cell r="AX95">
            <v>0.69787026020693588</v>
          </cell>
          <cell r="AY95">
            <v>84</v>
          </cell>
          <cell r="AZ95">
            <v>0.76374953341789031</v>
          </cell>
        </row>
        <row r="96">
          <cell r="AU96">
            <v>83</v>
          </cell>
          <cell r="AV96">
            <v>0.59814774133261395</v>
          </cell>
          <cell r="AW96">
            <v>84</v>
          </cell>
          <cell r="AX96">
            <v>0.6973664209737841</v>
          </cell>
          <cell r="AY96">
            <v>85</v>
          </cell>
          <cell r="AZ96">
            <v>0.76333090471477327</v>
          </cell>
        </row>
        <row r="97">
          <cell r="AU97">
            <v>84</v>
          </cell>
          <cell r="AV97">
            <v>0.5975155228159863</v>
          </cell>
          <cell r="AW97">
            <v>85</v>
          </cell>
          <cell r="AX97">
            <v>0.69686915049510934</v>
          </cell>
          <cell r="AY97">
            <v>86</v>
          </cell>
          <cell r="AZ97">
            <v>0.76291768096718671</v>
          </cell>
        </row>
        <row r="98">
          <cell r="AU98">
            <v>85</v>
          </cell>
          <cell r="AV98">
            <v>0.59689159231369171</v>
          </cell>
          <cell r="AW98">
            <v>86</v>
          </cell>
          <cell r="AX98">
            <v>0.69637828360435106</v>
          </cell>
          <cell r="AY98">
            <v>87</v>
          </cell>
          <cell r="AZ98">
            <v>0.76250972694162233</v>
          </cell>
        </row>
        <row r="99">
          <cell r="AU99">
            <v>86</v>
          </cell>
          <cell r="AV99">
            <v>0.59627574206752199</v>
          </cell>
          <cell r="AW99">
            <v>87</v>
          </cell>
          <cell r="AX99">
            <v>0.69589366123917451</v>
          </cell>
          <cell r="AY99">
            <v>88</v>
          </cell>
          <cell r="AZ99">
            <v>0.76210691238606676</v>
          </cell>
        </row>
        <row r="100">
          <cell r="AU100">
            <v>87</v>
          </cell>
          <cell r="AV100">
            <v>0.59566777195212983</v>
          </cell>
          <cell r="AW100">
            <v>88</v>
          </cell>
          <cell r="AX100">
            <v>0.69541513014548251</v>
          </cell>
          <cell r="AY100">
            <v>89</v>
          </cell>
          <cell r="AZ100">
            <v>0.76170911178904943</v>
          </cell>
        </row>
        <row r="101">
          <cell r="AU101">
            <v>88</v>
          </cell>
          <cell r="AV101">
            <v>0.59506748910762064</v>
          </cell>
          <cell r="AW101">
            <v>89</v>
          </cell>
          <cell r="AX101">
            <v>0.69494254259911103</v>
          </cell>
          <cell r="AY101">
            <v>90</v>
          </cell>
          <cell r="AZ101">
            <v>0.7613162041530579</v>
          </cell>
        </row>
        <row r="102">
          <cell r="AU102">
            <v>89</v>
          </cell>
          <cell r="AV102">
            <v>0.59447470759391796</v>
          </cell>
          <cell r="AW102">
            <v>90</v>
          </cell>
          <cell r="AX102">
            <v>0.69447575614395962</v>
          </cell>
          <cell r="AY102">
            <v>91</v>
          </cell>
          <cell r="AZ102">
            <v>0.76092807278130703</v>
          </cell>
        </row>
        <row r="103">
          <cell r="AU103">
            <v>90</v>
          </cell>
          <cell r="AV103">
            <v>0.59388924806537668</v>
          </cell>
          <cell r="AW103">
            <v>91</v>
          </cell>
          <cell r="AX103">
            <v>0.69401463334540525</v>
          </cell>
          <cell r="AY103">
            <v>92</v>
          </cell>
          <cell r="AZ103">
            <v>0.760544605076928</v>
          </cell>
        </row>
        <row r="104">
          <cell r="AU104">
            <v>91</v>
          </cell>
          <cell r="AV104">
            <v>0.5933109374642398</v>
          </cell>
          <cell r="AW104">
            <v>92</v>
          </cell>
          <cell r="AX104">
            <v>0.69355904155794401</v>
          </cell>
          <cell r="AY104">
            <v>93</v>
          </cell>
          <cell r="AZ104">
            <v>0.76016569235372289</v>
          </cell>
        </row>
        <row r="105">
          <cell r="AU105">
            <v>92</v>
          </cell>
          <cell r="AV105">
            <v>0.59273960873164599</v>
          </cell>
          <cell r="AW105">
            <v>93</v>
          </cell>
          <cell r="AX105">
            <v>0.69310885270608935</v>
          </cell>
          <cell r="AY105">
            <v>94</v>
          </cell>
          <cell r="AZ105">
            <v>0.75979122965769186</v>
          </cell>
        </row>
        <row r="106">
          <cell r="AU106">
            <v>93</v>
          </cell>
          <cell r="AV106">
            <v>0.59217510053499978</v>
          </cell>
          <cell r="AW106">
            <v>94</v>
          </cell>
          <cell r="AX106">
            <v>0.69266394307762835</v>
          </cell>
          <cell r="AY106">
            <v>95</v>
          </cell>
          <cell r="AZ106">
            <v>0.7594211155986107</v>
          </cell>
        </row>
        <row r="107">
          <cell r="AU107">
            <v>94</v>
          </cell>
          <cell r="AV107">
            <v>0.59161725701060608</v>
          </cell>
          <cell r="AW107">
            <v>95</v>
          </cell>
          <cell r="AX107">
            <v>0.69222419312841266</v>
          </cell>
          <cell r="AY107">
            <v>96</v>
          </cell>
          <cell r="AZ107">
            <v>0.75905525219098358</v>
          </cell>
        </row>
        <row r="108">
          <cell r="AU108">
            <v>95</v>
          </cell>
          <cell r="AV108">
            <v>0.59106592752055742</v>
          </cell>
          <cell r="AW108">
            <v>96</v>
          </cell>
          <cell r="AX108">
            <v>0.69178948729792056</v>
          </cell>
          <cell r="AY108">
            <v>97</v>
          </cell>
          <cell r="AZ108">
            <v>0.75869354470375472</v>
          </cell>
        </row>
        <row r="109">
          <cell r="AU109">
            <v>96</v>
          </cell>
          <cell r="AV109">
            <v>0.59052096642293972</v>
          </cell>
          <cell r="AW109">
            <v>97</v>
          </cell>
          <cell r="AX109">
            <v>0.69135971383488515</v>
          </cell>
          <cell r="AY109">
            <v>98</v>
          </cell>
          <cell r="AZ109">
            <v>0.75833590151820796</v>
          </cell>
        </row>
        <row r="110">
          <cell r="AU110">
            <v>97</v>
          </cell>
          <cell r="AV110">
            <v>0.58998223285449192</v>
          </cell>
          <cell r="AW110">
            <v>98</v>
          </cell>
          <cell r="AX110">
            <v>0.69093476463233872</v>
          </cell>
          <cell r="AY110">
            <v>99</v>
          </cell>
          <cell r="AZ110">
            <v>0.75798223399352316</v>
          </cell>
        </row>
        <row r="111">
          <cell r="AU111">
            <v>98</v>
          </cell>
          <cell r="AV111">
            <v>0.58944959052491819</v>
          </cell>
          <cell r="AW111">
            <v>99</v>
          </cell>
          <cell r="AX111">
            <v>0.69051453507146976</v>
          </cell>
          <cell r="AY111">
            <v>100</v>
          </cell>
          <cell r="AZ111">
            <v>0.7576324563395006</v>
          </cell>
        </row>
        <row r="112">
          <cell r="AU112">
            <v>99</v>
          </cell>
          <cell r="AV112">
            <v>0.5889229075221164</v>
          </cell>
          <cell r="AW112">
            <v>100</v>
          </cell>
          <cell r="AX112">
            <v>0.69009892387373517</v>
          </cell>
          <cell r="AY112">
            <v>101</v>
          </cell>
          <cell r="AZ112">
            <v>0.75728648549600297</v>
          </cell>
        </row>
        <row r="113">
          <cell r="AU113">
            <v>100</v>
          </cell>
          <cell r="AV113">
            <v>0.58840205612763252</v>
          </cell>
          <cell r="AW113">
            <v>101</v>
          </cell>
          <cell r="AX113">
            <v>0.68968783296070901</v>
          </cell>
          <cell r="AY113">
            <v>102</v>
          </cell>
          <cell r="AZ113">
            <v>0.75694424101869007</v>
          </cell>
        </row>
        <row r="114">
          <cell r="AU114">
            <v>101</v>
          </cell>
          <cell r="AV114">
            <v>0.58788691264170712</v>
          </cell>
          <cell r="AW114">
            <v>102</v>
          </cell>
          <cell r="AX114">
            <v>0.68928116732118916</v>
          </cell>
          <cell r="AY114">
            <v>103</v>
          </cell>
          <cell r="AZ114">
            <v>0.75660564497065985</v>
          </cell>
        </row>
        <row r="115">
          <cell r="AU115">
            <v>102</v>
          </cell>
          <cell r="AV115">
            <v>0.58737735721732187</v>
          </cell>
          <cell r="AW115">
            <v>103</v>
          </cell>
          <cell r="AX115">
            <v>0.68887883488511603</v>
          </cell>
          <cell r="AY115">
            <v>104</v>
          </cell>
          <cell r="AZ115">
            <v>0.75627062181963289</v>
          </cell>
        </row>
        <row r="116">
          <cell r="AU116">
            <v>103</v>
          </cell>
          <cell r="AV116">
            <v>0.58687327370269782</v>
          </cell>
          <cell r="AW116">
            <v>104</v>
          </cell>
          <cell r="AX116">
            <v>0.68848074640388768</v>
          </cell>
          <cell r="AY116">
            <v>105</v>
          </cell>
          <cell r="AZ116">
            <v>0.75593909834034212</v>
          </cell>
        </row>
        <row r="117">
          <cell r="AU117">
            <v>104</v>
          </cell>
          <cell r="AV117">
            <v>0.58637454949173584</v>
          </cell>
          <cell r="AW117">
            <v>105</v>
          </cell>
          <cell r="AX117">
            <v>0.68808681533668892</v>
          </cell>
          <cell r="AY117">
            <v>106</v>
          </cell>
          <cell r="AZ117">
            <v>0.75561100352181898</v>
          </cell>
        </row>
        <row r="118">
          <cell r="AU118">
            <v>105</v>
          </cell>
          <cell r="AV118">
            <v>0.58588107538192236</v>
          </cell>
          <cell r="AW118">
            <v>106</v>
          </cell>
          <cell r="AX118">
            <v>0.68769695774247286</v>
          </cell>
          <cell r="AY118">
            <v>107</v>
          </cell>
          <cell r="AZ118">
            <v>0.75528626847927915</v>
          </cell>
        </row>
        <row r="119">
          <cell r="AU119">
            <v>106</v>
          </cell>
          <cell r="AV119">
            <v>0.58539274543926123</v>
          </cell>
          <cell r="AW119">
            <v>107</v>
          </cell>
          <cell r="AX119">
            <v>0.68731109217726594</v>
          </cell>
          <cell r="AY119">
            <v>108</v>
          </cell>
          <cell r="AZ119">
            <v>0.75496482637034312</v>
          </cell>
        </row>
        <row r="120">
          <cell r="AU120">
            <v>107</v>
          </cell>
          <cell r="AV120">
            <v>0.5849094568698181</v>
          </cell>
          <cell r="AW120">
            <v>108</v>
          </cell>
          <cell r="AX120">
            <v>0.68692913959647861</v>
          </cell>
          <cell r="AY120">
            <v>109</v>
          </cell>
          <cell r="AZ120">
            <v>0.75464661231533248</v>
          </cell>
        </row>
        <row r="121">
          <cell r="AU121">
            <v>108</v>
          </cell>
          <cell r="AV121">
            <v>0.58443110989749381</v>
          </cell>
          <cell r="AW121">
            <v>109</v>
          </cell>
          <cell r="AX121">
            <v>0.68655102326193984</v>
          </cell>
          <cell r="AY121">
            <v>110</v>
          </cell>
          <cell r="AZ121">
            <v>0.75433156332141216</v>
          </cell>
        </row>
        <row r="122">
          <cell r="AU122">
            <v>109</v>
          </cell>
          <cell r="AV122">
            <v>0.58395760764766846</v>
          </cell>
          <cell r="AW122">
            <v>110</v>
          </cell>
          <cell r="AX122">
            <v>0.68617666865337745</v>
          </cell>
          <cell r="AY122">
            <v>111</v>
          </cell>
          <cell r="AZ122">
            <v>0.75401961821035346</v>
          </cell>
        </row>
        <row r="123">
          <cell r="AU123">
            <v>110</v>
          </cell>
          <cell r="AV123">
            <v>0.58348885603638201</v>
          </cell>
          <cell r="AW123">
            <v>111</v>
          </cell>
          <cell r="AX123">
            <v>0.68580600338409659</v>
          </cell>
          <cell r="AY123">
            <v>112</v>
          </cell>
          <cell r="AZ123">
            <v>0.75371071754971664</v>
          </cell>
        </row>
        <row r="124">
          <cell r="AU124">
            <v>111</v>
          </cell>
          <cell r="AV124">
            <v>0.58302476366473888</v>
          </cell>
          <cell r="AW124">
            <v>112</v>
          </cell>
          <cell r="AX124">
            <v>0.6854389571206182</v>
          </cell>
          <cell r="AY124">
            <v>113</v>
          </cell>
          <cell r="AZ124">
            <v>0.75340480358725781</v>
          </cell>
        </row>
        <row r="125">
          <cell r="AU125">
            <v>112</v>
          </cell>
          <cell r="AV125">
            <v>0.58256524171824464</v>
          </cell>
          <cell r="AW125">
            <v>113</v>
          </cell>
          <cell r="AX125">
            <v>0.68507546150605658</v>
          </cell>
          <cell r="AY125">
            <v>114</v>
          </cell>
          <cell r="AZ125">
            <v>0.75310182018838323</v>
          </cell>
        </row>
        <row r="126">
          <cell r="AU126">
            <v>113</v>
          </cell>
          <cell r="AV126">
            <v>0.58211020387079981</v>
          </cell>
          <cell r="AW126">
            <v>114</v>
          </cell>
          <cell r="AX126">
            <v>0.68471545008702972</v>
          </cell>
          <cell r="AY126">
            <v>115</v>
          </cell>
          <cell r="AZ126">
            <v>0.75280171277648045</v>
          </cell>
        </row>
        <row r="127">
          <cell r="AU127">
            <v>114</v>
          </cell>
          <cell r="AV127">
            <v>0.58165956619309889</v>
          </cell>
          <cell r="AW127">
            <v>115</v>
          </cell>
          <cell r="AX127">
            <v>0.68435885824391052</v>
          </cell>
          <cell r="AY127">
            <v>116</v>
          </cell>
          <cell r="AZ127">
            <v>0.75250442827597197</v>
          </cell>
        </row>
        <row r="128">
          <cell r="AU128">
            <v>115</v>
          </cell>
          <cell r="AV128">
            <v>0.58121324706518962</v>
          </cell>
          <cell r="AW128">
            <v>116</v>
          </cell>
          <cell r="AX128">
            <v>0.68400562312423452</v>
          </cell>
          <cell r="AY128">
            <v>117</v>
          </cell>
          <cell r="AZ128">
            <v>0.75220991505794088</v>
          </cell>
        </row>
        <row r="129">
          <cell r="AU129">
            <v>116</v>
          </cell>
          <cell r="AV129">
            <v>0.58077116709297316</v>
          </cell>
          <cell r="AW129">
            <v>117</v>
          </cell>
          <cell r="AX129">
            <v>0.68365568357909712</v>
          </cell>
          <cell r="AY129">
            <v>118</v>
          </cell>
          <cell r="AZ129">
            <v>0.75191812288819293</v>
          </cell>
        </row>
        <row r="130">
          <cell r="AU130">
            <v>117</v>
          </cell>
          <cell r="AV130">
            <v>0.58033324902843164</v>
          </cell>
          <cell r="AW130">
            <v>118</v>
          </cell>
          <cell r="AX130">
            <v>0.68330898010238073</v>
          </cell>
          <cell r="AY130">
            <v>119</v>
          </cell>
          <cell r="AZ130">
            <v>0.75162900287762446</v>
          </cell>
        </row>
        <row r="131">
          <cell r="AU131">
            <v>118</v>
          </cell>
          <cell r="AV131">
            <v>0.57989941769338582</v>
          </cell>
          <cell r="AW131">
            <v>119</v>
          </cell>
          <cell r="AX131">
            <v>0.68296545477266046</v>
          </cell>
          <cell r="AY131">
            <v>120</v>
          </cell>
          <cell r="AZ131">
            <v>0.75134250743477315</v>
          </cell>
        </row>
        <row r="132">
          <cell r="AU132">
            <v>119</v>
          </cell>
          <cell r="AV132">
            <v>0.57946959990659819</v>
          </cell>
          <cell r="AW132">
            <v>120</v>
          </cell>
          <cell r="AX132">
            <v>0.68262505119764982</v>
          </cell>
          <cell r="AY132">
            <v>121</v>
          </cell>
          <cell r="AZ132">
            <v>0.75105859022044097</v>
          </cell>
        </row>
        <row r="133">
          <cell r="AU133">
            <v>120</v>
          </cell>
          <cell r="AV133">
            <v>0.57904372441404728</v>
          </cell>
          <cell r="AW133">
            <v>121</v>
          </cell>
          <cell r="AX133">
            <v>0.68228771446105441</v>
          </cell>
          <cell r="AY133">
            <v>122</v>
          </cell>
          <cell r="AZ133">
            <v>0.75077720610427801</v>
          </cell>
        </row>
        <row r="134">
          <cell r="AU134">
            <v>121</v>
          </cell>
          <cell r="AV134">
            <v>0.57862172182220861</v>
          </cell>
          <cell r="AW134">
            <v>122</v>
          </cell>
          <cell r="AX134">
            <v>0.68195339107170905</v>
          </cell>
          <cell r="AY134">
            <v>123</v>
          </cell>
          <cell r="AZ134">
            <v>0.75049831112322885</v>
          </cell>
        </row>
        <row r="135">
          <cell r="AU135">
            <v>122</v>
          </cell>
          <cell r="AV135">
            <v>0.57820352453418877</v>
          </cell>
          <cell r="AW135">
            <v>123</v>
          </cell>
          <cell r="AX135">
            <v>0.68162202891488144</v>
          </cell>
          <cell r="AY135">
            <v>124</v>
          </cell>
          <cell r="AZ135">
            <v>0.75022186244174638</v>
          </cell>
        </row>
        <row r="136">
          <cell r="AU136">
            <v>123</v>
          </cell>
          <cell r="AV136">
            <v>0.57778906668856833</v>
          </cell>
          <cell r="AW136">
            <v>124</v>
          </cell>
          <cell r="AX136">
            <v>0.68129357720563433</v>
          </cell>
          <cell r="AY136">
            <v>125</v>
          </cell>
          <cell r="AZ136">
            <v>0.74994781831368229</v>
          </cell>
        </row>
        <row r="137">
          <cell r="AU137">
            <v>124</v>
          </cell>
          <cell r="AV137">
            <v>0.57737828410081637</v>
          </cell>
          <cell r="AW137">
            <v>125</v>
          </cell>
          <cell r="AX137">
            <v>0.68096798644414069</v>
          </cell>
          <cell r="AY137">
            <v>126</v>
          </cell>
          <cell r="AZ137">
            <v>0.74967613804577182</v>
          </cell>
        </row>
        <row r="138">
          <cell r="AU138">
            <v>125</v>
          </cell>
          <cell r="AV138">
            <v>0.57697111420714819</v>
          </cell>
          <cell r="AW138">
            <v>126</v>
          </cell>
          <cell r="AX138">
            <v>0.68064520837285714</v>
          </cell>
          <cell r="AY138">
            <v>127</v>
          </cell>
          <cell r="AZ138">
            <v>0.74940678196263255</v>
          </cell>
        </row>
        <row r="139">
          <cell r="AU139">
            <v>126</v>
          </cell>
          <cell r="AV139">
            <v>0.57656749601070634</v>
          </cell>
          <cell r="AW139">
            <v>127</v>
          </cell>
          <cell r="AX139">
            <v>0.68032519593546081</v>
          </cell>
          <cell r="AY139">
            <v>128</v>
          </cell>
          <cell r="AZ139">
            <v>0.74913971137320379</v>
          </cell>
        </row>
        <row r="140">
          <cell r="AU140">
            <v>127</v>
          </cell>
          <cell r="AV140">
            <v>0.57616737002994889</v>
          </cell>
          <cell r="AW140">
            <v>128</v>
          </cell>
          <cell r="AX140">
            <v>0.68000790323746629</v>
          </cell>
          <cell r="AY140">
            <v>129</v>
          </cell>
          <cell r="AZ140">
            <v>0.74887488853855355</v>
          </cell>
        </row>
        <row r="141">
          <cell r="AU141">
            <v>128</v>
          </cell>
          <cell r="AV141">
            <v>0.57577067824913974</v>
          </cell>
          <cell r="AW141">
            <v>129</v>
          </cell>
          <cell r="AX141">
            <v>0.67969328550843955</v>
          </cell>
          <cell r="AY141">
            <v>130</v>
          </cell>
          <cell r="AZ141">
            <v>0.74861227664099028</v>
          </cell>
        </row>
        <row r="142">
          <cell r="AU142">
            <v>129</v>
          </cell>
          <cell r="AV142">
            <v>0.57537736407083717</v>
          </cell>
          <cell r="AW142">
            <v>130</v>
          </cell>
          <cell r="AX142">
            <v>0.67938129906573075</v>
          </cell>
          <cell r="AY142">
            <v>131</v>
          </cell>
          <cell r="AZ142">
            <v>0.74835183975441399</v>
          </cell>
        </row>
        <row r="143">
          <cell r="AU143">
            <v>130</v>
          </cell>
          <cell r="AV143">
            <v>0.57498737227028607</v>
          </cell>
          <cell r="AW143">
            <v>131</v>
          </cell>
          <cell r="AX143">
            <v>0.679071901279657</v>
          </cell>
          <cell r="AY143">
            <v>132</v>
          </cell>
          <cell r="AZ143">
            <v>0.74809354281584828</v>
          </cell>
        </row>
        <row r="144">
          <cell r="AU144">
            <v>131</v>
          </cell>
          <cell r="AV144">
            <v>0.57460064895162288</v>
          </cell>
          <cell r="AW144">
            <v>132</v>
          </cell>
          <cell r="AX144">
            <v>0.6787650505400612</v>
          </cell>
          <cell r="AY144">
            <v>133</v>
          </cell>
          <cell r="AZ144">
            <v>0.74783735159809728</v>
          </cell>
        </row>
        <row r="145">
          <cell r="AU145">
            <v>132</v>
          </cell>
          <cell r="AV145">
            <v>0.57421714150580705</v>
          </cell>
          <cell r="AW145">
            <v>133</v>
          </cell>
          <cell r="AX145">
            <v>0.67846070622418642</v>
          </cell>
          <cell r="AY145">
            <v>134</v>
          </cell>
          <cell r="AZ145">
            <v>0.74758323268347593</v>
          </cell>
        </row>
        <row r="146">
          <cell r="AU146">
            <v>133</v>
          </cell>
          <cell r="AV146">
            <v>0.57383679857020053</v>
          </cell>
          <cell r="AW146">
            <v>134</v>
          </cell>
          <cell r="AX146">
            <v>0.6781588286658029</v>
          </cell>
          <cell r="AY146">
            <v>135</v>
          </cell>
          <cell r="AZ146">
            <v>0.74733115343856082</v>
          </cell>
        </row>
        <row r="147">
          <cell r="AU147">
            <v>134</v>
          </cell>
          <cell r="AV147">
            <v>0.5734595699897147</v>
          </cell>
          <cell r="AW147">
            <v>135</v>
          </cell>
          <cell r="AX147">
            <v>0.67785937912552885</v>
          </cell>
          <cell r="AY147">
            <v>136</v>
          </cell>
          <cell r="AZ147">
            <v>0.74708108198991752</v>
          </cell>
        </row>
        <row r="148">
          <cell r="AU148">
            <v>135</v>
          </cell>
          <cell r="AV148">
            <v>0.57308540677945552</v>
          </cell>
          <cell r="AW148">
            <v>136</v>
          </cell>
          <cell r="AX148">
            <v>0.67756231976229031</v>
          </cell>
          <cell r="AY148">
            <v>137</v>
          </cell>
          <cell r="AZ148">
            <v>0.74683298720075686</v>
          </cell>
        </row>
        <row r="149">
          <cell r="AU149">
            <v>136</v>
          </cell>
          <cell r="AV149">
            <v>0.5727142610887983</v>
          </cell>
          <cell r="AW149">
            <v>137</v>
          </cell>
          <cell r="AX149">
            <v>0.67726761360587051</v>
          </cell>
          <cell r="AY149">
            <v>138</v>
          </cell>
          <cell r="AZ149">
            <v>0.74658683864847941</v>
          </cell>
        </row>
        <row r="150">
          <cell r="AU150">
            <v>137</v>
          </cell>
          <cell r="AV150">
            <v>0.57234608616682447</v>
          </cell>
          <cell r="AW150">
            <v>138</v>
          </cell>
          <cell r="AX150">
            <v>0.67697522453049563</v>
          </cell>
          <cell r="AY150">
            <v>139</v>
          </cell>
          <cell r="AZ150">
            <v>0.74634260660306795</v>
          </cell>
        </row>
        <row r="151">
          <cell r="AU151">
            <v>138</v>
          </cell>
          <cell r="AV151">
            <v>0.57198083632906183</v>
          </cell>
          <cell r="AW151">
            <v>139</v>
          </cell>
          <cell r="AX151">
            <v>0.67668511722941183</v>
          </cell>
          <cell r="AY151">
            <v>140</v>
          </cell>
          <cell r="AZ151">
            <v>0.74610026200628865</v>
          </cell>
        </row>
        <row r="152">
          <cell r="AU152">
            <v>139</v>
          </cell>
          <cell r="AV152">
            <v>0.57161846692546825</v>
          </cell>
          <cell r="AW152">
            <v>140</v>
          </cell>
          <cell r="AX152">
            <v>0.6763972571904121</v>
          </cell>
          <cell r="AY152">
            <v>141</v>
          </cell>
          <cell r="AZ152">
            <v>0.7458597764516659</v>
          </cell>
        </row>
        <row r="153">
          <cell r="AU153">
            <v>140</v>
          </cell>
          <cell r="AV153">
            <v>0.57125893430960439</v>
          </cell>
          <cell r="AW153">
            <v>141</v>
          </cell>
          <cell r="AX153">
            <v>0.67611161067226511</v>
          </cell>
          <cell r="AY153">
            <v>142</v>
          </cell>
          <cell r="AZ153">
            <v>0.74562112216519716</v>
          </cell>
        </row>
        <row r="154">
          <cell r="AU154">
            <v>141</v>
          </cell>
          <cell r="AV154">
            <v>0.57090219580894153</v>
          </cell>
          <cell r="AW154">
            <v>142</v>
          </cell>
          <cell r="AX154">
            <v>0.67582814468201224</v>
          </cell>
          <cell r="AY154">
            <v>143</v>
          </cell>
          <cell r="AZ154">
            <v>0.74538427198677382</v>
          </cell>
        </row>
        <row r="155">
          <cell r="AU155">
            <v>142</v>
          </cell>
          <cell r="AV155">
            <v>0.57054820969625797</v>
          </cell>
          <cell r="AW155">
            <v>143</v>
          </cell>
          <cell r="AX155">
            <v>0.67554682695309054</v>
          </cell>
          <cell r="AY155">
            <v>144</v>
          </cell>
          <cell r="AZ155">
            <v>0.74514919935227808</v>
          </cell>
        </row>
        <row r="156">
          <cell r="AU156">
            <v>143</v>
          </cell>
          <cell r="AV156">
            <v>0.57019693516207159</v>
          </cell>
          <cell r="AW156">
            <v>144</v>
          </cell>
          <cell r="AX156">
            <v>0.67526762592424849</v>
          </cell>
          <cell r="AY156">
            <v>145</v>
          </cell>
          <cell r="AZ156">
            <v>0.74491587827632644</v>
          </cell>
        </row>
        <row r="157">
          <cell r="AU157">
            <v>144</v>
          </cell>
          <cell r="AV157">
            <v>0.56984833228806964</v>
          </cell>
          <cell r="AW157">
            <v>145</v>
          </cell>
          <cell r="AX157">
            <v>0.67499051071921901</v>
          </cell>
          <cell r="AY157">
            <v>146</v>
          </cell>
          <cell r="AZ157">
            <v>0.74468428333563275</v>
          </cell>
        </row>
        <row r="158">
          <cell r="AU158">
            <v>145</v>
          </cell>
          <cell r="AV158">
            <v>0.56950236202148818</v>
          </cell>
          <cell r="AW158">
            <v>146</v>
          </cell>
          <cell r="AX158">
            <v>0.67471545112711806</v>
          </cell>
          <cell r="AY158">
            <v>147</v>
          </cell>
          <cell r="AZ158">
            <v>0.74445438965296273</v>
          </cell>
        </row>
        <row r="159">
          <cell r="AU159">
            <v>146</v>
          </cell>
          <cell r="AV159">
            <v>0.56915898615040328</v>
          </cell>
          <cell r="AW159">
            <v>147</v>
          </cell>
          <cell r="AX159">
            <v>0.67444241758353685</v>
          </cell>
          <cell r="AY159">
            <v>148</v>
          </cell>
          <cell r="AZ159">
            <v>0.74422617288165671</v>
          </cell>
        </row>
        <row r="160">
          <cell r="AU160">
            <v>147</v>
          </cell>
          <cell r="AV160">
            <v>0.56881816727989509</v>
          </cell>
          <cell r="AW160">
            <v>148</v>
          </cell>
          <cell r="AX160">
            <v>0.67417138115230102</v>
          </cell>
          <cell r="AY160">
            <v>149</v>
          </cell>
          <cell r="AZ160">
            <v>0.74399960919069552</v>
          </cell>
        </row>
        <row r="161">
          <cell r="AU161">
            <v>148</v>
          </cell>
          <cell r="AV161">
            <v>0.56847986880904755</v>
          </cell>
          <cell r="AW161">
            <v>149</v>
          </cell>
          <cell r="AX161">
            <v>0.67390231350786578</v>
          </cell>
          <cell r="AY161">
            <v>150</v>
          </cell>
          <cell r="AZ161">
            <v>0.7437746752502874</v>
          </cell>
        </row>
        <row r="162">
          <cell r="AU162">
            <v>149</v>
          </cell>
          <cell r="AV162">
            <v>0.5681440549087492</v>
          </cell>
          <cell r="AW162">
            <v>150</v>
          </cell>
          <cell r="AX162">
            <v>0.67363518691832192</v>
          </cell>
          <cell r="AY162">
            <v>151</v>
          </cell>
          <cell r="AZ162">
            <v>0.74355134821795277</v>
          </cell>
        </row>
        <row r="163">
          <cell r="AU163">
            <v>150</v>
          </cell>
          <cell r="AV163">
            <v>0.56781069050026189</v>
          </cell>
          <cell r="AW163">
            <v>151</v>
          </cell>
          <cell r="AX163">
            <v>0.67336997422898892</v>
          </cell>
          <cell r="AY163">
            <v>152</v>
          </cell>
          <cell r="AZ163">
            <v>0.74332960572509077</v>
          </cell>
        </row>
        <row r="164">
          <cell r="AU164">
            <v>151</v>
          </cell>
          <cell r="AV164">
            <v>0.56747974123452616</v>
          </cell>
          <cell r="AW164">
            <v>152</v>
          </cell>
          <cell r="AX164">
            <v>0.6731066488465679</v>
          </cell>
          <cell r="AY164">
            <v>153</v>
          </cell>
          <cell r="AZ164">
            <v>0.74310942586400031</v>
          </cell>
        </row>
        <row r="165">
          <cell r="AU165">
            <v>152</v>
          </cell>
          <cell r="AV165">
            <v>0.56715117347217237</v>
          </cell>
          <cell r="AW165">
            <v>153</v>
          </cell>
          <cell r="AX165">
            <v>0.6728451847238347</v>
          </cell>
          <cell r="AY165">
            <v>154</v>
          </cell>
          <cell r="AZ165">
            <v>0.74289078717534562</v>
          </cell>
        </row>
        <row r="166">
          <cell r="AU166">
            <v>153</v>
          </cell>
          <cell r="AV166">
            <v>0.56682495426420987</v>
          </cell>
          <cell r="AW166">
            <v>154</v>
          </cell>
          <cell r="AX166">
            <v>0.67258555634484951</v>
          </cell>
          <cell r="AY166">
            <v>155</v>
          </cell>
          <cell r="AZ166">
            <v>0.74267366863604189</v>
          </cell>
        </row>
        <row r="167">
          <cell r="AU167">
            <v>154</v>
          </cell>
          <cell r="AV167">
            <v>0.56650105133336548</v>
          </cell>
          <cell r="AW167">
            <v>155</v>
          </cell>
          <cell r="AX167">
            <v>0.67232773871066187</v>
          </cell>
          <cell r="AY167">
            <v>156</v>
          </cell>
          <cell r="AZ167">
            <v>0.7424580496475468</v>
          </cell>
        </row>
        <row r="168">
          <cell r="AU168">
            <v>155</v>
          </cell>
          <cell r="AV168">
            <v>0.56617943305604845</v>
          </cell>
          <cell r="AW168">
            <v>156</v>
          </cell>
          <cell r="AX168">
            <v>0.67207170732549404</v>
          </cell>
          <cell r="AY168">
            <v>157</v>
          </cell>
          <cell r="AZ168">
            <v>0.74224391002454282</v>
          </cell>
        </row>
        <row r="169">
          <cell r="AU169">
            <v>156</v>
          </cell>
          <cell r="AV169">
            <v>0.56586006844491143</v>
          </cell>
          <cell r="AW169">
            <v>157</v>
          </cell>
          <cell r="AX169">
            <v>0.67181743818337969</v>
          </cell>
          <cell r="AY169">
            <v>158</v>
          </cell>
          <cell r="AZ169">
            <v>0.74203122998399174</v>
          </cell>
        </row>
        <row r="170">
          <cell r="AU170">
            <v>157</v>
          </cell>
          <cell r="AV170">
            <v>0.56554292713199039</v>
          </cell>
          <cell r="AW170">
            <v>158</v>
          </cell>
          <cell r="AX170">
            <v>0.67156490775524325</v>
          </cell>
          <cell r="AY170">
            <v>159</v>
          </cell>
          <cell r="AZ170">
            <v>0.74181999013454936</v>
          </cell>
        </row>
        <row r="171">
          <cell r="AU171">
            <v>158</v>
          </cell>
          <cell r="AV171">
            <v>0.56522797935239533</v>
          </cell>
          <cell r="AW171">
            <v>159</v>
          </cell>
          <cell r="AX171">
            <v>0.67131409297640166</v>
          </cell>
          <cell r="AY171">
            <v>160</v>
          </cell>
          <cell r="AZ171">
            <v>0.74161017146632602</v>
          </cell>
        </row>
        <row r="172">
          <cell r="AU172">
            <v>159</v>
          </cell>
          <cell r="AV172">
            <v>0.56491519592853379</v>
          </cell>
          <cell r="AW172">
            <v>160</v>
          </cell>
          <cell r="AX172">
            <v>0.67106497123447084</v>
          </cell>
          <cell r="AY172">
            <v>161</v>
          </cell>
          <cell r="AZ172">
            <v>0.74140175534097752</v>
          </cell>
        </row>
        <row r="173">
          <cell r="AU173">
            <v>160</v>
          </cell>
          <cell r="AV173">
            <v>0.56460454825484452</v>
          </cell>
          <cell r="AW173">
            <v>161</v>
          </cell>
          <cell r="AX173">
            <v>0.67081752035766384</v>
          </cell>
          <cell r="AY173">
            <v>162</v>
          </cell>
          <cell r="AZ173">
            <v>0.74119472348211624</v>
          </cell>
        </row>
        <row r="174">
          <cell r="AU174">
            <v>161</v>
          </cell>
          <cell r="AV174">
            <v>0.56429600828302318</v>
          </cell>
          <cell r="AW174">
            <v>162</v>
          </cell>
          <cell r="AX174">
            <v>0.67057171860346265</v>
          </cell>
          <cell r="AY174">
            <v>163</v>
          </cell>
          <cell r="AZ174">
            <v>0.7409890579660281</v>
          </cell>
        </row>
        <row r="175">
          <cell r="AU175">
            <v>162</v>
          </cell>
          <cell r="AV175">
            <v>0.56398954850771932</v>
          </cell>
          <cell r="AW175">
            <v>163</v>
          </cell>
          <cell r="AX175">
            <v>0.67032754464765221</v>
          </cell>
          <cell r="AY175">
            <v>164</v>
          </cell>
          <cell r="AZ175">
            <v>0.74078474121268645</v>
          </cell>
        </row>
        <row r="176">
          <cell r="AU176">
            <v>163</v>
          </cell>
          <cell r="AV176">
            <v>0.56368514195268871</v>
          </cell>
          <cell r="AW176">
            <v>164</v>
          </cell>
          <cell r="AX176">
            <v>0.67008497757370045</v>
          </cell>
          <cell r="AY176">
            <v>165</v>
          </cell>
          <cell r="AZ176">
            <v>0.74058175597704745</v>
          </cell>
        </row>
        <row r="177">
          <cell r="AU177">
            <v>164</v>
          </cell>
          <cell r="AV177">
            <v>0.56338276215738248</v>
          </cell>
          <cell r="AW177">
            <v>165</v>
          </cell>
          <cell r="AX177">
            <v>0.66984399686247298</v>
          </cell>
          <cell r="AY177">
            <v>166</v>
          </cell>
          <cell r="AZ177">
            <v>0.74038008534062005</v>
          </cell>
        </row>
        <row r="178">
          <cell r="AU178">
            <v>165</v>
          </cell>
          <cell r="AV178">
            <v>0.56308238316395731</v>
          </cell>
          <cell r="AW178">
            <v>166</v>
          </cell>
          <cell r="AX178">
            <v>0.66960458238226928</v>
          </cell>
          <cell r="AY178">
            <v>167</v>
          </cell>
          <cell r="AZ178">
            <v>0.74017971270329963</v>
          </cell>
        </row>
        <row r="179">
          <cell r="AU179">
            <v>166</v>
          </cell>
          <cell r="AV179">
            <v>0.56278397950469106</v>
          </cell>
          <cell r="AW179">
            <v>167</v>
          </cell>
          <cell r="AX179">
            <v>0.66936671437916839</v>
          </cell>
          <cell r="AY179">
            <v>168</v>
          </cell>
          <cell r="AZ179">
            <v>0.73998062177545276</v>
          </cell>
        </row>
        <row r="180">
          <cell r="AU180">
            <v>167</v>
          </cell>
          <cell r="AV180">
            <v>0.56248752618978692</v>
          </cell>
          <cell r="AW180">
            <v>168</v>
          </cell>
          <cell r="AX180">
            <v>0.66913037346767301</v>
          </cell>
          <cell r="AY180">
            <v>169</v>
          </cell>
          <cell r="AZ180">
            <v>0.73978279657024926</v>
          </cell>
        </row>
        <row r="181">
          <cell r="AU181">
            <v>168</v>
          </cell>
          <cell r="AV181">
            <v>0.56219299869555572</v>
          </cell>
          <cell r="AW181">
            <v>169</v>
          </cell>
          <cell r="AX181">
            <v>0.66889554062164058</v>
          </cell>
          <cell r="AY181">
            <v>170</v>
          </cell>
          <cell r="AZ181">
            <v>0.73958622139622487</v>
          </cell>
        </row>
        <row r="182">
          <cell r="AU182">
            <v>169</v>
          </cell>
          <cell r="AV182">
            <v>0.56190037295295781</v>
          </cell>
          <cell r="AW182">
            <v>170</v>
          </cell>
          <cell r="AX182">
            <v>0.66866219716549002</v>
          </cell>
          <cell r="AY182">
            <v>171</v>
          </cell>
          <cell r="AZ182">
            <v>0.73939088085007398</v>
          </cell>
        </row>
        <row r="183">
          <cell r="AU183">
            <v>170</v>
          </cell>
          <cell r="AV183">
            <v>0.56160962533649561</v>
          </cell>
          <cell r="AW183">
            <v>171</v>
          </cell>
          <cell r="AX183">
            <v>0.66843032476567765</v>
          </cell>
          <cell r="AY183">
            <v>172</v>
          </cell>
          <cell r="AZ183">
            <v>0.73919675980965904</v>
          </cell>
        </row>
        <row r="184">
          <cell r="AU184">
            <v>171</v>
          </cell>
          <cell r="AV184">
            <v>0.56132073265344029</v>
          </cell>
          <cell r="AW184">
            <v>172</v>
          </cell>
          <cell r="AX184">
            <v>0.6681999054224278</v>
          </cell>
          <cell r="AY184">
            <v>173</v>
          </cell>
          <cell r="AZ184">
            <v>0.73900384342723013</v>
          </cell>
        </row>
        <row r="185">
          <cell r="AU185">
            <v>172</v>
          </cell>
          <cell r="AV185">
            <v>0.5610336721333844</v>
          </cell>
          <cell r="AW185">
            <v>173</v>
          </cell>
          <cell r="AX185">
            <v>0.66797092146171133</v>
          </cell>
          <cell r="AY185">
            <v>174</v>
          </cell>
          <cell r="AZ185">
            <v>0.73881211712284744</v>
          </cell>
        </row>
        <row r="186">
          <cell r="AU186">
            <v>173</v>
          </cell>
          <cell r="AV186">
            <v>0.56074842141810566</v>
          </cell>
          <cell r="AW186">
            <v>174</v>
          </cell>
          <cell r="AX186">
            <v>0.66774335552746489</v>
          </cell>
          <cell r="AY186">
            <v>175</v>
          </cell>
          <cell r="AZ186">
            <v>0.73862156657799971</v>
          </cell>
        </row>
        <row r="187">
          <cell r="AU187">
            <v>174</v>
          </cell>
          <cell r="AV187">
            <v>0.56046495855173217</v>
          </cell>
          <cell r="AW187">
            <v>175</v>
          </cell>
          <cell r="AX187">
            <v>0.66751719057403858</v>
          </cell>
          <cell r="AY187">
            <v>176</v>
          </cell>
          <cell r="AZ187">
            <v>0.73843217772941061</v>
          </cell>
        </row>
        <row r="188">
          <cell r="AU188">
            <v>175</v>
          </cell>
          <cell r="AV188">
            <v>0.5601832619711985</v>
          </cell>
          <cell r="AW188">
            <v>176</v>
          </cell>
          <cell r="AX188">
            <v>0.66729240985886717</v>
          </cell>
          <cell r="AY188">
            <v>177</v>
          </cell>
          <cell r="AZ188">
            <v>0.73824393676302791</v>
          </cell>
        </row>
        <row r="189">
          <cell r="AU189">
            <v>176</v>
          </cell>
          <cell r="AV189">
            <v>0.55990331049698228</v>
          </cell>
          <cell r="AW189">
            <v>177</v>
          </cell>
          <cell r="AX189">
            <v>0.66706899693535515</v>
          </cell>
          <cell r="AY189">
            <v>178</v>
          </cell>
          <cell r="AZ189">
            <v>0.73805683010818746</v>
          </cell>
        </row>
        <row r="190">
          <cell r="AU190">
            <v>177</v>
          </cell>
          <cell r="AV190">
            <v>0.55962508332411109</v>
          </cell>
          <cell r="AW190">
            <v>178</v>
          </cell>
          <cell r="AX190">
            <v>0.66684693564596953</v>
          </cell>
          <cell r="AY190">
            <v>179</v>
          </cell>
          <cell r="AZ190">
            <v>0.73787084443194684</v>
          </cell>
        </row>
        <row r="191">
          <cell r="AU191">
            <v>178</v>
          </cell>
          <cell r="AV191">
            <v>0.5593485600134307</v>
          </cell>
          <cell r="AW191">
            <v>179</v>
          </cell>
          <cell r="AX191">
            <v>0.66662621011553203</v>
          </cell>
          <cell r="AY191">
            <v>180</v>
          </cell>
          <cell r="AZ191">
            <v>0.73768596663358321</v>
          </cell>
        </row>
        <row r="192">
          <cell r="AU192">
            <v>179</v>
          </cell>
          <cell r="AV192">
            <v>0.5590737204831252</v>
          </cell>
          <cell r="AW192">
            <v>180</v>
          </cell>
          <cell r="AX192">
            <v>0.66640680474470404</v>
          </cell>
          <cell r="AY192">
            <v>181</v>
          </cell>
          <cell r="AZ192">
            <v>0.7375021838392487</v>
          </cell>
        </row>
        <row r="193">
          <cell r="AU193">
            <v>180</v>
          </cell>
          <cell r="AV193">
            <v>0.55880054500048071</v>
          </cell>
          <cell r="AW193">
            <v>181</v>
          </cell>
          <cell r="AX193">
            <v>0.66618870420365861</v>
          </cell>
          <cell r="AY193">
            <v>182</v>
          </cell>
          <cell r="AZ193">
            <v>0.73731948339677789</v>
          </cell>
        </row>
        <row r="194">
          <cell r="AU194">
            <v>181</v>
          </cell>
          <cell r="AV194">
            <v>0.55852901417388479</v>
          </cell>
          <cell r="AW194">
            <v>182</v>
          </cell>
          <cell r="AX194">
            <v>0.66597189342593199</v>
          </cell>
          <cell r="AY194">
            <v>183</v>
          </cell>
          <cell r="AZ194">
            <v>0.73713785287064382</v>
          </cell>
        </row>
        <row r="195">
          <cell r="AU195">
            <v>182</v>
          </cell>
          <cell r="AV195">
            <v>0.55825910894505237</v>
          </cell>
          <cell r="AW195">
            <v>183</v>
          </cell>
          <cell r="AX195">
            <v>0.66575635760244889</v>
          </cell>
          <cell r="AY195">
            <v>184</v>
          </cell>
          <cell r="AZ195">
            <v>0.73695728003705552</v>
          </cell>
        </row>
        <row r="196">
          <cell r="AU196">
            <v>183</v>
          </cell>
          <cell r="AV196">
            <v>0.55799081058147115</v>
          </cell>
          <cell r="AW196">
            <v>184</v>
          </cell>
          <cell r="AX196">
            <v>0.66554208217571709</v>
          </cell>
          <cell r="AY196">
            <v>185</v>
          </cell>
          <cell r="AZ196">
            <v>0.73677775287919323</v>
          </cell>
        </row>
        <row r="197">
          <cell r="AU197">
            <v>184</v>
          </cell>
          <cell r="AV197">
            <v>0.55772410066905953</v>
          </cell>
          <cell r="AW197">
            <v>185</v>
          </cell>
          <cell r="AX197">
            <v>0.6653290528341822</v>
          </cell>
          <cell r="AY197">
            <v>186</v>
          </cell>
          <cell r="AZ197">
            <v>0.73659925958257755</v>
          </cell>
        </row>
        <row r="198">
          <cell r="AU198">
            <v>185</v>
          </cell>
          <cell r="AV198">
            <v>0.55745896110502946</v>
          </cell>
          <cell r="AW198">
            <v>186</v>
          </cell>
          <cell r="AX198">
            <v>0.66511725550674161</v>
          </cell>
          <cell r="AY198">
            <v>187</v>
          </cell>
          <cell r="AZ198">
            <v>0.73642178853056584</v>
          </cell>
        </row>
        <row r="199">
          <cell r="AU199">
            <v>186</v>
          </cell>
          <cell r="AV199">
            <v>0.55719537409094666</v>
          </cell>
          <cell r="AW199">
            <v>187</v>
          </cell>
          <cell r="AX199">
            <v>0.66490667635740874</v>
          </cell>
          <cell r="AY199">
            <v>188</v>
          </cell>
          <cell r="AZ199">
            <v>0.73624532829997358</v>
          </cell>
        </row>
        <row r="200">
          <cell r="AU200">
            <v>187</v>
          </cell>
          <cell r="AV200">
            <v>0.55693332212598423</v>
          </cell>
          <cell r="AW200">
            <v>188</v>
          </cell>
          <cell r="AX200">
            <v>0.66469730178012576</v>
          </cell>
          <cell r="AY200">
            <v>189</v>
          </cell>
          <cell r="AZ200">
            <v>0.73606986765681637</v>
          </cell>
        </row>
        <row r="201">
          <cell r="AU201">
            <v>188</v>
          </cell>
          <cell r="AV201">
            <v>0.55667278800035991</v>
          </cell>
          <cell r="AW201">
            <v>189</v>
          </cell>
          <cell r="AX201">
            <v>0.66448911839371572</v>
          </cell>
          <cell r="AY201">
            <v>190</v>
          </cell>
          <cell r="AZ201">
            <v>0.73589539555216799</v>
          </cell>
        </row>
        <row r="202">
          <cell r="AU202">
            <v>189</v>
          </cell>
          <cell r="AV202">
            <v>0.55641375478895361</v>
          </cell>
          <cell r="AW202">
            <v>190</v>
          </cell>
          <cell r="AX202">
            <v>0.66428211303697504</v>
          </cell>
          <cell r="AY202">
            <v>191</v>
          </cell>
          <cell r="AZ202">
            <v>0.73572190111812974</v>
          </cell>
        </row>
        <row r="203">
          <cell r="AU203">
            <v>190</v>
          </cell>
          <cell r="AV203">
            <v>0.55615620584509751</v>
          </cell>
          <cell r="AW203">
            <v>191</v>
          </cell>
          <cell r="AX203">
            <v>0.66407627276389636</v>
          </cell>
          <cell r="AY203">
            <v>192</v>
          </cell>
          <cell r="AZ203">
            <v>0.73554937366391104</v>
          </cell>
        </row>
        <row r="204">
          <cell r="AU204">
            <v>191</v>
          </cell>
          <cell r="AV204">
            <v>0.55590012479453532</v>
          </cell>
          <cell r="AW204">
            <v>192</v>
          </cell>
          <cell r="AX204">
            <v>0.66387158483902153</v>
          </cell>
          <cell r="AY204">
            <v>193</v>
          </cell>
          <cell r="AZ204">
            <v>0.7353778026720138</v>
          </cell>
        </row>
        <row r="205">
          <cell r="AU205">
            <v>192</v>
          </cell>
          <cell r="AV205">
            <v>0.55564549552954257</v>
          </cell>
          <cell r="AW205">
            <v>193</v>
          </cell>
          <cell r="AX205">
            <v>0.66366803673291896</v>
          </cell>
          <cell r="AY205">
            <v>194</v>
          </cell>
          <cell r="AZ205">
            <v>0.7352071777945185</v>
          </cell>
        </row>
        <row r="206">
          <cell r="AU206">
            <v>193</v>
          </cell>
          <cell r="AV206">
            <v>0.5553923022032049</v>
          </cell>
          <cell r="AW206">
            <v>194</v>
          </cell>
          <cell r="AX206">
            <v>0.66346561611778032</v>
          </cell>
          <cell r="AY206">
            <v>195</v>
          </cell>
          <cell r="AZ206">
            <v>0.73503748884946984</v>
          </cell>
        </row>
        <row r="207">
          <cell r="AU207">
            <v>194</v>
          </cell>
          <cell r="AV207">
            <v>0.55514052922384871</v>
          </cell>
          <cell r="AW207">
            <v>195</v>
          </cell>
          <cell r="AX207">
            <v>0.66326431086313542</v>
          </cell>
          <cell r="AY207">
            <v>196</v>
          </cell>
          <cell r="AZ207">
            <v>0.73486872581735863</v>
          </cell>
        </row>
        <row r="208">
          <cell r="AU208">
            <v>195</v>
          </cell>
          <cell r="AV208">
            <v>0.55489016124961887</v>
          </cell>
          <cell r="AW208">
            <v>196</v>
          </cell>
          <cell r="AX208">
            <v>0.66306410903167945</v>
          </cell>
          <cell r="AY208">
            <v>197</v>
          </cell>
          <cell r="AZ208">
            <v>0.73470087883769408</v>
          </cell>
        </row>
        <row r="209">
          <cell r="AU209">
            <v>196</v>
          </cell>
          <cell r="AV209">
            <v>0.55464118318319844</v>
          </cell>
          <cell r="AW209">
            <v>197</v>
          </cell>
          <cell r="AX209">
            <v>0.66286499887520911</v>
          </cell>
          <cell r="AY209">
            <v>198</v>
          </cell>
          <cell r="AZ209">
            <v>0.73453393820566815</v>
          </cell>
        </row>
        <row r="210">
          <cell r="AU210">
            <v>197</v>
          </cell>
          <cell r="AV210">
            <v>0.55439358016666862</v>
          </cell>
          <cell r="AW210">
            <v>198</v>
          </cell>
          <cell r="AX210">
            <v>0.66266696883066623</v>
          </cell>
          <cell r="AY210">
            <v>199</v>
          </cell>
          <cell r="AZ210">
            <v>0.73436789436890526</v>
          </cell>
        </row>
        <row r="211">
          <cell r="AU211">
            <v>198</v>
          </cell>
          <cell r="AV211">
            <v>0.55414733757650103</v>
          </cell>
          <cell r="AW211">
            <v>199</v>
          </cell>
          <cell r="AX211">
            <v>0.66247000751628193</v>
          </cell>
          <cell r="AY211">
            <v>200</v>
          </cell>
          <cell r="AZ211">
            <v>0.7342027379242968</v>
          </cell>
        </row>
      </sheetData>
      <sheetData sheetId="40"/>
      <sheetData sheetId="41"/>
      <sheetData sheetId="42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BA12">
            <v>1</v>
          </cell>
          <cell r="BB12">
            <v>1</v>
          </cell>
          <cell r="BC12">
            <v>1</v>
          </cell>
          <cell r="BD12">
            <v>1</v>
          </cell>
          <cell r="BE12">
            <v>1</v>
          </cell>
          <cell r="BF12">
            <v>1</v>
          </cell>
          <cell r="BO12">
            <v>1</v>
          </cell>
          <cell r="BP12">
            <v>1</v>
          </cell>
          <cell r="BQ12">
            <v>1</v>
          </cell>
          <cell r="BR12">
            <v>1</v>
          </cell>
          <cell r="BS12">
            <v>1</v>
          </cell>
          <cell r="BT12">
            <v>1</v>
          </cell>
          <cell r="CC12">
            <v>1</v>
          </cell>
          <cell r="CD12">
            <v>1</v>
          </cell>
          <cell r="CE12">
            <v>1</v>
          </cell>
          <cell r="CF12">
            <v>1</v>
          </cell>
          <cell r="CG12">
            <v>1</v>
          </cell>
          <cell r="CH12">
            <v>1</v>
          </cell>
        </row>
        <row r="13">
          <cell r="BA13">
            <v>1</v>
          </cell>
          <cell r="BB13">
            <v>1</v>
          </cell>
          <cell r="BC13">
            <v>1</v>
          </cell>
          <cell r="BD13">
            <v>1</v>
          </cell>
          <cell r="BE13">
            <v>2</v>
          </cell>
          <cell r="BF13">
            <v>0.87521356592207256</v>
          </cell>
          <cell r="BO13">
            <v>1</v>
          </cell>
          <cell r="BP13">
            <v>1</v>
          </cell>
          <cell r="BQ13">
            <v>1</v>
          </cell>
          <cell r="BR13">
            <v>1</v>
          </cell>
          <cell r="BS13">
            <v>2</v>
          </cell>
          <cell r="BT13">
            <v>0.96928981693506489</v>
          </cell>
          <cell r="CC13">
            <v>1</v>
          </cell>
          <cell r="CD13">
            <v>1</v>
          </cell>
          <cell r="CE13">
            <v>1</v>
          </cell>
          <cell r="CF13">
            <v>1</v>
          </cell>
          <cell r="CG13">
            <v>2</v>
          </cell>
          <cell r="CH13">
            <v>0.93627224743449222</v>
          </cell>
        </row>
        <row r="14">
          <cell r="BA14">
            <v>1</v>
          </cell>
          <cell r="BB14">
            <v>1</v>
          </cell>
          <cell r="BC14">
            <v>2</v>
          </cell>
          <cell r="BD14">
            <v>0.84143893064921116</v>
          </cell>
          <cell r="BE14">
            <v>3</v>
          </cell>
          <cell r="BF14">
            <v>0.80956723900701011</v>
          </cell>
          <cell r="BO14">
            <v>1</v>
          </cell>
          <cell r="BP14">
            <v>1</v>
          </cell>
          <cell r="BQ14">
            <v>2</v>
          </cell>
          <cell r="BR14">
            <v>0.95263799804393734</v>
          </cell>
          <cell r="BS14">
            <v>3</v>
          </cell>
          <cell r="BT14">
            <v>0.95176459113361478</v>
          </cell>
          <cell r="CC14">
            <v>1</v>
          </cell>
          <cell r="CD14">
            <v>1</v>
          </cell>
          <cell r="CE14">
            <v>2</v>
          </cell>
          <cell r="CF14">
            <v>0.89813237288393433</v>
          </cell>
          <cell r="CG14">
            <v>3</v>
          </cell>
          <cell r="CH14">
            <v>0.90089355669729787</v>
          </cell>
        </row>
        <row r="15">
          <cell r="BA15">
            <v>2</v>
          </cell>
          <cell r="BB15">
            <v>0.82159174261667589</v>
          </cell>
          <cell r="BC15">
            <v>3</v>
          </cell>
          <cell r="BD15">
            <v>0.76061280939722287</v>
          </cell>
          <cell r="BE15">
            <v>4</v>
          </cell>
          <cell r="BF15">
            <v>0.76599878597403004</v>
          </cell>
          <cell r="BO15">
            <v>2</v>
          </cell>
          <cell r="BP15">
            <v>0.9265880618903708</v>
          </cell>
          <cell r="BQ15">
            <v>3</v>
          </cell>
          <cell r="BR15">
            <v>0.92597979872398495</v>
          </cell>
          <cell r="BS15">
            <v>4</v>
          </cell>
          <cell r="BT15">
            <v>0.93952274921401191</v>
          </cell>
          <cell r="CC15">
            <v>2</v>
          </cell>
          <cell r="CD15">
            <v>0.84674531236252726</v>
          </cell>
          <cell r="CE15">
            <v>3</v>
          </cell>
          <cell r="CF15">
            <v>0.84342448672534898</v>
          </cell>
          <cell r="CG15">
            <v>4</v>
          </cell>
          <cell r="CH15">
            <v>0.87660572131603509</v>
          </cell>
        </row>
        <row r="16">
          <cell r="BA16">
            <v>3</v>
          </cell>
          <cell r="BB16">
            <v>0.73237424709322885</v>
          </cell>
          <cell r="BC16">
            <v>4</v>
          </cell>
          <cell r="BD16">
            <v>0.70801947401208798</v>
          </cell>
          <cell r="BE16">
            <v>5</v>
          </cell>
          <cell r="BF16">
            <v>0.73382577973776131</v>
          </cell>
          <cell r="BO16">
            <v>3</v>
          </cell>
          <cell r="BP16">
            <v>0.88616922144663357</v>
          </cell>
          <cell r="BQ16">
            <v>4</v>
          </cell>
          <cell r="BR16">
            <v>0.90751915531716087</v>
          </cell>
          <cell r="BS16">
            <v>5</v>
          </cell>
          <cell r="BT16">
            <v>0.93013577761165644</v>
          </cell>
          <cell r="CC16">
            <v>3</v>
          </cell>
          <cell r="CD16">
            <v>0.7682293563943734</v>
          </cell>
          <cell r="CE16">
            <v>4</v>
          </cell>
          <cell r="CF16">
            <v>0.80664175922212633</v>
          </cell>
          <cell r="CG16">
            <v>5</v>
          </cell>
          <cell r="CH16">
            <v>0.858218455569289</v>
          </cell>
        </row>
        <row r="17">
          <cell r="BA17">
            <v>4</v>
          </cell>
          <cell r="BB17">
            <v>0.6750129915359061</v>
          </cell>
          <cell r="BC17">
            <v>5</v>
          </cell>
          <cell r="BD17">
            <v>0.66974252021247616</v>
          </cell>
          <cell r="BE17">
            <v>6</v>
          </cell>
          <cell r="BF17">
            <v>0.70854423010501211</v>
          </cell>
          <cell r="BO17">
            <v>4</v>
          </cell>
          <cell r="BP17">
            <v>0.85856543643775374</v>
          </cell>
          <cell r="BQ17">
            <v>5</v>
          </cell>
          <cell r="BR17">
            <v>0.89345379876724218</v>
          </cell>
          <cell r="BS17">
            <v>6</v>
          </cell>
          <cell r="BT17">
            <v>0.92253572630517844</v>
          </cell>
          <cell r="CC17">
            <v>4</v>
          </cell>
          <cell r="CD17">
            <v>0.71697762400791376</v>
          </cell>
          <cell r="CE17">
            <v>5</v>
          </cell>
          <cell r="CF17">
            <v>0.77921920769324515</v>
          </cell>
          <cell r="CG17">
            <v>6</v>
          </cell>
          <cell r="CH17">
            <v>0.84348163502823226</v>
          </cell>
        </row>
        <row r="18">
          <cell r="BA18">
            <v>5</v>
          </cell>
          <cell r="BB18">
            <v>0.63363261166556939</v>
          </cell>
          <cell r="BC18">
            <v>6</v>
          </cell>
          <cell r="BD18">
            <v>0.64000922897729151</v>
          </cell>
          <cell r="BE18">
            <v>7</v>
          </cell>
          <cell r="BF18">
            <v>0.68784972364933683</v>
          </cell>
          <cell r="BO18">
            <v>5</v>
          </cell>
          <cell r="BP18">
            <v>0.77454709557946677</v>
          </cell>
          <cell r="BQ18">
            <v>6</v>
          </cell>
          <cell r="BR18">
            <v>0.83187184597491182</v>
          </cell>
          <cell r="BS18">
            <v>7</v>
          </cell>
          <cell r="BT18">
            <v>0.87319568400621361</v>
          </cell>
          <cell r="CC18">
            <v>5</v>
          </cell>
          <cell r="CD18">
            <v>0.54056864127548687</v>
          </cell>
          <cell r="CE18">
            <v>6</v>
          </cell>
          <cell r="CF18">
            <v>0.64675789484531321</v>
          </cell>
          <cell r="CG18">
            <v>7</v>
          </cell>
          <cell r="CH18">
            <v>0.75100079034539313</v>
          </cell>
        </row>
        <row r="19">
          <cell r="BA19">
            <v>6</v>
          </cell>
          <cell r="BB19">
            <v>0.60171263391690188</v>
          </cell>
          <cell r="BC19">
            <v>7</v>
          </cell>
          <cell r="BD19">
            <v>0.61590230778913657</v>
          </cell>
          <cell r="BE19">
            <v>8</v>
          </cell>
          <cell r="BF19">
            <v>0.67041252896430947</v>
          </cell>
          <cell r="BO19">
            <v>6</v>
          </cell>
          <cell r="BP19">
            <v>0.72871112373337099</v>
          </cell>
          <cell r="BQ19">
            <v>7</v>
          </cell>
          <cell r="BR19">
            <v>0.79762204736388043</v>
          </cell>
          <cell r="BS19">
            <v>8</v>
          </cell>
          <cell r="BT19">
            <v>0.84546998828140651</v>
          </cell>
          <cell r="CC19">
            <v>6</v>
          </cell>
          <cell r="CD19">
            <v>0.45217855559041464</v>
          </cell>
          <cell r="CE19">
            <v>7</v>
          </cell>
          <cell r="CF19">
            <v>0.57756334943797838</v>
          </cell>
          <cell r="CG19">
            <v>8</v>
          </cell>
          <cell r="CH19">
            <v>0.70092022267314391</v>
          </cell>
        </row>
        <row r="20">
          <cell r="BA20">
            <v>7</v>
          </cell>
          <cell r="BB20">
            <v>0.57598249681207081</v>
          </cell>
          <cell r="BC20">
            <v>8</v>
          </cell>
          <cell r="BD20">
            <v>0.59575514909154847</v>
          </cell>
          <cell r="BE20">
            <v>9</v>
          </cell>
          <cell r="BF20">
            <v>0.65539911447343335</v>
          </cell>
          <cell r="BO20">
            <v>7</v>
          </cell>
          <cell r="BP20">
            <v>0.69758783632175903</v>
          </cell>
          <cell r="BQ20">
            <v>8</v>
          </cell>
          <cell r="BR20">
            <v>0.77408223009229826</v>
          </cell>
          <cell r="BS20">
            <v>9</v>
          </cell>
          <cell r="BT20">
            <v>0.82629008148131244</v>
          </cell>
          <cell r="CC20">
            <v>7</v>
          </cell>
          <cell r="CD20">
            <v>0.39527978773174977</v>
          </cell>
          <cell r="CE20">
            <v>8</v>
          </cell>
          <cell r="CF20">
            <v>0.53184258139877882</v>
          </cell>
          <cell r="CG20">
            <v>9</v>
          </cell>
          <cell r="CH20">
            <v>0.66707265229580537</v>
          </cell>
        </row>
        <row r="21">
          <cell r="BA21">
            <v>8</v>
          </cell>
          <cell r="BB21">
            <v>0.55458510000488059</v>
          </cell>
          <cell r="BC21">
            <v>9</v>
          </cell>
          <cell r="BD21">
            <v>0.57853184581913608</v>
          </cell>
          <cell r="BE21">
            <v>10</v>
          </cell>
          <cell r="BF21">
            <v>0.64225427744983155</v>
          </cell>
          <cell r="BO21">
            <v>8</v>
          </cell>
          <cell r="BP21">
            <v>0.67421543281059737</v>
          </cell>
          <cell r="BQ21">
            <v>9</v>
          </cell>
          <cell r="BR21">
            <v>0.75624620218120853</v>
          </cell>
          <cell r="BS21">
            <v>10</v>
          </cell>
          <cell r="BT21">
            <v>0.81168790744939534</v>
          </cell>
          <cell r="CC21">
            <v>8</v>
          </cell>
          <cell r="CD21">
            <v>0.35419615753554456</v>
          </cell>
          <cell r="CE21">
            <v>9</v>
          </cell>
          <cell r="CF21">
            <v>0.4981898365766656</v>
          </cell>
          <cell r="CG21">
            <v>10</v>
          </cell>
          <cell r="CH21">
            <v>0.64174132555984786</v>
          </cell>
        </row>
        <row r="22">
          <cell r="BA22">
            <v>9</v>
          </cell>
          <cell r="BB22">
            <v>0.5363720378053739</v>
          </cell>
          <cell r="BC22">
            <v>10</v>
          </cell>
          <cell r="BD22">
            <v>0.56354743001789354</v>
          </cell>
          <cell r="BE22">
            <v>11</v>
          </cell>
          <cell r="BF22">
            <v>0.63059058462259565</v>
          </cell>
          <cell r="BO22">
            <v>9</v>
          </cell>
          <cell r="BP22">
            <v>0.65560292678179932</v>
          </cell>
          <cell r="BQ22">
            <v>10</v>
          </cell>
          <cell r="BR22">
            <v>0.74194160096247819</v>
          </cell>
          <cell r="BS22">
            <v>11</v>
          </cell>
          <cell r="BT22">
            <v>0.79993237275633544</v>
          </cell>
          <cell r="CC22">
            <v>9</v>
          </cell>
          <cell r="CD22">
            <v>0.32248250714601312</v>
          </cell>
          <cell r="CE22">
            <v>10</v>
          </cell>
          <cell r="CF22">
            <v>0.47181363631801543</v>
          </cell>
          <cell r="CG22">
            <v>11</v>
          </cell>
          <cell r="CH22">
            <v>0.62162357782408195</v>
          </cell>
        </row>
        <row r="23">
          <cell r="BA23">
            <v>10</v>
          </cell>
          <cell r="BB23">
            <v>0.52058732159707066</v>
          </cell>
          <cell r="BC23">
            <v>11</v>
          </cell>
          <cell r="BD23">
            <v>0.55032699558508547</v>
          </cell>
          <cell r="BE23">
            <v>12</v>
          </cell>
          <cell r="BF23">
            <v>0.62012752224371726</v>
          </cell>
          <cell r="BO23">
            <v>10</v>
          </cell>
          <cell r="BP23">
            <v>0.64019802493441902</v>
          </cell>
          <cell r="BQ23">
            <v>11</v>
          </cell>
          <cell r="BR23">
            <v>0.7300324181777893</v>
          </cell>
          <cell r="BS23">
            <v>12</v>
          </cell>
          <cell r="BT23">
            <v>0.79011454702442252</v>
          </cell>
          <cell r="CC23">
            <v>10</v>
          </cell>
          <cell r="CD23">
            <v>0.29690358228391744</v>
          </cell>
          <cell r="CE23">
            <v>11</v>
          </cell>
          <cell r="CF23">
            <v>0.45026924029418558</v>
          </cell>
          <cell r="CG23">
            <v>12</v>
          </cell>
          <cell r="CH23">
            <v>0.60501033328983012</v>
          </cell>
        </row>
        <row r="24">
          <cell r="BA24"/>
          <cell r="BB24"/>
          <cell r="BC24"/>
          <cell r="BD24"/>
          <cell r="BE24"/>
          <cell r="BF24"/>
          <cell r="BO24"/>
          <cell r="BP24"/>
          <cell r="BQ24"/>
          <cell r="BR24"/>
          <cell r="BS24"/>
          <cell r="BT24"/>
          <cell r="CC24"/>
          <cell r="CD24"/>
          <cell r="CE24"/>
          <cell r="CF24"/>
          <cell r="CG24"/>
          <cell r="CH24"/>
        </row>
        <row r="25">
          <cell r="BA25"/>
          <cell r="BB25"/>
          <cell r="BC25"/>
          <cell r="BD25"/>
          <cell r="BE25"/>
          <cell r="BF25"/>
          <cell r="BO25"/>
          <cell r="BP25"/>
          <cell r="BQ25"/>
          <cell r="BR25"/>
          <cell r="BS25"/>
          <cell r="BT25"/>
          <cell r="CC25"/>
          <cell r="CD25"/>
          <cell r="CE25"/>
          <cell r="CF25"/>
          <cell r="CG25"/>
          <cell r="CH25"/>
        </row>
        <row r="26">
          <cell r="BA26"/>
          <cell r="BB26"/>
          <cell r="BC26"/>
          <cell r="BD26"/>
          <cell r="BE26"/>
          <cell r="BF26"/>
          <cell r="BO26"/>
          <cell r="BP26"/>
          <cell r="BQ26"/>
          <cell r="BR26"/>
          <cell r="BS26"/>
          <cell r="BT26"/>
          <cell r="CC26"/>
          <cell r="CD26"/>
          <cell r="CE26"/>
          <cell r="CF26"/>
          <cell r="CG26"/>
          <cell r="CH26"/>
        </row>
        <row r="27">
          <cell r="BA27"/>
          <cell r="BB27"/>
          <cell r="BC27"/>
          <cell r="BD27"/>
          <cell r="BE27"/>
          <cell r="BF27"/>
          <cell r="BO27"/>
          <cell r="BP27"/>
          <cell r="BQ27"/>
          <cell r="BR27"/>
          <cell r="BS27"/>
          <cell r="BT27"/>
          <cell r="CC27"/>
          <cell r="CD27"/>
          <cell r="CE27"/>
          <cell r="CF27"/>
          <cell r="CG27"/>
          <cell r="CH27"/>
        </row>
        <row r="28">
          <cell r="BA28"/>
          <cell r="BB28"/>
          <cell r="BC28"/>
          <cell r="BD28"/>
          <cell r="BE28"/>
          <cell r="BF28"/>
          <cell r="BO28"/>
          <cell r="BP28"/>
          <cell r="BQ28"/>
          <cell r="BR28"/>
          <cell r="BS28"/>
          <cell r="BT28"/>
          <cell r="CC28"/>
          <cell r="CD28"/>
          <cell r="CE28"/>
          <cell r="CF28"/>
          <cell r="CG28"/>
          <cell r="CH28"/>
        </row>
        <row r="29">
          <cell r="BA29"/>
          <cell r="BB29"/>
          <cell r="BC29"/>
          <cell r="BD29"/>
          <cell r="BE29"/>
          <cell r="BF29"/>
          <cell r="BO29"/>
          <cell r="BP29"/>
          <cell r="BQ29"/>
          <cell r="BR29"/>
          <cell r="BS29"/>
          <cell r="BT29"/>
          <cell r="CC29"/>
          <cell r="CD29"/>
          <cell r="CE29"/>
          <cell r="CF29"/>
          <cell r="CG29"/>
          <cell r="CH29"/>
        </row>
        <row r="30">
          <cell r="BA30"/>
          <cell r="BB30"/>
          <cell r="BC30"/>
          <cell r="BD30"/>
          <cell r="BE30"/>
          <cell r="BF30"/>
          <cell r="BO30"/>
          <cell r="BP30"/>
          <cell r="BQ30"/>
          <cell r="BR30"/>
          <cell r="BS30"/>
          <cell r="BT30"/>
          <cell r="CC30"/>
          <cell r="CD30"/>
          <cell r="CE30"/>
          <cell r="CF30"/>
          <cell r="CG30"/>
          <cell r="CH30"/>
        </row>
        <row r="31">
          <cell r="BA31"/>
          <cell r="BB31"/>
          <cell r="BC31"/>
          <cell r="BD31"/>
          <cell r="BE31"/>
          <cell r="BF31"/>
          <cell r="BO31"/>
          <cell r="BP31"/>
          <cell r="BQ31"/>
          <cell r="BR31"/>
          <cell r="BS31"/>
          <cell r="BT31"/>
          <cell r="CC31"/>
          <cell r="CD31"/>
          <cell r="CE31"/>
          <cell r="CF31"/>
          <cell r="CG31"/>
          <cell r="CH31"/>
        </row>
        <row r="32">
          <cell r="BA32"/>
          <cell r="BB32"/>
          <cell r="BC32"/>
          <cell r="BD32"/>
          <cell r="BE32"/>
          <cell r="BF32"/>
          <cell r="BO32"/>
          <cell r="BP32"/>
          <cell r="BQ32"/>
          <cell r="BR32"/>
          <cell r="BS32"/>
          <cell r="BT32"/>
          <cell r="CC32"/>
          <cell r="CD32"/>
          <cell r="CE32"/>
          <cell r="CF32"/>
          <cell r="CG32"/>
          <cell r="CH32"/>
        </row>
        <row r="33">
          <cell r="BA33"/>
          <cell r="BB33"/>
          <cell r="BC33"/>
          <cell r="BD33"/>
          <cell r="BE33"/>
          <cell r="BF33"/>
          <cell r="BO33"/>
          <cell r="BP33"/>
          <cell r="BQ33"/>
          <cell r="BR33"/>
          <cell r="BS33"/>
          <cell r="BT33"/>
          <cell r="CC33"/>
          <cell r="CD33"/>
          <cell r="CE33"/>
          <cell r="CF33"/>
          <cell r="CG33"/>
          <cell r="CH33"/>
        </row>
        <row r="34">
          <cell r="BA34"/>
          <cell r="BB34"/>
          <cell r="BC34"/>
          <cell r="BD34"/>
          <cell r="BE34"/>
          <cell r="BF34"/>
          <cell r="BO34"/>
          <cell r="BP34"/>
          <cell r="BQ34"/>
          <cell r="BR34"/>
          <cell r="BS34"/>
          <cell r="BT34"/>
          <cell r="CC34"/>
          <cell r="CD34"/>
          <cell r="CE34"/>
          <cell r="CF34"/>
          <cell r="CG34"/>
          <cell r="CH34"/>
        </row>
        <row r="35">
          <cell r="BA35"/>
          <cell r="BB35"/>
          <cell r="BC35"/>
          <cell r="BD35"/>
          <cell r="BE35"/>
          <cell r="BF35"/>
          <cell r="BO35"/>
          <cell r="BP35"/>
          <cell r="BQ35"/>
          <cell r="BR35"/>
          <cell r="BS35"/>
          <cell r="BT35"/>
          <cell r="CC35"/>
          <cell r="CD35"/>
          <cell r="CE35"/>
          <cell r="CF35"/>
          <cell r="CG35"/>
          <cell r="CH35"/>
        </row>
        <row r="36">
          <cell r="BA36"/>
          <cell r="BB36"/>
          <cell r="BC36"/>
          <cell r="BD36"/>
          <cell r="BE36"/>
          <cell r="BF36"/>
          <cell r="BO36"/>
          <cell r="BP36"/>
          <cell r="BQ36"/>
          <cell r="BR36"/>
          <cell r="BS36"/>
          <cell r="BT36"/>
          <cell r="CC36"/>
          <cell r="CD36"/>
          <cell r="CE36"/>
          <cell r="CF36"/>
          <cell r="CG36"/>
          <cell r="CH36"/>
        </row>
        <row r="37">
          <cell r="BA37"/>
          <cell r="BB37"/>
          <cell r="BC37"/>
          <cell r="BD37"/>
          <cell r="BE37"/>
          <cell r="BF37"/>
          <cell r="BO37"/>
          <cell r="BP37"/>
          <cell r="BQ37"/>
          <cell r="BR37"/>
          <cell r="BS37"/>
          <cell r="BT37"/>
          <cell r="CC37"/>
          <cell r="CD37"/>
          <cell r="CE37"/>
          <cell r="CF37"/>
          <cell r="CG37"/>
          <cell r="CH37"/>
        </row>
        <row r="38">
          <cell r="BA38"/>
          <cell r="BB38"/>
          <cell r="BC38"/>
          <cell r="BD38"/>
          <cell r="BE38"/>
          <cell r="BF38"/>
          <cell r="BO38"/>
          <cell r="BP38"/>
          <cell r="BQ38"/>
          <cell r="BR38"/>
          <cell r="BS38"/>
          <cell r="BT38"/>
          <cell r="CC38"/>
          <cell r="CD38"/>
          <cell r="CE38"/>
          <cell r="CF38"/>
          <cell r="CG38"/>
          <cell r="CH38"/>
        </row>
        <row r="39">
          <cell r="BA39"/>
          <cell r="BB39"/>
          <cell r="BC39"/>
          <cell r="BD39"/>
          <cell r="BE39"/>
          <cell r="BF39"/>
          <cell r="BO39"/>
          <cell r="BP39"/>
          <cell r="BQ39"/>
          <cell r="BR39"/>
          <cell r="BS39"/>
          <cell r="BT39"/>
          <cell r="CC39"/>
          <cell r="CD39"/>
          <cell r="CE39"/>
          <cell r="CF39"/>
          <cell r="CG39"/>
          <cell r="CH39"/>
        </row>
        <row r="40">
          <cell r="BA40"/>
          <cell r="BB40"/>
          <cell r="BC40"/>
          <cell r="BD40"/>
          <cell r="BE40"/>
          <cell r="BF40"/>
          <cell r="BO40"/>
          <cell r="BP40"/>
          <cell r="BQ40"/>
          <cell r="BR40"/>
          <cell r="BS40"/>
          <cell r="BT40"/>
          <cell r="CC40"/>
          <cell r="CD40"/>
          <cell r="CE40"/>
          <cell r="CF40"/>
          <cell r="CG40"/>
          <cell r="CH40"/>
        </row>
        <row r="41">
          <cell r="BA41"/>
          <cell r="BB41"/>
          <cell r="BC41"/>
          <cell r="BD41"/>
          <cell r="BE41"/>
          <cell r="BF41"/>
          <cell r="BO41"/>
          <cell r="BP41"/>
          <cell r="BQ41"/>
          <cell r="BR41"/>
          <cell r="BS41"/>
          <cell r="BT41"/>
          <cell r="CC41"/>
          <cell r="CD41"/>
          <cell r="CE41"/>
          <cell r="CF41"/>
          <cell r="CG41"/>
          <cell r="CH41"/>
        </row>
        <row r="42">
          <cell r="BA42"/>
          <cell r="BB42"/>
          <cell r="BC42"/>
          <cell r="BD42"/>
          <cell r="BE42"/>
          <cell r="BF42"/>
          <cell r="BO42"/>
          <cell r="BP42"/>
          <cell r="BQ42"/>
          <cell r="BR42"/>
          <cell r="BS42"/>
          <cell r="BT42"/>
          <cell r="CC42"/>
          <cell r="CD42"/>
          <cell r="CE42"/>
          <cell r="CF42"/>
          <cell r="CG42"/>
          <cell r="CH42"/>
        </row>
        <row r="43">
          <cell r="BA43"/>
          <cell r="BB43"/>
          <cell r="BC43"/>
          <cell r="BD43"/>
          <cell r="BE43"/>
          <cell r="BF43"/>
          <cell r="BO43"/>
          <cell r="BP43"/>
          <cell r="BQ43"/>
          <cell r="BR43"/>
          <cell r="BS43"/>
          <cell r="BT43"/>
          <cell r="CC43"/>
          <cell r="CD43"/>
          <cell r="CE43"/>
          <cell r="CF43"/>
          <cell r="CG43"/>
          <cell r="CH43"/>
        </row>
        <row r="44">
          <cell r="BA44"/>
          <cell r="BB44"/>
          <cell r="BC44"/>
          <cell r="BD44"/>
          <cell r="BE44"/>
          <cell r="BF44"/>
          <cell r="BO44"/>
          <cell r="BP44"/>
          <cell r="BQ44"/>
          <cell r="BR44"/>
          <cell r="BS44"/>
          <cell r="BT44"/>
          <cell r="CC44"/>
          <cell r="CD44"/>
          <cell r="CE44"/>
          <cell r="CF44"/>
          <cell r="CG44"/>
          <cell r="CH44"/>
        </row>
        <row r="45">
          <cell r="BA45"/>
          <cell r="BB45"/>
          <cell r="BC45"/>
          <cell r="BD45"/>
          <cell r="BE45"/>
          <cell r="BF45"/>
          <cell r="BO45"/>
          <cell r="BP45"/>
          <cell r="BQ45"/>
          <cell r="BR45"/>
          <cell r="BS45"/>
          <cell r="BT45"/>
          <cell r="CC45"/>
          <cell r="CD45"/>
          <cell r="CE45"/>
          <cell r="CF45"/>
          <cell r="CG45"/>
          <cell r="CH45"/>
        </row>
        <row r="46">
          <cell r="BA46"/>
          <cell r="BB46"/>
          <cell r="BC46"/>
          <cell r="BD46"/>
          <cell r="BE46"/>
          <cell r="BF46"/>
          <cell r="BO46"/>
          <cell r="BP46"/>
          <cell r="BQ46"/>
          <cell r="BR46"/>
          <cell r="BS46"/>
          <cell r="BT46"/>
          <cell r="CC46"/>
          <cell r="CD46"/>
          <cell r="CE46"/>
          <cell r="CF46"/>
          <cell r="CG46"/>
          <cell r="CH46"/>
        </row>
        <row r="47">
          <cell r="BA47"/>
          <cell r="BB47"/>
          <cell r="BC47"/>
          <cell r="BD47"/>
          <cell r="BE47"/>
          <cell r="BF47"/>
          <cell r="BO47"/>
          <cell r="BP47"/>
          <cell r="BQ47"/>
          <cell r="BR47"/>
          <cell r="BS47"/>
          <cell r="BT47"/>
          <cell r="CC47"/>
          <cell r="CD47"/>
          <cell r="CE47"/>
          <cell r="CF47"/>
          <cell r="CG47"/>
          <cell r="CH47"/>
        </row>
        <row r="48">
          <cell r="BA48"/>
          <cell r="BB48"/>
          <cell r="BC48"/>
          <cell r="BD48"/>
          <cell r="BE48"/>
          <cell r="BF48"/>
          <cell r="BO48"/>
          <cell r="BP48"/>
          <cell r="BQ48"/>
          <cell r="BR48"/>
          <cell r="BS48"/>
          <cell r="BT48"/>
          <cell r="CC48"/>
          <cell r="CD48"/>
          <cell r="CE48"/>
          <cell r="CF48"/>
          <cell r="CG48"/>
          <cell r="CH48"/>
        </row>
        <row r="49">
          <cell r="BA49"/>
          <cell r="BB49"/>
          <cell r="BC49"/>
          <cell r="BD49"/>
          <cell r="BE49"/>
          <cell r="BF49"/>
          <cell r="BO49"/>
          <cell r="BP49"/>
          <cell r="BQ49"/>
          <cell r="BR49"/>
          <cell r="BS49"/>
          <cell r="BT49"/>
          <cell r="CC49"/>
          <cell r="CD49"/>
          <cell r="CE49"/>
          <cell r="CF49"/>
          <cell r="CG49"/>
          <cell r="CH49"/>
        </row>
        <row r="50">
          <cell r="BA50"/>
          <cell r="BB50"/>
          <cell r="BC50"/>
          <cell r="BD50"/>
          <cell r="BE50"/>
          <cell r="BF50"/>
          <cell r="BO50"/>
          <cell r="BP50"/>
          <cell r="BQ50"/>
          <cell r="BR50"/>
          <cell r="BS50"/>
          <cell r="BT50"/>
          <cell r="CC50"/>
          <cell r="CD50"/>
          <cell r="CE50"/>
          <cell r="CF50"/>
          <cell r="CG50"/>
          <cell r="CH50"/>
        </row>
        <row r="51">
          <cell r="BA51"/>
          <cell r="BB51"/>
          <cell r="BC51"/>
          <cell r="BD51"/>
          <cell r="BE51"/>
          <cell r="BF51"/>
          <cell r="BO51"/>
          <cell r="BP51"/>
          <cell r="BQ51"/>
          <cell r="BR51"/>
          <cell r="BS51"/>
          <cell r="BT51"/>
          <cell r="CC51"/>
          <cell r="CD51"/>
          <cell r="CE51"/>
          <cell r="CF51"/>
          <cell r="CG51"/>
          <cell r="CH51"/>
        </row>
        <row r="52">
          <cell r="BA52"/>
          <cell r="BB52"/>
          <cell r="BC52"/>
          <cell r="BD52"/>
          <cell r="BE52"/>
          <cell r="BF52"/>
          <cell r="BO52"/>
          <cell r="BP52"/>
          <cell r="BQ52"/>
          <cell r="BR52"/>
          <cell r="BS52"/>
          <cell r="BT52"/>
          <cell r="CC52"/>
          <cell r="CD52"/>
          <cell r="CE52"/>
          <cell r="CF52"/>
          <cell r="CG52"/>
          <cell r="CH52"/>
        </row>
        <row r="53">
          <cell r="BA53"/>
          <cell r="BB53"/>
          <cell r="BC53"/>
          <cell r="BD53"/>
          <cell r="BE53"/>
          <cell r="BF53"/>
          <cell r="BO53"/>
          <cell r="BP53"/>
          <cell r="BQ53"/>
          <cell r="BR53"/>
          <cell r="BS53"/>
          <cell r="BT53"/>
          <cell r="CC53"/>
          <cell r="CD53"/>
          <cell r="CE53"/>
          <cell r="CF53"/>
          <cell r="CG53"/>
          <cell r="CH53"/>
        </row>
        <row r="54">
          <cell r="BA54"/>
          <cell r="BB54"/>
          <cell r="BC54"/>
          <cell r="BD54"/>
          <cell r="BE54"/>
          <cell r="BF54"/>
          <cell r="BO54"/>
          <cell r="BP54"/>
          <cell r="BQ54"/>
          <cell r="BR54"/>
          <cell r="BS54"/>
          <cell r="BT54"/>
          <cell r="CC54"/>
          <cell r="CD54"/>
          <cell r="CE54"/>
          <cell r="CF54"/>
          <cell r="CG54"/>
          <cell r="CH54"/>
        </row>
        <row r="55">
          <cell r="BA55"/>
          <cell r="BB55"/>
          <cell r="BC55"/>
          <cell r="BD55"/>
          <cell r="BE55"/>
          <cell r="BF55"/>
          <cell r="BO55"/>
          <cell r="BP55"/>
          <cell r="BQ55"/>
          <cell r="BR55"/>
          <cell r="BS55"/>
          <cell r="BT55"/>
          <cell r="CC55"/>
          <cell r="CD55"/>
          <cell r="CE55"/>
          <cell r="CF55"/>
          <cell r="CG55"/>
          <cell r="CH55"/>
        </row>
        <row r="56">
          <cell r="BA56"/>
          <cell r="BB56"/>
          <cell r="BC56"/>
          <cell r="BD56"/>
          <cell r="BE56"/>
          <cell r="BF56"/>
          <cell r="BO56"/>
          <cell r="BP56"/>
          <cell r="BQ56"/>
          <cell r="BR56"/>
          <cell r="BS56"/>
          <cell r="BT56"/>
          <cell r="CC56"/>
          <cell r="CD56"/>
          <cell r="CE56"/>
          <cell r="CF56"/>
          <cell r="CG56"/>
          <cell r="CH56"/>
        </row>
        <row r="57">
          <cell r="BA57"/>
          <cell r="BB57"/>
          <cell r="BC57"/>
          <cell r="BD57"/>
          <cell r="BE57"/>
          <cell r="BF57"/>
          <cell r="BO57"/>
          <cell r="BP57"/>
          <cell r="BQ57"/>
          <cell r="BR57"/>
          <cell r="BS57"/>
          <cell r="BT57"/>
          <cell r="CC57"/>
          <cell r="CD57"/>
          <cell r="CE57"/>
          <cell r="CF57"/>
          <cell r="CG57"/>
          <cell r="CH57"/>
        </row>
        <row r="58">
          <cell r="BA58"/>
          <cell r="BB58"/>
          <cell r="BC58"/>
          <cell r="BD58"/>
          <cell r="BE58"/>
          <cell r="BF58"/>
          <cell r="BO58"/>
          <cell r="BP58"/>
          <cell r="BQ58"/>
          <cell r="BR58"/>
          <cell r="BS58"/>
          <cell r="BT58"/>
          <cell r="CC58"/>
          <cell r="CD58"/>
          <cell r="CE58"/>
          <cell r="CF58"/>
          <cell r="CG58"/>
          <cell r="CH58"/>
        </row>
        <row r="59">
          <cell r="BA59"/>
          <cell r="BB59"/>
          <cell r="BC59"/>
          <cell r="BD59"/>
          <cell r="BE59"/>
          <cell r="BF59"/>
          <cell r="BO59"/>
          <cell r="BP59"/>
          <cell r="BQ59"/>
          <cell r="BR59"/>
          <cell r="BS59"/>
          <cell r="BT59"/>
          <cell r="CC59"/>
          <cell r="CD59"/>
          <cell r="CE59"/>
          <cell r="CF59"/>
          <cell r="CG59"/>
          <cell r="CH59"/>
        </row>
        <row r="60">
          <cell r="BA60"/>
          <cell r="BB60"/>
          <cell r="BC60"/>
          <cell r="BD60"/>
          <cell r="BE60"/>
          <cell r="BF60"/>
          <cell r="BO60"/>
          <cell r="BP60"/>
          <cell r="BQ60"/>
          <cell r="BR60"/>
          <cell r="BS60"/>
          <cell r="BT60"/>
          <cell r="CC60"/>
          <cell r="CD60"/>
          <cell r="CE60"/>
          <cell r="CF60"/>
          <cell r="CG60"/>
          <cell r="CH60"/>
        </row>
        <row r="61">
          <cell r="BA61"/>
          <cell r="BB61"/>
          <cell r="BC61"/>
          <cell r="BD61"/>
          <cell r="BE61"/>
          <cell r="BF61"/>
          <cell r="BO61"/>
          <cell r="BP61"/>
          <cell r="BQ61"/>
          <cell r="BR61"/>
          <cell r="BS61"/>
          <cell r="BT61"/>
          <cell r="CC61"/>
          <cell r="CD61"/>
          <cell r="CE61"/>
          <cell r="CF61"/>
          <cell r="CG61"/>
          <cell r="CH61"/>
        </row>
        <row r="62">
          <cell r="BA62"/>
          <cell r="BB62"/>
          <cell r="BC62"/>
          <cell r="BD62"/>
          <cell r="BE62"/>
          <cell r="BF62"/>
          <cell r="BO62"/>
          <cell r="BP62"/>
          <cell r="BQ62"/>
          <cell r="BR62"/>
          <cell r="BS62"/>
          <cell r="BT62"/>
          <cell r="CC62"/>
          <cell r="CD62"/>
          <cell r="CE62"/>
          <cell r="CF62"/>
          <cell r="CG62"/>
          <cell r="CH62"/>
        </row>
        <row r="63">
          <cell r="BA63"/>
          <cell r="BB63"/>
          <cell r="BC63"/>
          <cell r="BD63"/>
          <cell r="BE63"/>
          <cell r="BF63"/>
          <cell r="BO63"/>
          <cell r="BP63"/>
          <cell r="BQ63"/>
          <cell r="BR63"/>
          <cell r="BS63"/>
          <cell r="BT63"/>
          <cell r="CC63"/>
          <cell r="CD63"/>
          <cell r="CE63"/>
          <cell r="CF63"/>
          <cell r="CG63"/>
          <cell r="CH63"/>
        </row>
        <row r="64">
          <cell r="BA64"/>
          <cell r="BB64"/>
          <cell r="BC64"/>
          <cell r="BD64"/>
          <cell r="BE64"/>
          <cell r="BF64"/>
          <cell r="BO64"/>
          <cell r="BP64"/>
          <cell r="BQ64"/>
          <cell r="BR64"/>
          <cell r="BS64"/>
          <cell r="BT64"/>
          <cell r="CC64"/>
          <cell r="CD64"/>
          <cell r="CE64"/>
          <cell r="CF64"/>
          <cell r="CG64"/>
          <cell r="CH64"/>
        </row>
        <row r="65">
          <cell r="BA65"/>
          <cell r="BB65"/>
          <cell r="BC65"/>
          <cell r="BD65"/>
          <cell r="BE65"/>
          <cell r="BF65"/>
          <cell r="BO65"/>
          <cell r="BP65"/>
          <cell r="BQ65"/>
          <cell r="BR65"/>
          <cell r="BS65"/>
          <cell r="BT65"/>
          <cell r="CC65"/>
          <cell r="CD65"/>
          <cell r="CE65"/>
          <cell r="CF65"/>
          <cell r="CG65"/>
          <cell r="CH65"/>
        </row>
        <row r="66">
          <cell r="BA66"/>
          <cell r="BB66"/>
          <cell r="BC66"/>
          <cell r="BD66"/>
          <cell r="BE66"/>
          <cell r="BF66"/>
          <cell r="BO66"/>
          <cell r="BP66"/>
          <cell r="BQ66"/>
          <cell r="BR66"/>
          <cell r="BS66"/>
          <cell r="BT66"/>
          <cell r="CC66"/>
          <cell r="CD66"/>
          <cell r="CE66"/>
          <cell r="CF66"/>
          <cell r="CG66"/>
          <cell r="CH66"/>
        </row>
        <row r="67">
          <cell r="BA67"/>
          <cell r="BB67"/>
          <cell r="BC67"/>
          <cell r="BD67"/>
          <cell r="BE67"/>
          <cell r="BF67"/>
          <cell r="BO67"/>
          <cell r="BP67"/>
          <cell r="BQ67"/>
          <cell r="BR67"/>
          <cell r="BS67"/>
          <cell r="BT67"/>
          <cell r="CC67"/>
          <cell r="CD67"/>
          <cell r="CE67"/>
          <cell r="CF67"/>
          <cell r="CG67"/>
          <cell r="CH67"/>
        </row>
        <row r="68">
          <cell r="BA68"/>
          <cell r="BB68"/>
          <cell r="BC68"/>
          <cell r="BD68"/>
          <cell r="BE68"/>
          <cell r="BF68"/>
          <cell r="BO68"/>
          <cell r="BP68"/>
          <cell r="BQ68"/>
          <cell r="BR68"/>
          <cell r="BS68"/>
          <cell r="BT68"/>
          <cell r="CC68"/>
          <cell r="CD68"/>
          <cell r="CE68"/>
          <cell r="CF68"/>
          <cell r="CG68"/>
          <cell r="CH68"/>
        </row>
        <row r="69">
          <cell r="BA69"/>
          <cell r="BB69"/>
          <cell r="BC69"/>
          <cell r="BD69"/>
          <cell r="BE69"/>
          <cell r="BF69"/>
          <cell r="BO69"/>
          <cell r="BP69"/>
          <cell r="BQ69"/>
          <cell r="BR69"/>
          <cell r="BS69"/>
          <cell r="BT69"/>
          <cell r="CC69"/>
          <cell r="CD69"/>
          <cell r="CE69"/>
          <cell r="CF69"/>
          <cell r="CG69"/>
          <cell r="CH69"/>
        </row>
        <row r="70">
          <cell r="BA70"/>
          <cell r="BB70"/>
          <cell r="BC70"/>
          <cell r="BD70"/>
          <cell r="BE70"/>
          <cell r="BF70"/>
          <cell r="BO70"/>
          <cell r="BP70"/>
          <cell r="BQ70"/>
          <cell r="BR70"/>
          <cell r="BS70"/>
          <cell r="BT70"/>
          <cell r="CC70"/>
          <cell r="CD70"/>
          <cell r="CE70"/>
          <cell r="CF70"/>
          <cell r="CG70"/>
          <cell r="CH70"/>
        </row>
        <row r="71">
          <cell r="BA71"/>
          <cell r="BB71"/>
          <cell r="BC71"/>
          <cell r="BD71"/>
          <cell r="BE71"/>
          <cell r="BF71"/>
          <cell r="BO71"/>
          <cell r="BP71"/>
          <cell r="BQ71"/>
          <cell r="BR71"/>
          <cell r="BS71"/>
          <cell r="BT71"/>
          <cell r="CC71"/>
          <cell r="CD71"/>
          <cell r="CE71"/>
          <cell r="CF71"/>
          <cell r="CG71"/>
          <cell r="CH71"/>
        </row>
        <row r="72">
          <cell r="BA72"/>
          <cell r="BB72"/>
          <cell r="BC72"/>
          <cell r="BD72"/>
          <cell r="BE72"/>
          <cell r="BF72"/>
          <cell r="BO72"/>
          <cell r="BP72"/>
          <cell r="BQ72"/>
          <cell r="BR72"/>
          <cell r="BS72"/>
          <cell r="BT72"/>
          <cell r="CC72"/>
          <cell r="CD72"/>
          <cell r="CE72"/>
          <cell r="CF72"/>
          <cell r="CG72"/>
          <cell r="CH72"/>
        </row>
        <row r="73">
          <cell r="BA73"/>
          <cell r="BB73"/>
          <cell r="BC73"/>
          <cell r="BD73"/>
          <cell r="BE73"/>
          <cell r="BF73"/>
          <cell r="BO73"/>
          <cell r="BP73"/>
          <cell r="BQ73"/>
          <cell r="BR73"/>
          <cell r="BS73"/>
          <cell r="BT73"/>
          <cell r="CC73"/>
          <cell r="CD73"/>
          <cell r="CE73"/>
          <cell r="CF73"/>
          <cell r="CG73"/>
          <cell r="CH73"/>
        </row>
        <row r="74">
          <cell r="BA74"/>
          <cell r="BB74"/>
          <cell r="BC74"/>
          <cell r="BD74"/>
          <cell r="BE74"/>
          <cell r="BF74"/>
          <cell r="BO74"/>
          <cell r="BP74"/>
          <cell r="BQ74"/>
          <cell r="BR74"/>
          <cell r="BS74"/>
          <cell r="BT74"/>
          <cell r="CC74"/>
          <cell r="CD74"/>
          <cell r="CE74"/>
          <cell r="CF74"/>
          <cell r="CG74"/>
          <cell r="CH74"/>
        </row>
        <row r="75">
          <cell r="BA75"/>
          <cell r="BB75"/>
          <cell r="BC75"/>
          <cell r="BD75"/>
          <cell r="BE75"/>
          <cell r="BF75"/>
          <cell r="BO75"/>
          <cell r="BP75"/>
          <cell r="BQ75"/>
          <cell r="BR75"/>
          <cell r="BS75"/>
          <cell r="BT75"/>
          <cell r="CC75"/>
          <cell r="CD75"/>
          <cell r="CE75"/>
          <cell r="CF75"/>
          <cell r="CG75"/>
          <cell r="CH75"/>
        </row>
        <row r="76">
          <cell r="BA76"/>
          <cell r="BB76"/>
          <cell r="BC76"/>
          <cell r="BD76"/>
          <cell r="BE76"/>
          <cell r="BF76"/>
          <cell r="BO76"/>
          <cell r="BP76"/>
          <cell r="BQ76"/>
          <cell r="BR76"/>
          <cell r="BS76"/>
          <cell r="BT76"/>
          <cell r="CC76"/>
          <cell r="CD76"/>
          <cell r="CE76"/>
          <cell r="CF76"/>
          <cell r="CG76"/>
          <cell r="CH76"/>
        </row>
        <row r="77">
          <cell r="BA77"/>
          <cell r="BB77"/>
          <cell r="BC77"/>
          <cell r="BD77"/>
          <cell r="BE77"/>
          <cell r="BF77"/>
          <cell r="BO77"/>
          <cell r="BP77"/>
          <cell r="BQ77"/>
          <cell r="BR77"/>
          <cell r="BS77"/>
          <cell r="BT77"/>
          <cell r="CC77"/>
          <cell r="CD77"/>
          <cell r="CE77"/>
          <cell r="CF77"/>
          <cell r="CG77"/>
          <cell r="CH77"/>
        </row>
        <row r="78">
          <cell r="BA78"/>
          <cell r="BB78"/>
          <cell r="BC78"/>
          <cell r="BD78"/>
          <cell r="BE78"/>
          <cell r="BF78"/>
          <cell r="BO78"/>
          <cell r="BP78"/>
          <cell r="BQ78"/>
          <cell r="BR78"/>
          <cell r="BS78"/>
          <cell r="BT78"/>
          <cell r="CC78"/>
          <cell r="CD78"/>
          <cell r="CE78"/>
          <cell r="CF78"/>
          <cell r="CG78"/>
          <cell r="CH78"/>
        </row>
        <row r="79">
          <cell r="BA79"/>
          <cell r="BB79"/>
          <cell r="BC79"/>
          <cell r="BD79"/>
          <cell r="BE79"/>
          <cell r="BF79"/>
          <cell r="BO79"/>
          <cell r="BP79"/>
          <cell r="BQ79"/>
          <cell r="BR79"/>
          <cell r="BS79"/>
          <cell r="BT79"/>
          <cell r="CC79"/>
          <cell r="CD79"/>
          <cell r="CE79"/>
          <cell r="CF79"/>
          <cell r="CG79"/>
          <cell r="CH79"/>
        </row>
        <row r="80">
          <cell r="BA80"/>
          <cell r="BB80"/>
          <cell r="BC80"/>
          <cell r="BD80"/>
          <cell r="BE80"/>
          <cell r="BF80"/>
          <cell r="BO80"/>
          <cell r="BP80"/>
          <cell r="BQ80"/>
          <cell r="BR80"/>
          <cell r="BS80"/>
          <cell r="BT80"/>
          <cell r="CC80"/>
          <cell r="CD80"/>
          <cell r="CE80"/>
          <cell r="CF80"/>
          <cell r="CG80"/>
          <cell r="CH80"/>
        </row>
        <row r="81">
          <cell r="BA81"/>
          <cell r="BB81"/>
          <cell r="BC81"/>
          <cell r="BD81"/>
          <cell r="BE81"/>
          <cell r="BF81"/>
          <cell r="BO81"/>
          <cell r="BP81"/>
          <cell r="BQ81"/>
          <cell r="BR81"/>
          <cell r="BS81"/>
          <cell r="BT81"/>
          <cell r="CC81"/>
          <cell r="CD81"/>
          <cell r="CE81"/>
          <cell r="CF81"/>
          <cell r="CG81"/>
          <cell r="CH81"/>
        </row>
        <row r="82">
          <cell r="BA82"/>
          <cell r="BB82"/>
          <cell r="BC82"/>
          <cell r="BD82"/>
          <cell r="BE82"/>
          <cell r="BF82"/>
          <cell r="BO82"/>
          <cell r="BP82"/>
          <cell r="BQ82"/>
          <cell r="BR82"/>
          <cell r="BS82"/>
          <cell r="BT82"/>
          <cell r="CC82"/>
          <cell r="CD82"/>
          <cell r="CE82"/>
          <cell r="CF82"/>
          <cell r="CG82"/>
          <cell r="CH82"/>
        </row>
        <row r="83">
          <cell r="BA83"/>
          <cell r="BB83"/>
          <cell r="BC83"/>
          <cell r="BD83"/>
          <cell r="BE83"/>
          <cell r="BF83"/>
          <cell r="BO83"/>
          <cell r="BP83"/>
          <cell r="BQ83"/>
          <cell r="BR83"/>
          <cell r="BS83"/>
          <cell r="BT83"/>
          <cell r="CC83"/>
          <cell r="CD83"/>
          <cell r="CE83"/>
          <cell r="CF83"/>
          <cell r="CG83"/>
          <cell r="CH83"/>
        </row>
        <row r="84">
          <cell r="BA84"/>
          <cell r="BB84"/>
          <cell r="BC84"/>
          <cell r="BD84"/>
          <cell r="BE84"/>
          <cell r="BF84"/>
          <cell r="BO84"/>
          <cell r="BP84"/>
          <cell r="BQ84"/>
          <cell r="BR84"/>
          <cell r="BS84"/>
          <cell r="BT84"/>
          <cell r="CC84"/>
          <cell r="CD84"/>
          <cell r="CE84"/>
          <cell r="CF84"/>
          <cell r="CG84"/>
          <cell r="CH84"/>
        </row>
        <row r="85">
          <cell r="BA85"/>
          <cell r="BB85"/>
          <cell r="BC85"/>
          <cell r="BD85"/>
          <cell r="BE85"/>
          <cell r="BF85"/>
          <cell r="BO85"/>
          <cell r="BP85"/>
          <cell r="BQ85"/>
          <cell r="BR85"/>
          <cell r="BS85"/>
          <cell r="BT85"/>
          <cell r="CC85"/>
          <cell r="CD85"/>
          <cell r="CE85"/>
          <cell r="CF85"/>
          <cell r="CG85"/>
          <cell r="CH85"/>
        </row>
        <row r="86">
          <cell r="BA86"/>
          <cell r="BB86"/>
          <cell r="BC86"/>
          <cell r="BD86"/>
          <cell r="BE86"/>
          <cell r="BF86"/>
          <cell r="BO86"/>
          <cell r="BP86"/>
          <cell r="BQ86"/>
          <cell r="BR86"/>
          <cell r="BS86"/>
          <cell r="BT86"/>
          <cell r="CC86"/>
          <cell r="CD86"/>
          <cell r="CE86"/>
          <cell r="CF86"/>
          <cell r="CG86"/>
          <cell r="CH86"/>
        </row>
        <row r="87">
          <cell r="BA87"/>
          <cell r="BB87"/>
          <cell r="BC87"/>
          <cell r="BD87"/>
          <cell r="BE87"/>
          <cell r="BF87"/>
          <cell r="BO87"/>
          <cell r="BP87"/>
          <cell r="BQ87"/>
          <cell r="BR87"/>
          <cell r="BS87"/>
          <cell r="BT87"/>
          <cell r="CC87"/>
          <cell r="CD87"/>
          <cell r="CE87"/>
          <cell r="CF87"/>
          <cell r="CG87"/>
          <cell r="CH87"/>
        </row>
        <row r="88">
          <cell r="BA88"/>
          <cell r="BB88"/>
          <cell r="BC88"/>
          <cell r="BD88"/>
          <cell r="BE88"/>
          <cell r="BF88"/>
          <cell r="BO88"/>
          <cell r="BP88"/>
          <cell r="BQ88"/>
          <cell r="BR88"/>
          <cell r="BS88"/>
          <cell r="BT88"/>
          <cell r="CC88"/>
          <cell r="CD88"/>
          <cell r="CE88"/>
          <cell r="CF88"/>
          <cell r="CG88"/>
          <cell r="CH88"/>
        </row>
        <row r="89">
          <cell r="BA89"/>
          <cell r="BB89"/>
          <cell r="BC89"/>
          <cell r="BD89"/>
          <cell r="BE89"/>
          <cell r="BF89"/>
          <cell r="BO89"/>
          <cell r="BP89"/>
          <cell r="BQ89"/>
          <cell r="BR89"/>
          <cell r="BS89"/>
          <cell r="BT89"/>
          <cell r="CC89"/>
          <cell r="CD89"/>
          <cell r="CE89"/>
          <cell r="CF89"/>
          <cell r="CG89"/>
          <cell r="CH89"/>
        </row>
        <row r="90">
          <cell r="BA90"/>
          <cell r="BB90"/>
          <cell r="BC90"/>
          <cell r="BD90"/>
          <cell r="BE90"/>
          <cell r="BF90"/>
          <cell r="BO90"/>
          <cell r="BP90"/>
          <cell r="BQ90"/>
          <cell r="BR90"/>
          <cell r="BS90"/>
          <cell r="BT90"/>
          <cell r="CC90"/>
          <cell r="CD90"/>
          <cell r="CE90"/>
          <cell r="CF90"/>
          <cell r="CG90"/>
          <cell r="CH90"/>
        </row>
        <row r="91">
          <cell r="BA91"/>
          <cell r="BB91"/>
          <cell r="BC91"/>
          <cell r="BD91"/>
          <cell r="BE91"/>
          <cell r="BF91"/>
          <cell r="BO91"/>
          <cell r="BP91"/>
          <cell r="BQ91"/>
          <cell r="BR91"/>
          <cell r="BS91"/>
          <cell r="BT91"/>
          <cell r="CC91"/>
          <cell r="CD91"/>
          <cell r="CE91"/>
          <cell r="CF91"/>
          <cell r="CG91"/>
          <cell r="CH91"/>
        </row>
        <row r="92">
          <cell r="BA92"/>
          <cell r="BB92"/>
          <cell r="BC92"/>
          <cell r="BD92"/>
          <cell r="BE92"/>
          <cell r="BF92"/>
          <cell r="BO92"/>
          <cell r="BP92"/>
          <cell r="BQ92"/>
          <cell r="BR92"/>
          <cell r="BS92"/>
          <cell r="BT92"/>
          <cell r="CC92"/>
          <cell r="CD92"/>
          <cell r="CE92"/>
          <cell r="CF92"/>
          <cell r="CG92"/>
          <cell r="CH92"/>
        </row>
        <row r="93">
          <cell r="BA93"/>
          <cell r="BB93"/>
          <cell r="BC93"/>
          <cell r="BD93"/>
          <cell r="BE93"/>
          <cell r="BF93"/>
          <cell r="BO93"/>
          <cell r="BP93"/>
          <cell r="BQ93"/>
          <cell r="BR93"/>
          <cell r="BS93"/>
          <cell r="BT93"/>
          <cell r="CC93"/>
          <cell r="CD93"/>
          <cell r="CE93"/>
          <cell r="CF93"/>
          <cell r="CG93"/>
          <cell r="CH93"/>
        </row>
        <row r="94">
          <cell r="BA94"/>
          <cell r="BB94"/>
          <cell r="BC94"/>
          <cell r="BD94"/>
          <cell r="BE94"/>
          <cell r="BF94"/>
          <cell r="BO94"/>
          <cell r="BP94"/>
          <cell r="BQ94"/>
          <cell r="BR94"/>
          <cell r="BS94"/>
          <cell r="BT94"/>
          <cell r="CC94"/>
          <cell r="CD94"/>
          <cell r="CE94"/>
          <cell r="CF94"/>
          <cell r="CG94"/>
          <cell r="CH94"/>
        </row>
        <row r="95">
          <cell r="BA95"/>
          <cell r="BB95"/>
          <cell r="BC95"/>
          <cell r="BD95"/>
          <cell r="BE95"/>
          <cell r="BF95"/>
          <cell r="BO95"/>
          <cell r="BP95"/>
          <cell r="BQ95"/>
          <cell r="BR95"/>
          <cell r="BS95"/>
          <cell r="BT95"/>
          <cell r="CC95"/>
          <cell r="CD95"/>
          <cell r="CE95"/>
          <cell r="CF95"/>
          <cell r="CG95"/>
          <cell r="CH95"/>
        </row>
        <row r="96">
          <cell r="BA96"/>
          <cell r="BB96"/>
          <cell r="BC96"/>
          <cell r="BD96"/>
          <cell r="BE96"/>
          <cell r="BF96"/>
          <cell r="BO96"/>
          <cell r="BP96"/>
          <cell r="BQ96"/>
          <cell r="BR96"/>
          <cell r="BS96"/>
          <cell r="BT96"/>
          <cell r="CC96"/>
          <cell r="CD96"/>
          <cell r="CE96"/>
          <cell r="CF96"/>
          <cell r="CG96"/>
          <cell r="CH96"/>
        </row>
        <row r="97">
          <cell r="BA97"/>
          <cell r="BB97"/>
          <cell r="BC97"/>
          <cell r="BD97"/>
          <cell r="BE97"/>
          <cell r="BF97"/>
          <cell r="BO97"/>
          <cell r="BP97"/>
          <cell r="BQ97"/>
          <cell r="BR97"/>
          <cell r="BS97"/>
          <cell r="BT97"/>
          <cell r="CC97"/>
          <cell r="CD97"/>
          <cell r="CE97"/>
          <cell r="CF97"/>
          <cell r="CG97"/>
          <cell r="CH97"/>
        </row>
        <row r="98">
          <cell r="BA98"/>
          <cell r="BB98"/>
          <cell r="BC98"/>
          <cell r="BD98"/>
          <cell r="BE98"/>
          <cell r="BF98"/>
          <cell r="BO98"/>
          <cell r="BP98"/>
          <cell r="BQ98"/>
          <cell r="BR98"/>
          <cell r="BS98"/>
          <cell r="BT98"/>
          <cell r="CC98"/>
          <cell r="CD98"/>
          <cell r="CE98"/>
          <cell r="CF98"/>
          <cell r="CG98"/>
          <cell r="CH98"/>
        </row>
        <row r="99">
          <cell r="BA99"/>
          <cell r="BB99"/>
          <cell r="BC99"/>
          <cell r="BD99"/>
          <cell r="BE99"/>
          <cell r="BF99"/>
          <cell r="BO99"/>
          <cell r="BP99"/>
          <cell r="BQ99"/>
          <cell r="BR99"/>
          <cell r="BS99"/>
          <cell r="BT99"/>
          <cell r="CC99"/>
          <cell r="CD99"/>
          <cell r="CE99"/>
          <cell r="CF99"/>
          <cell r="CG99"/>
          <cell r="CH99"/>
        </row>
        <row r="100">
          <cell r="BA100"/>
          <cell r="BB100"/>
          <cell r="BC100"/>
          <cell r="BD100"/>
          <cell r="BE100"/>
          <cell r="BF100"/>
          <cell r="BO100"/>
          <cell r="BP100"/>
          <cell r="BQ100"/>
          <cell r="BR100"/>
          <cell r="BS100"/>
          <cell r="BT100"/>
          <cell r="CC100"/>
          <cell r="CD100"/>
          <cell r="CE100"/>
          <cell r="CF100"/>
          <cell r="CG100"/>
          <cell r="CH100"/>
        </row>
        <row r="101">
          <cell r="BA101"/>
          <cell r="BB101"/>
          <cell r="BC101"/>
          <cell r="BD101"/>
          <cell r="BE101"/>
          <cell r="BF101"/>
          <cell r="BO101"/>
          <cell r="BP101"/>
          <cell r="BQ101"/>
          <cell r="BR101"/>
          <cell r="BS101"/>
          <cell r="BT101"/>
          <cell r="CC101"/>
          <cell r="CD101"/>
          <cell r="CE101"/>
          <cell r="CF101"/>
          <cell r="CG101"/>
          <cell r="CH101"/>
        </row>
        <row r="102">
          <cell r="BA102"/>
          <cell r="BB102"/>
          <cell r="BC102"/>
          <cell r="BD102"/>
          <cell r="BE102"/>
          <cell r="BF102"/>
          <cell r="BO102"/>
          <cell r="BP102"/>
          <cell r="BQ102"/>
          <cell r="BR102"/>
          <cell r="BS102"/>
          <cell r="BT102"/>
          <cell r="CC102"/>
          <cell r="CD102"/>
          <cell r="CE102"/>
          <cell r="CF102"/>
          <cell r="CG102"/>
          <cell r="CH102"/>
        </row>
        <row r="103">
          <cell r="BA103"/>
          <cell r="BB103"/>
          <cell r="BC103"/>
          <cell r="BD103"/>
          <cell r="BE103"/>
          <cell r="BF103"/>
          <cell r="BO103"/>
          <cell r="BP103"/>
          <cell r="BQ103"/>
          <cell r="BR103"/>
          <cell r="BS103"/>
          <cell r="BT103"/>
          <cell r="CC103"/>
          <cell r="CD103"/>
          <cell r="CE103"/>
          <cell r="CF103"/>
          <cell r="CG103"/>
          <cell r="CH103"/>
        </row>
        <row r="104">
          <cell r="BA104"/>
          <cell r="BB104"/>
          <cell r="BC104"/>
          <cell r="BD104"/>
          <cell r="BE104"/>
          <cell r="BF104"/>
          <cell r="BO104"/>
          <cell r="BP104"/>
          <cell r="BQ104"/>
          <cell r="BR104"/>
          <cell r="BS104"/>
          <cell r="BT104"/>
          <cell r="CC104"/>
          <cell r="CD104"/>
          <cell r="CE104"/>
          <cell r="CF104"/>
          <cell r="CG104"/>
          <cell r="CH104"/>
        </row>
      </sheetData>
      <sheetData sheetId="43"/>
      <sheetData sheetId="44"/>
      <sheetData sheetId="45"/>
      <sheetData sheetId="46"/>
      <sheetData sheetId="47"/>
      <sheetData sheetId="48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0.96928981693506489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0.95263799804393734</v>
          </cell>
          <cell r="AY14">
            <v>3</v>
          </cell>
          <cell r="AZ14">
            <v>0.95176459113361478</v>
          </cell>
        </row>
        <row r="15">
          <cell r="AU15">
            <v>2</v>
          </cell>
          <cell r="AV15">
            <v>0.9265880618903708</v>
          </cell>
          <cell r="AW15">
            <v>3</v>
          </cell>
          <cell r="AX15">
            <v>0.92597979872398495</v>
          </cell>
          <cell r="AY15">
            <v>4</v>
          </cell>
          <cell r="AZ15">
            <v>0.93952274921401191</v>
          </cell>
        </row>
        <row r="16">
          <cell r="AU16">
            <v>3</v>
          </cell>
          <cell r="AV16">
            <v>0.88616922144663357</v>
          </cell>
          <cell r="AW16">
            <v>4</v>
          </cell>
          <cell r="AX16">
            <v>0.90751915531716087</v>
          </cell>
          <cell r="AY16">
            <v>5</v>
          </cell>
          <cell r="AZ16">
            <v>0.93013577761165644</v>
          </cell>
        </row>
        <row r="17">
          <cell r="AU17">
            <v>4</v>
          </cell>
          <cell r="AV17">
            <v>0.85856543643775374</v>
          </cell>
          <cell r="AW17">
            <v>5</v>
          </cell>
          <cell r="AX17">
            <v>0.89345379876724218</v>
          </cell>
          <cell r="AY17">
            <v>6</v>
          </cell>
          <cell r="AZ17">
            <v>0.92253572630517844</v>
          </cell>
        </row>
        <row r="18">
          <cell r="AU18">
            <v>5</v>
          </cell>
          <cell r="AV18">
            <v>0.82658514589995791</v>
          </cell>
          <cell r="AW18">
            <v>6</v>
          </cell>
          <cell r="AX18">
            <v>0.8702159633000176</v>
          </cell>
          <cell r="AY18">
            <v>7</v>
          </cell>
          <cell r="AZ18">
            <v>0.90407889507288364</v>
          </cell>
        </row>
        <row r="19">
          <cell r="AU19">
            <v>6</v>
          </cell>
          <cell r="AV19">
            <v>0.80835410988027001</v>
          </cell>
          <cell r="AW19">
            <v>7</v>
          </cell>
          <cell r="AX19">
            <v>0.85687383979915377</v>
          </cell>
          <cell r="AY19">
            <v>8</v>
          </cell>
          <cell r="AZ19">
            <v>0.89344066468769079</v>
          </cell>
        </row>
        <row r="20">
          <cell r="AU20">
            <v>7</v>
          </cell>
          <cell r="AV20">
            <v>0.79562759434504415</v>
          </cell>
          <cell r="AW20">
            <v>8</v>
          </cell>
          <cell r="AX20">
            <v>0.84751812482999489</v>
          </cell>
          <cell r="AY20">
            <v>9</v>
          </cell>
          <cell r="AZ20">
            <v>0.88596271845972618</v>
          </cell>
        </row>
        <row r="21">
          <cell r="AU21">
            <v>8</v>
          </cell>
          <cell r="AV21">
            <v>0.78587369403477192</v>
          </cell>
          <cell r="AW21">
            <v>9</v>
          </cell>
          <cell r="AX21">
            <v>0.84032388027826344</v>
          </cell>
          <cell r="AY21">
            <v>10</v>
          </cell>
          <cell r="AZ21">
            <v>0.88020205898709769</v>
          </cell>
        </row>
        <row r="22">
          <cell r="AU22">
            <v>9</v>
          </cell>
          <cell r="AV22">
            <v>0.77797959215407075</v>
          </cell>
          <cell r="AW22">
            <v>10</v>
          </cell>
          <cell r="AX22">
            <v>0.83448604339982757</v>
          </cell>
          <cell r="AY22">
            <v>11</v>
          </cell>
          <cell r="AZ22">
            <v>0.87552083609736309</v>
          </cell>
        </row>
        <row r="23">
          <cell r="AU23">
            <v>10</v>
          </cell>
          <cell r="AV23">
            <v>0.77135767596516791</v>
          </cell>
          <cell r="AW23">
            <v>11</v>
          </cell>
          <cell r="AX23">
            <v>0.8295783119075435</v>
          </cell>
          <cell r="AY23">
            <v>12</v>
          </cell>
          <cell r="AZ23">
            <v>0.87158077529420741</v>
          </cell>
        </row>
        <row r="24">
          <cell r="AU24">
            <v>11</v>
          </cell>
          <cell r="AV24">
            <v>0.76566007428319516</v>
          </cell>
          <cell r="AW24">
            <v>12</v>
          </cell>
          <cell r="AX24">
            <v>0.82534773499579994</v>
          </cell>
          <cell r="AY24">
            <v>13</v>
          </cell>
          <cell r="AZ24">
            <v>0.86818090906089229</v>
          </cell>
        </row>
        <row r="25">
          <cell r="AU25">
            <v>12</v>
          </cell>
          <cell r="AV25">
            <v>0.76066396063744846</v>
          </cell>
          <cell r="AW25">
            <v>13</v>
          </cell>
          <cell r="AX25">
            <v>0.82163197422917267</v>
          </cell>
          <cell r="AY25">
            <v>14</v>
          </cell>
          <cell r="AZ25">
            <v>0.86519212568072856</v>
          </cell>
        </row>
        <row r="26">
          <cell r="AU26">
            <v>13</v>
          </cell>
          <cell r="AV26">
            <v>0.75621810653872212</v>
          </cell>
          <cell r="AW26">
            <v>14</v>
          </cell>
          <cell r="AX26">
            <v>0.81832066911527268</v>
          </cell>
          <cell r="AY26">
            <v>15</v>
          </cell>
          <cell r="AZ26">
            <v>0.8625265731079369</v>
          </cell>
        </row>
        <row r="27">
          <cell r="AU27">
            <v>14</v>
          </cell>
          <cell r="AV27">
            <v>0.75221522056893952</v>
          </cell>
          <cell r="AW27">
            <v>15</v>
          </cell>
          <cell r="AX27">
            <v>0.81533540707689101</v>
          </cell>
          <cell r="AY27">
            <v>16</v>
          </cell>
          <cell r="AZ27">
            <v>0.86012178128152927</v>
          </cell>
        </row>
        <row r="28">
          <cell r="AU28">
            <v>15</v>
          </cell>
          <cell r="AV28">
            <v>0.74857646032970071</v>
          </cell>
          <cell r="AW28">
            <v>16</v>
          </cell>
          <cell r="AX28">
            <v>0.81261849092970251</v>
          </cell>
          <cell r="AY28">
            <v>17</v>
          </cell>
          <cell r="AZ28">
            <v>0.85793175075903894</v>
          </cell>
        </row>
        <row r="29">
          <cell r="AU29">
            <v>16</v>
          </cell>
          <cell r="AV29">
            <v>0.74524221068934404</v>
          </cell>
          <cell r="AW29">
            <v>17</v>
          </cell>
          <cell r="AX29">
            <v>0.81012624179995585</v>
          </cell>
          <cell r="AY29">
            <v>18</v>
          </cell>
          <cell r="AZ29">
            <v>0.85592163562748569</v>
          </cell>
        </row>
        <row r="30">
          <cell r="AU30">
            <v>17</v>
          </cell>
          <cell r="AV30">
            <v>0.74216631494443619</v>
          </cell>
          <cell r="AW30">
            <v>18</v>
          </cell>
          <cell r="AX30">
            <v>0.80782480449435345</v>
          </cell>
          <cell r="AY30">
            <v>19</v>
          </cell>
          <cell r="AZ30">
            <v>0.8540644109931721</v>
          </cell>
        </row>
        <row r="31">
          <cell r="AU31">
            <v>18</v>
          </cell>
          <cell r="AV31">
            <v>0.73931231629311667</v>
          </cell>
          <cell r="AW31">
            <v>19</v>
          </cell>
          <cell r="AX31">
            <v>0.80568741154847978</v>
          </cell>
          <cell r="AY31">
            <v>20</v>
          </cell>
          <cell r="AZ31">
            <v>0.85233869802872386</v>
          </cell>
        </row>
        <row r="32">
          <cell r="AU32">
            <v>19</v>
          </cell>
          <cell r="AV32">
            <v>0.73665092421962153</v>
          </cell>
          <cell r="AW32">
            <v>20</v>
          </cell>
          <cell r="AX32">
            <v>0.80369253703281651</v>
          </cell>
          <cell r="AY32">
            <v>21</v>
          </cell>
          <cell r="AZ32">
            <v>0.85072729551713766</v>
          </cell>
        </row>
        <row r="33">
          <cell r="AU33">
            <v>20</v>
          </cell>
          <cell r="AV33">
            <v>0.73415825637357945</v>
          </cell>
          <cell r="AW33">
            <v>21</v>
          </cell>
          <cell r="AX33">
            <v>0.80182261422904466</v>
          </cell>
          <cell r="AY33">
            <v>22</v>
          </cell>
          <cell r="AZ33">
            <v>0.84921615937014017</v>
          </cell>
        </row>
        <row r="34">
          <cell r="AU34">
            <v>21</v>
          </cell>
          <cell r="AV34">
            <v>0.73181458773982555</v>
          </cell>
          <cell r="AW34">
            <v>22</v>
          </cell>
          <cell r="AX34">
            <v>0.80006312250351952</v>
          </cell>
          <cell r="AY34">
            <v>23</v>
          </cell>
          <cell r="AZ34">
            <v>0.84779367560741137</v>
          </cell>
        </row>
        <row r="35">
          <cell r="AU35">
            <v>22</v>
          </cell>
          <cell r="AV35">
            <v>0.72960344116783471</v>
          </cell>
          <cell r="AW35">
            <v>23</v>
          </cell>
          <cell r="AX35">
            <v>0.79840192283025879</v>
          </cell>
          <cell r="AY35">
            <v>24</v>
          </cell>
          <cell r="AZ35">
            <v>0.84645013107031353</v>
          </cell>
        </row>
        <row r="36">
          <cell r="AU36">
            <v>23</v>
          </cell>
          <cell r="AV36">
            <v>0.72751091334686513</v>
          </cell>
          <cell r="AW36">
            <v>24</v>
          </cell>
          <cell r="AX36">
            <v>0.79682876495303812</v>
          </cell>
          <cell r="AY36">
            <v>25</v>
          </cell>
          <cell r="AZ36">
            <v>0.84517732068859652</v>
          </cell>
        </row>
        <row r="37">
          <cell r="AU37">
            <v>24</v>
          </cell>
          <cell r="AV37">
            <v>0.72552516674712009</v>
          </cell>
          <cell r="AW37">
            <v>25</v>
          </cell>
          <cell r="AX37">
            <v>0.79533491562784964</v>
          </cell>
          <cell r="AY37">
            <v>26</v>
          </cell>
          <cell r="AZ37">
            <v>0.84396825111610008</v>
          </cell>
        </row>
        <row r="38">
          <cell r="AU38">
            <v>25</v>
          </cell>
          <cell r="AV38">
            <v>0.72363604083338595</v>
          </cell>
          <cell r="AW38">
            <v>26</v>
          </cell>
          <cell r="AX38">
            <v>0.79391287394273091</v>
          </cell>
          <cell r="AY38">
            <v>27</v>
          </cell>
          <cell r="AZ38">
            <v>0.84281691369907763</v>
          </cell>
        </row>
        <row r="39">
          <cell r="AU39">
            <v>26</v>
          </cell>
          <cell r="AV39">
            <v>0.7218347504887086</v>
          </cell>
          <cell r="AW39">
            <v>27</v>
          </cell>
          <cell r="AX39">
            <v>0.79255615035023885</v>
          </cell>
          <cell r="AY39">
            <v>28</v>
          </cell>
          <cell r="AZ39">
            <v>0.84171810819235904</v>
          </cell>
        </row>
        <row r="40">
          <cell r="AU40">
            <v>27</v>
          </cell>
          <cell r="AV40">
            <v>0.72011364920379528</v>
          </cell>
          <cell r="AW40">
            <v>28</v>
          </cell>
          <cell r="AX40">
            <v>0.79125909304594899</v>
          </cell>
          <cell r="AY40">
            <v>29</v>
          </cell>
          <cell r="AZ40">
            <v>0.84066730420033453</v>
          </cell>
        </row>
        <row r="41">
          <cell r="AU41">
            <v>28</v>
          </cell>
          <cell r="AV41">
            <v>0.71846604104537137</v>
          </cell>
          <cell r="AW41">
            <v>29</v>
          </cell>
          <cell r="AX41">
            <v>0.79001675002793004</v>
          </cell>
          <cell r="AY41">
            <v>30</v>
          </cell>
          <cell r="AZ41">
            <v>0.83966053105761485</v>
          </cell>
        </row>
        <row r="42">
          <cell r="AU42">
            <v>29</v>
          </cell>
          <cell r="AV42">
            <v>0.71688602983566263</v>
          </cell>
          <cell r="AW42">
            <v>30</v>
          </cell>
          <cell r="AX42">
            <v>0.78882475839142285</v>
          </cell>
          <cell r="AY42">
            <v>31</v>
          </cell>
          <cell r="AZ42">
            <v>0.83869428942452184</v>
          </cell>
        </row>
        <row r="43">
          <cell r="AU43">
            <v>30</v>
          </cell>
          <cell r="AV43">
            <v>0.71536839705183364</v>
          </cell>
          <cell r="AW43">
            <v>31</v>
          </cell>
          <cell r="AX43">
            <v>0.7876792546557001</v>
          </cell>
          <cell r="AY43">
            <v>32</v>
          </cell>
          <cell r="AZ43">
            <v>0.83776547965677806</v>
          </cell>
        </row>
        <row r="44">
          <cell r="AU44">
            <v>31</v>
          </cell>
          <cell r="AV44">
            <v>0.71390850213034085</v>
          </cell>
          <cell r="AW44">
            <v>32</v>
          </cell>
          <cell r="AX44">
            <v>0.78657680150726605</v>
          </cell>
          <cell r="AY44">
            <v>33</v>
          </cell>
          <cell r="AZ44">
            <v>0.8368713432718442</v>
          </cell>
        </row>
        <row r="45">
          <cell r="AU45">
            <v>32</v>
          </cell>
          <cell r="AV45">
            <v>0.71250220042274814</v>
          </cell>
          <cell r="AW45">
            <v>33</v>
          </cell>
          <cell r="AX45">
            <v>0.78551432748313088</v>
          </cell>
          <cell r="AY45">
            <v>34</v>
          </cell>
          <cell r="AZ45">
            <v>0.83600941474148716</v>
          </cell>
        </row>
        <row r="46">
          <cell r="AU46">
            <v>33</v>
          </cell>
          <cell r="AV46">
            <v>0.71114577518508526</v>
          </cell>
          <cell r="AW46">
            <v>34</v>
          </cell>
          <cell r="AX46">
            <v>0.78448907694699754</v>
          </cell>
          <cell r="AY46">
            <v>35</v>
          </cell>
          <cell r="AZ46">
            <v>0.83517748150033622</v>
          </cell>
        </row>
        <row r="47">
          <cell r="AU47">
            <v>34</v>
          </cell>
          <cell r="AV47">
            <v>0.70983588081875382</v>
          </cell>
          <cell r="AW47">
            <v>35</v>
          </cell>
          <cell r="AX47">
            <v>0.78349856832182829</v>
          </cell>
          <cell r="AY47">
            <v>36</v>
          </cell>
          <cell r="AZ47">
            <v>0.8343735505465335</v>
          </cell>
        </row>
        <row r="48">
          <cell r="AU48">
            <v>35</v>
          </cell>
          <cell r="AV48">
            <v>0.70856949520333523</v>
          </cell>
          <cell r="AW48">
            <v>36</v>
          </cell>
          <cell r="AX48">
            <v>0.78254055899710695</v>
          </cell>
          <cell r="AY48">
            <v>37</v>
          </cell>
          <cell r="AZ48">
            <v>0.83359582037295366</v>
          </cell>
        </row>
        <row r="49">
          <cell r="AU49">
            <v>36</v>
          </cell>
          <cell r="AV49">
            <v>0.70734387942990384</v>
          </cell>
          <cell r="AW49">
            <v>37</v>
          </cell>
          <cell r="AX49">
            <v>0.78161301567148878</v>
          </cell>
          <cell r="AY49">
            <v>38</v>
          </cell>
          <cell r="AZ49">
            <v>0.83284265724029516</v>
          </cell>
        </row>
        <row r="50">
          <cell r="AU50">
            <v>37</v>
          </cell>
          <cell r="AV50">
            <v>0.70615654359922386</v>
          </cell>
          <cell r="AW50">
            <v>38</v>
          </cell>
          <cell r="AX50">
            <v>0.78071408915178564</v>
          </cell>
          <cell r="AY50">
            <v>39</v>
          </cell>
          <cell r="AZ50">
            <v>0.83211257501079028</v>
          </cell>
        </row>
        <row r="51">
          <cell r="AU51">
            <v>38</v>
          </cell>
          <cell r="AV51">
            <v>0.7050052176220003</v>
          </cell>
          <cell r="AW51">
            <v>39</v>
          </cell>
          <cell r="AX51">
            <v>0.77984209282886419</v>
          </cell>
          <cell r="AY51">
            <v>40</v>
          </cell>
          <cell r="AZ51">
            <v>0.83140421792043417</v>
          </cell>
        </row>
        <row r="52">
          <cell r="AU52">
            <v>39</v>
          </cell>
          <cell r="AV52">
            <v>0.7038878261693019</v>
          </cell>
          <cell r="AW52">
            <v>40</v>
          </cell>
          <cell r="AX52">
            <v>0.77899548420548415</v>
          </cell>
          <cell r="AY52">
            <v>41</v>
          </cell>
          <cell r="AZ52">
            <v>0.830716345790801</v>
          </cell>
        </row>
        <row r="53">
          <cell r="AU53">
            <v>40</v>
          </cell>
          <cell r="AV53">
            <v>0.70280246708573535</v>
          </cell>
          <cell r="AW53">
            <v>41</v>
          </cell>
          <cell r="AX53">
            <v>0.77817284897155259</v>
          </cell>
          <cell r="AY53">
            <v>42</v>
          </cell>
          <cell r="AZ53">
            <v>0.83004782127758081</v>
          </cell>
        </row>
        <row r="54">
          <cell r="AU54">
            <v>41</v>
          </cell>
          <cell r="AV54">
            <v>0.70174739270710473</v>
          </cell>
          <cell r="AW54">
            <v>42</v>
          </cell>
          <cell r="AX54">
            <v>0.77737288721690867</v>
          </cell>
          <cell r="AY54">
            <v>43</v>
          </cell>
          <cell r="AZ54">
            <v>0.82939759882847741</v>
          </cell>
        </row>
        <row r="55">
          <cell r="AU55">
            <v>42</v>
          </cell>
          <cell r="AV55">
            <v>0.70072099362646123</v>
          </cell>
          <cell r="AW55">
            <v>43</v>
          </cell>
          <cell r="AX55">
            <v>0.77659440144664182</v>
          </cell>
          <cell r="AY55">
            <v>44</v>
          </cell>
          <cell r="AZ55">
            <v>0.82876471508285843</v>
          </cell>
        </row>
        <row r="56">
          <cell r="AU56">
            <v>43</v>
          </cell>
          <cell r="AV56">
            <v>0.69972178453380829</v>
          </cell>
          <cell r="AW56">
            <v>44</v>
          </cell>
          <cell r="AX56">
            <v>0.77583628612360311</v>
          </cell>
          <cell r="AY56">
            <v>45</v>
          </cell>
          <cell r="AZ56">
            <v>0.82814828049316624</v>
          </cell>
        </row>
        <row r="57">
          <cell r="AU57">
            <v>44</v>
          </cell>
          <cell r="AV57">
            <v>0.69874839181991655</v>
          </cell>
          <cell r="AW57">
            <v>45</v>
          </cell>
          <cell r="AX57">
            <v>0.7750975185105895</v>
          </cell>
          <cell r="AY57">
            <v>46</v>
          </cell>
          <cell r="AZ57">
            <v>0.82754747198626888</v>
          </cell>
        </row>
        <row r="58">
          <cell r="AU58">
            <v>45</v>
          </cell>
          <cell r="AV58">
            <v>0.69779954268725763</v>
          </cell>
          <cell r="AW58">
            <v>46</v>
          </cell>
          <cell r="AX58">
            <v>0.77437715062324597</v>
          </cell>
          <cell r="AY58">
            <v>47</v>
          </cell>
          <cell r="AZ58">
            <v>0.82696152651371757</v>
          </cell>
        </row>
        <row r="59">
          <cell r="AU59">
            <v>46</v>
          </cell>
          <cell r="AV59">
            <v>0.69687405555367166</v>
          </cell>
          <cell r="AW59">
            <v>47</v>
          </cell>
          <cell r="AX59">
            <v>0.77367430213599842</v>
          </cell>
          <cell r="AY59">
            <v>48</v>
          </cell>
          <cell r="AZ59">
            <v>0.82638973536485771</v>
          </cell>
        </row>
        <row r="60">
          <cell r="AU60">
            <v>47</v>
          </cell>
          <cell r="AV60">
            <v>0.695970831569107</v>
          </cell>
          <cell r="AW60">
            <v>48</v>
          </cell>
          <cell r="AX60">
            <v>0.7729881541088337</v>
          </cell>
          <cell r="AY60">
            <v>49</v>
          </cell>
          <cell r="AZ60">
            <v>0.82583143913709267</v>
          </cell>
        </row>
        <row r="61">
          <cell r="AU61">
            <v>48</v>
          </cell>
          <cell r="AV61">
            <v>0.69508884709421415</v>
          </cell>
          <cell r="AW61">
            <v>49</v>
          </cell>
          <cell r="AX61">
            <v>0.77231794342363114</v>
          </cell>
          <cell r="AY61">
            <v>50</v>
          </cell>
          <cell r="AZ61">
            <v>0.82528602327430411</v>
          </cell>
        </row>
        <row r="62">
          <cell r="AU62">
            <v>49</v>
          </cell>
          <cell r="AV62">
            <v>0.69422714701299526</v>
          </cell>
          <cell r="AW62">
            <v>50</v>
          </cell>
          <cell r="AX62">
            <v>0.77166295783595829</v>
          </cell>
          <cell r="AY62">
            <v>51</v>
          </cell>
          <cell r="AZ62">
            <v>0.82475291409816853</v>
          </cell>
        </row>
        <row r="63">
          <cell r="AU63">
            <v>50</v>
          </cell>
          <cell r="AV63">
            <v>0.69338483877107204</v>
          </cell>
          <cell r="AW63">
            <v>51</v>
          </cell>
          <cell r="AX63">
            <v>0.77102253156247247</v>
          </cell>
          <cell r="AY63">
            <v>52</v>
          </cell>
          <cell r="AZ63">
            <v>0.82423157526848467</v>
          </cell>
        </row>
        <row r="64">
          <cell r="AU64">
            <v>51</v>
          </cell>
          <cell r="AV64">
            <v>0.69256108704721875</v>
          </cell>
          <cell r="AW64">
            <v>52</v>
          </cell>
          <cell r="AX64">
            <v>0.77039604133589723</v>
          </cell>
          <cell r="AY64">
            <v>53</v>
          </cell>
          <cell r="AZ64">
            <v>0.82372150461808313</v>
          </cell>
        </row>
        <row r="65">
          <cell r="AU65">
            <v>52</v>
          </cell>
          <cell r="AV65">
            <v>0.69175510897922621</v>
          </cell>
          <cell r="AW65">
            <v>53</v>
          </cell>
          <cell r="AX65">
            <v>0.7697829028694082</v>
          </cell>
          <cell r="AY65">
            <v>54</v>
          </cell>
          <cell r="AZ65">
            <v>0.82322223131576688</v>
          </cell>
        </row>
        <row r="66">
          <cell r="AU66">
            <v>53</v>
          </cell>
          <cell r="AV66">
            <v>0.6909661698763937</v>
          </cell>
          <cell r="AW66">
            <v>54</v>
          </cell>
          <cell r="AX66">
            <v>0.76918256768052495</v>
          </cell>
          <cell r="AY66">
            <v>55</v>
          </cell>
          <cell r="AZ66">
            <v>0.82273331331734789</v>
          </cell>
        </row>
        <row r="67">
          <cell r="AU67">
            <v>54</v>
          </cell>
          <cell r="AV67">
            <v>0.69019357936039372</v>
          </cell>
          <cell r="AW67">
            <v>55</v>
          </cell>
          <cell r="AX67">
            <v>0.76859452023156105</v>
          </cell>
          <cell r="AY67">
            <v>56</v>
          </cell>
          <cell r="AZ67">
            <v>0.82225433507039503</v>
          </cell>
        </row>
        <row r="68">
          <cell r="AU68">
            <v>55</v>
          </cell>
          <cell r="AV68">
            <v>0.68943668788422441</v>
          </cell>
          <cell r="AW68">
            <v>56</v>
          </cell>
          <cell r="AX68">
            <v>0.76801827534954514</v>
          </cell>
          <cell r="AY68">
            <v>57</v>
          </cell>
          <cell r="AZ68">
            <v>0.82178490544300631</v>
          </cell>
        </row>
        <row r="69">
          <cell r="AU69">
            <v>56</v>
          </cell>
          <cell r="AV69">
            <v>0.68869488358571085</v>
          </cell>
          <cell r="AW69">
            <v>57</v>
          </cell>
          <cell r="AX69">
            <v>0.76745337589349638</v>
          </cell>
          <cell r="AY69">
            <v>58</v>
          </cell>
          <cell r="AZ69">
            <v>0.82132465585088665</v>
          </cell>
        </row>
        <row r="70">
          <cell r="AU70">
            <v>57</v>
          </cell>
          <cell r="AV70">
            <v>0.68796758943775171</v>
          </cell>
          <cell r="AW70">
            <v>58</v>
          </cell>
          <cell r="AX70">
            <v>0.76689939064116019</v>
          </cell>
          <cell r="AY70">
            <v>59</v>
          </cell>
          <cell r="AZ70">
            <v>0.82087323856039263</v>
          </cell>
        </row>
        <row r="71">
          <cell r="AU71">
            <v>58</v>
          </cell>
          <cell r="AV71">
            <v>0.68725426066239514</v>
          </cell>
          <cell r="AW71">
            <v>59</v>
          </cell>
          <cell r="AX71">
            <v>0.7663559123709105</v>
          </cell>
          <cell r="AY71">
            <v>60</v>
          </cell>
          <cell r="AZ71">
            <v>0.82043032514808856</v>
          </cell>
        </row>
        <row r="72">
          <cell r="AU72">
            <v>59</v>
          </cell>
          <cell r="AV72">
            <v>0.6865543823800031</v>
          </cell>
          <cell r="AW72">
            <v>60</v>
          </cell>
          <cell r="AX72">
            <v>0.76582255611759986</v>
          </cell>
          <cell r="AY72">
            <v>61</v>
          </cell>
          <cell r="AZ72">
            <v>0.81999560509981428</v>
          </cell>
        </row>
        <row r="73">
          <cell r="AU73">
            <v>60</v>
          </cell>
          <cell r="AV73">
            <v>0.68586746746835348</v>
          </cell>
          <cell r="AW73">
            <v>61</v>
          </cell>
          <cell r="AX73">
            <v>0.76529895758378497</v>
          </cell>
          <cell r="AY73">
            <v>62</v>
          </cell>
          <cell r="AZ73">
            <v>0.81956878453438753</v>
          </cell>
        </row>
        <row r="74">
          <cell r="AU74">
            <v>61</v>
          </cell>
          <cell r="AV74">
            <v>0.685193054609603</v>
          </cell>
          <cell r="AW74">
            <v>62</v>
          </cell>
          <cell r="AX74">
            <v>0.76478477169002568</v>
          </cell>
          <cell r="AY74">
            <v>63</v>
          </cell>
          <cell r="AZ74">
            <v>0.81914958503887647</v>
          </cell>
        </row>
        <row r="75">
          <cell r="AU75">
            <v>62</v>
          </cell>
          <cell r="AV75">
            <v>0.68453070650570058</v>
          </cell>
          <cell r="AW75">
            <v>63</v>
          </cell>
          <cell r="AX75">
            <v>0.76427967124990981</v>
          </cell>
          <cell r="AY75">
            <v>64</v>
          </cell>
          <cell r="AZ75">
            <v>0.81873774260394738</v>
          </cell>
        </row>
        <row r="76">
          <cell r="AU76">
            <v>63</v>
          </cell>
          <cell r="AV76">
            <v>0.68388000824513329</v>
          </cell>
          <cell r="AW76">
            <v>64</v>
          </cell>
          <cell r="AX76">
            <v>0.76378334575716367</v>
          </cell>
          <cell r="AY76">
            <v>65</v>
          </cell>
          <cell r="AZ76">
            <v>0.81833300664915387</v>
          </cell>
        </row>
        <row r="77">
          <cell r="AU77">
            <v>64</v>
          </cell>
          <cell r="AV77">
            <v>0.68324056580588388</v>
          </cell>
          <cell r="AW77">
            <v>65</v>
          </cell>
          <cell r="AX77">
            <v>0.76329550027366333</v>
          </cell>
          <cell r="AY77">
            <v>66</v>
          </cell>
          <cell r="AZ77">
            <v>0.81793513912920668</v>
          </cell>
        </row>
        <row r="78">
          <cell r="AU78">
            <v>65</v>
          </cell>
          <cell r="AV78">
            <v>0.68261200468121097</v>
          </cell>
          <cell r="AW78">
            <v>66</v>
          </cell>
          <cell r="AX78">
            <v>0.76281585440845512</v>
          </cell>
          <cell r="AY78">
            <v>67</v>
          </cell>
          <cell r="AZ78">
            <v>0.81754391371328805</v>
          </cell>
        </row>
        <row r="79">
          <cell r="AU79">
            <v>66</v>
          </cell>
          <cell r="AV79">
            <v>0.68199396861636852</v>
          </cell>
          <cell r="AW79">
            <v>67</v>
          </cell>
          <cell r="AX79">
            <v>0.76234414137899487</v>
          </cell>
          <cell r="AY79">
            <v>68</v>
          </cell>
          <cell r="AZ79">
            <v>0.81715911503036909</v>
          </cell>
        </row>
        <row r="80">
          <cell r="AU80">
            <v>67</v>
          </cell>
          <cell r="AV80">
            <v>0.6813861184457064</v>
          </cell>
          <cell r="AW80">
            <v>68</v>
          </cell>
          <cell r="AX80">
            <v>0.76188010714679766</v>
          </cell>
          <cell r="AY80">
            <v>69</v>
          </cell>
          <cell r="AZ80">
            <v>0.81678053797426597</v>
          </cell>
        </row>
        <row r="81">
          <cell r="AU81">
            <v>68</v>
          </cell>
          <cell r="AV81">
            <v>0.68078813102074054</v>
          </cell>
          <cell r="AW81">
            <v>69</v>
          </cell>
          <cell r="AX81">
            <v>0.76142350962053462</v>
          </cell>
          <cell r="AY81">
            <v>70</v>
          </cell>
          <cell r="AZ81">
            <v>0.81640798706285089</v>
          </cell>
        </row>
        <row r="82">
          <cell r="AU82">
            <v>69</v>
          </cell>
          <cell r="AV82">
            <v>0.68019969822079696</v>
          </cell>
          <cell r="AW82">
            <v>70</v>
          </cell>
          <cell r="AX82">
            <v>0.76097411792036884</v>
          </cell>
          <cell r="AY82">
            <v>71</v>
          </cell>
          <cell r="AZ82">
            <v>0.81604127584643749</v>
          </cell>
        </row>
        <row r="83">
          <cell r="AU83">
            <v>70</v>
          </cell>
          <cell r="AV83">
            <v>0.67962052603872414</v>
          </cell>
          <cell r="AW83">
            <v>71</v>
          </cell>
          <cell r="AX83">
            <v>0.76053171169796874</v>
          </cell>
          <cell r="AY83">
            <v>72</v>
          </cell>
          <cell r="AZ83">
            <v>0.81568022636088566</v>
          </cell>
        </row>
        <row r="84">
          <cell r="AU84">
            <v>71</v>
          </cell>
          <cell r="AV84">
            <v>0.67905033373494827</v>
          </cell>
          <cell r="AW84">
            <v>72</v>
          </cell>
          <cell r="AX84">
            <v>0.76009608050722777</v>
          </cell>
          <cell r="AY84">
            <v>73</v>
          </cell>
          <cell r="AZ84">
            <v>0.81532466862142838</v>
          </cell>
        </row>
        <row r="85">
          <cell r="AU85">
            <v>72</v>
          </cell>
          <cell r="AV85">
            <v>0.67848885305384099</v>
          </cell>
          <cell r="AW85">
            <v>73</v>
          </cell>
          <cell r="AX85">
            <v>0.75966702322122093</v>
          </cell>
          <cell r="AY85">
            <v>74</v>
          </cell>
          <cell r="AZ85">
            <v>0.8149744401536424</v>
          </cell>
        </row>
        <row r="86">
          <cell r="AU86">
            <v>73</v>
          </cell>
          <cell r="AV86">
            <v>0.67793582749697978</v>
          </cell>
          <cell r="AW86">
            <v>74</v>
          </cell>
          <cell r="AX86">
            <v>0.75924434749138625</v>
          </cell>
          <cell r="AY86">
            <v>75</v>
          </cell>
          <cell r="AZ86">
            <v>0.81462938555834108</v>
          </cell>
        </row>
        <row r="87">
          <cell r="AU87">
            <v>74</v>
          </cell>
          <cell r="AV87">
            <v>0.67739101164841997</v>
          </cell>
          <cell r="AW87">
            <v>75</v>
          </cell>
          <cell r="AX87">
            <v>0.75882786924531609</v>
          </cell>
          <cell r="AY87">
            <v>76</v>
          </cell>
          <cell r="AZ87">
            <v>0.81428935610748698</v>
          </cell>
        </row>
        <row r="88">
          <cell r="AU88">
            <v>75</v>
          </cell>
          <cell r="AV88">
            <v>0.67685417054758312</v>
          </cell>
          <cell r="AW88">
            <v>76</v>
          </cell>
          <cell r="AX88">
            <v>0.75841741221990144</v>
          </cell>
          <cell r="AY88">
            <v>77</v>
          </cell>
          <cell r="AZ88">
            <v>0.81395420936851381</v>
          </cell>
        </row>
        <row r="89">
          <cell r="AU89">
            <v>76</v>
          </cell>
          <cell r="AV89">
            <v>0.67632507910578976</v>
          </cell>
          <cell r="AW89">
            <v>77</v>
          </cell>
          <cell r="AX89">
            <v>0.75801280752688904</v>
          </cell>
          <cell r="AY89">
            <v>78</v>
          </cell>
          <cell r="AZ89">
            <v>0.81362380885469265</v>
          </cell>
        </row>
        <row r="90">
          <cell r="AU90">
            <v>77</v>
          </cell>
          <cell r="AV90">
            <v>0.67580352156284706</v>
          </cell>
          <cell r="AW90">
            <v>78</v>
          </cell>
          <cell r="AX90">
            <v>0.75761389324818562</v>
          </cell>
          <cell r="AY90">
            <v>79</v>
          </cell>
          <cell r="AZ90">
            <v>0.81329802369940885</v>
          </cell>
        </row>
        <row r="91">
          <cell r="AU91">
            <v>78</v>
          </cell>
          <cell r="AV91">
            <v>0.67528929098044066</v>
          </cell>
          <cell r="AW91">
            <v>79</v>
          </cell>
          <cell r="AX91">
            <v>0.75722051405850588</v>
          </cell>
          <cell r="AY91">
            <v>80</v>
          </cell>
          <cell r="AZ91">
            <v>0.81297672835241652</v>
          </cell>
        </row>
        <row r="92">
          <cell r="AU92">
            <v>79</v>
          </cell>
          <cell r="AV92">
            <v>0.67478218876938401</v>
          </cell>
          <cell r="AW92">
            <v>80</v>
          </cell>
          <cell r="AX92">
            <v>0.75683252087317621</v>
          </cell>
          <cell r="AY92">
            <v>81</v>
          </cell>
          <cell r="AZ92">
            <v>0.81265980229631196</v>
          </cell>
        </row>
        <row r="93">
          <cell r="AU93">
            <v>80</v>
          </cell>
          <cell r="AV93">
            <v>0.67428202424804917</v>
          </cell>
          <cell r="AW93">
            <v>81</v>
          </cell>
          <cell r="AX93">
            <v>0.75644977051911</v>
          </cell>
          <cell r="AY93">
            <v>82</v>
          </cell>
          <cell r="AZ93">
            <v>0.8123471297816397</v>
          </cell>
        </row>
        <row r="94">
          <cell r="AU94">
            <v>81</v>
          </cell>
          <cell r="AV94">
            <v>0.67378861422954706</v>
          </cell>
          <cell r="AW94">
            <v>82</v>
          </cell>
          <cell r="AX94">
            <v>0.75607212542715241</v>
          </cell>
          <cell r="AY94">
            <v>83</v>
          </cell>
          <cell r="AZ94">
            <v>0.81203859957917557</v>
          </cell>
        </row>
        <row r="95">
          <cell r="AU95">
            <v>82</v>
          </cell>
          <cell r="AV95">
            <v>0.67330178263544216</v>
          </cell>
          <cell r="AW95">
            <v>83</v>
          </cell>
          <cell r="AX95">
            <v>0.75569945334415112</v>
          </cell>
          <cell r="AY95">
            <v>84</v>
          </cell>
          <cell r="AZ95">
            <v>0.81173410474807373</v>
          </cell>
        </row>
        <row r="96">
          <cell r="AU96">
            <v>83</v>
          </cell>
          <cell r="AV96">
            <v>0.67282136013398519</v>
          </cell>
          <cell r="AW96">
            <v>84</v>
          </cell>
          <cell r="AX96">
            <v>0.75533162706325552</v>
          </cell>
          <cell r="AY96">
            <v>85</v>
          </cell>
          <cell r="AZ96">
            <v>0.81143354241867116</v>
          </cell>
        </row>
        <row r="97">
          <cell r="AU97">
            <v>84</v>
          </cell>
          <cell r="AV97">
            <v>0.6723471838010211</v>
          </cell>
          <cell r="AW97">
            <v>85</v>
          </cell>
          <cell r="AX97">
            <v>0.75496852417108018</v>
          </cell>
          <cell r="AY97">
            <v>86</v>
          </cell>
          <cell r="AZ97">
            <v>0.81113681358885525</v>
          </cell>
        </row>
        <row r="98">
          <cell r="AU98">
            <v>85</v>
          </cell>
          <cell r="AV98">
            <v>0.67187909680189117</v>
          </cell>
          <cell r="AW98">
            <v>86</v>
          </cell>
          <cell r="AX98">
            <v>0.75461002681048184</v>
          </cell>
          <cell r="AY98">
            <v>87</v>
          </cell>
          <cell r="AZ98">
            <v>0.8108438229329884</v>
          </cell>
        </row>
        <row r="99">
          <cell r="AU99">
            <v>86</v>
          </cell>
          <cell r="AV99">
            <v>0.67141694809279018</v>
          </cell>
          <cell r="AW99">
            <v>87</v>
          </cell>
          <cell r="AX99">
            <v>0.7542560214578089</v>
          </cell>
          <cell r="AY99">
            <v>88</v>
          </cell>
          <cell r="AZ99">
            <v>0.81055447862247632</v>
          </cell>
        </row>
        <row r="100">
          <cell r="AU100">
            <v>87</v>
          </cell>
          <cell r="AV100">
            <v>0.67096059214017112</v>
          </cell>
          <cell r="AW100">
            <v>88</v>
          </cell>
          <cell r="AX100">
            <v>0.75390639871358012</v>
          </cell>
          <cell r="AY100">
            <v>89</v>
          </cell>
          <cell r="AZ100">
            <v>0.81026869215713548</v>
          </cell>
        </row>
        <row r="101">
          <cell r="AU101">
            <v>88</v>
          </cell>
          <cell r="AV101">
            <v>0.67050988865690386</v>
          </cell>
          <cell r="AW101">
            <v>89</v>
          </cell>
          <cell r="AX101">
            <v>0.75356105310562882</v>
          </cell>
          <cell r="AY101">
            <v>90</v>
          </cell>
          <cell r="AZ101">
            <v>0.80998637820659314</v>
          </cell>
        </row>
        <row r="102">
          <cell r="AU102">
            <v>89</v>
          </cell>
          <cell r="AV102">
            <v>0.67006470235400639</v>
          </cell>
          <cell r="AW102">
            <v>90</v>
          </cell>
          <cell r="AX102">
            <v>0.75321988290383768</v>
          </cell>
          <cell r="AY102">
            <v>91</v>
          </cell>
          <cell r="AZ102">
            <v>0.80970745446101011</v>
          </cell>
        </row>
        <row r="103">
          <cell r="AU103">
            <v>90</v>
          </cell>
          <cell r="AV103">
            <v>0.66962490270685671</v>
          </cell>
          <cell r="AW103">
            <v>91</v>
          </cell>
          <cell r="AX103">
            <v>0.7528827899456525</v>
          </cell>
          <cell r="AY103">
            <v>92</v>
          </cell>
          <cell r="AZ103">
            <v>0.80943184149047909</v>
          </cell>
        </row>
        <row r="104">
          <cell r="AU104">
            <v>91</v>
          </cell>
          <cell r="AV104">
            <v>0.66919036373488872</v>
          </cell>
          <cell r="AW104">
            <v>92</v>
          </cell>
          <cell r="AX104">
            <v>0.7525496794716342</v>
          </cell>
          <cell r="AY104">
            <v>93</v>
          </cell>
          <cell r="AZ104">
            <v>0.8091594626124986</v>
          </cell>
        </row>
        <row r="105">
          <cell r="AU105">
            <v>92</v>
          </cell>
          <cell r="AV105">
            <v>0.66876096379384653</v>
          </cell>
          <cell r="AW105">
            <v>93</v>
          </cell>
          <cell r="AX105">
            <v>0.7522204599703628</v>
          </cell>
          <cell r="AY105">
            <v>94</v>
          </cell>
          <cell r="AZ105">
            <v>0.80889024376697427</v>
          </cell>
        </row>
        <row r="106">
          <cell r="AU106">
            <v>93</v>
          </cell>
          <cell r="AV106">
            <v>0.66833658537975282</v>
          </cell>
          <cell r="AW106">
            <v>94</v>
          </cell>
          <cell r="AX106">
            <v>0.75189504303206289</v>
          </cell>
          <cell r="AY106">
            <v>95</v>
          </cell>
          <cell r="AZ106">
            <v>0.80862411339824103</v>
          </cell>
        </row>
        <row r="107">
          <cell r="AU107">
            <v>94</v>
          </cell>
          <cell r="AV107">
            <v>0.66791711494380634</v>
          </cell>
          <cell r="AW107">
            <v>95</v>
          </cell>
          <cell r="AX107">
            <v>0.75157334321037184</v>
          </cell>
          <cell r="AY107">
            <v>96</v>
          </cell>
          <cell r="AZ107">
            <v>0.80836100234363695</v>
          </cell>
        </row>
        <row r="108">
          <cell r="AU108">
            <v>95</v>
          </cell>
          <cell r="AV108">
            <v>0.66750244271748771</v>
          </cell>
          <cell r="AW108">
            <v>96</v>
          </cell>
          <cell r="AX108">
            <v>0.75125527789170987</v>
          </cell>
          <cell r="AY108">
            <v>97</v>
          </cell>
          <cell r="AZ108">
            <v>0.80810084372819768</v>
          </cell>
        </row>
        <row r="109">
          <cell r="AU109">
            <v>96</v>
          </cell>
          <cell r="AV109">
            <v>0.667092462547205</v>
          </cell>
          <cell r="AW109">
            <v>97</v>
          </cell>
          <cell r="AX109">
            <v>0.75094076717176006</v>
          </cell>
          <cell r="AY109">
            <v>98</v>
          </cell>
          <cell r="AZ109">
            <v>0.80784357286507535</v>
          </cell>
        </row>
        <row r="110">
          <cell r="AU110">
            <v>97</v>
          </cell>
          <cell r="AV110">
            <v>0.66668707173786357</v>
          </cell>
          <cell r="AW110">
            <v>98</v>
          </cell>
          <cell r="AX110">
            <v>0.75062973373859609</v>
          </cell>
          <cell r="AY110">
            <v>99</v>
          </cell>
          <cell r="AZ110">
            <v>0.80758912716130826</v>
          </cell>
        </row>
        <row r="111">
          <cell r="AU111">
            <v>98</v>
          </cell>
          <cell r="AV111">
            <v>0.66628617090478826</v>
          </cell>
          <cell r="AW111">
            <v>99</v>
          </cell>
          <cell r="AX111">
            <v>0.75032210276203626</v>
          </cell>
          <cell r="AY111">
            <v>100</v>
          </cell>
          <cell r="AZ111">
            <v>0.8073374460286038</v>
          </cell>
        </row>
        <row r="112">
          <cell r="AU112">
            <v>99</v>
          </cell>
          <cell r="AV112">
            <v>0.66588966383347004</v>
          </cell>
          <cell r="AW112">
            <v>100</v>
          </cell>
          <cell r="AX112">
            <v>0.75001780178882782</v>
          </cell>
          <cell r="AY112">
            <v>101</v>
          </cell>
          <cell r="AZ112">
            <v>0.80708847079881763</v>
          </cell>
        </row>
        <row r="113">
          <cell r="AU113">
            <v>100</v>
          </cell>
          <cell r="AV113">
            <v>0.66549745734664612</v>
          </cell>
          <cell r="AW113">
            <v>101</v>
          </cell>
          <cell r="AX113">
            <v>0.74971676064329962</v>
          </cell>
          <cell r="AY113">
            <v>102</v>
          </cell>
          <cell r="AZ113">
            <v>0.80684214464383475</v>
          </cell>
        </row>
        <row r="114">
          <cell r="AU114">
            <v>101</v>
          </cell>
          <cell r="AV114">
            <v>0.66510946117825909</v>
          </cell>
          <cell r="AW114">
            <v>102</v>
          </cell>
          <cell r="AX114">
            <v>0.74941891133314176</v>
          </cell>
          <cell r="AY114">
            <v>103</v>
          </cell>
          <cell r="AZ114">
            <v>0.80659841249958109</v>
          </cell>
        </row>
        <row r="115">
          <cell r="AU115">
            <v>102</v>
          </cell>
          <cell r="AV115">
            <v>0.66472558785387237</v>
          </cell>
          <cell r="AW115">
            <v>103</v>
          </cell>
          <cell r="AX115">
            <v>0.74912418796000191</v>
          </cell>
          <cell r="AY115">
            <v>104</v>
          </cell>
          <cell r="AZ115">
            <v>0.80635722099391194</v>
          </cell>
        </row>
        <row r="116">
          <cell r="AU116">
            <v>103</v>
          </cell>
          <cell r="AV116">
            <v>0.66434575257715156</v>
          </cell>
          <cell r="AW116">
            <v>104</v>
          </cell>
          <cell r="AX116">
            <v>0.74883252663460287</v>
          </cell>
          <cell r="AY116">
            <v>105</v>
          </cell>
          <cell r="AZ116">
            <v>0.8061185183781453</v>
          </cell>
        </row>
        <row r="117">
          <cell r="AU117">
            <v>104</v>
          </cell>
          <cell r="AV117">
            <v>0.66396987312204447</v>
          </cell>
          <cell r="AW117">
            <v>105</v>
          </cell>
          <cell r="AX117">
            <v>0.74854386539611106</v>
          </cell>
          <cell r="AY117">
            <v>106</v>
          </cell>
          <cell r="AZ117">
            <v>0.80588225446201722</v>
          </cell>
        </row>
        <row r="118">
          <cell r="AU118">
            <v>105</v>
          </cell>
          <cell r="AV118">
            <v>0.66359786973032009</v>
          </cell>
          <cell r="AW118">
            <v>106</v>
          </cell>
          <cell r="AX118">
            <v>0.74825814413550495</v>
          </cell>
          <cell r="AY118">
            <v>107</v>
          </cell>
          <cell r="AZ118">
            <v>0.80564838055186039</v>
          </cell>
        </row>
        <row r="119">
          <cell r="AU119">
            <v>106</v>
          </cell>
          <cell r="AV119">
            <v>0.66322966501415481</v>
          </cell>
          <cell r="AW119">
            <v>107</v>
          </cell>
          <cell r="AX119">
            <v>0.74797530452270433</v>
          </cell>
          <cell r="AY119">
            <v>108</v>
          </cell>
          <cell r="AZ119">
            <v>0.80541684939181213</v>
          </cell>
        </row>
        <row r="120">
          <cell r="AU120">
            <v>107</v>
          </cell>
          <cell r="AV120">
            <v>0.66286518386346438</v>
          </cell>
          <cell r="AW120">
            <v>108</v>
          </cell>
          <cell r="AX120">
            <v>0.7476952899372461</v>
          </cell>
          <cell r="AY120">
            <v>109</v>
          </cell>
          <cell r="AZ120">
            <v>0.80518761510787984</v>
          </cell>
        </row>
        <row r="121">
          <cell r="AU121">
            <v>108</v>
          </cell>
          <cell r="AV121">
            <v>0.66250435335771296</v>
          </cell>
          <cell r="AW121">
            <v>109</v>
          </cell>
          <cell r="AX121">
            <v>0.74741804540229639</v>
          </cell>
          <cell r="AY121">
            <v>110</v>
          </cell>
          <cell r="AZ121">
            <v>0.80496063315469535</v>
          </cell>
        </row>
        <row r="122">
          <cell r="AU122">
            <v>109</v>
          </cell>
          <cell r="AV122">
            <v>0.66214710268193944</v>
          </cell>
          <cell r="AW122">
            <v>110</v>
          </cell>
          <cell r="AX122">
            <v>0.74714351752181263</v>
          </cell>
          <cell r="AY122">
            <v>111</v>
          </cell>
          <cell r="AZ122">
            <v>0.8047358602648067</v>
          </cell>
        </row>
        <row r="123">
          <cell r="AU123">
            <v>110</v>
          </cell>
          <cell r="AV123">
            <v>0.66179336304676206</v>
          </cell>
          <cell r="AW123">
            <v>111</v>
          </cell>
          <cell r="AX123">
            <v>0.74687165442067505</v>
          </cell>
          <cell r="AY123">
            <v>112</v>
          </cell>
          <cell r="AZ123">
            <v>0.80451325440036281</v>
          </cell>
        </row>
        <row r="124">
          <cell r="AU124">
            <v>111</v>
          </cell>
          <cell r="AV124">
            <v>0.66144306761213856</v>
          </cell>
          <cell r="AW124">
            <v>112</v>
          </cell>
          <cell r="AX124">
            <v>0.74660240568762148</v>
          </cell>
          <cell r="AY124">
            <v>113</v>
          </cell>
          <cell r="AZ124">
            <v>0.80429277470705862</v>
          </cell>
        </row>
        <row r="125">
          <cell r="AU125">
            <v>112</v>
          </cell>
          <cell r="AV125">
            <v>0.66109615141467215</v>
          </cell>
          <cell r="AW125">
            <v>113</v>
          </cell>
          <cell r="AX125">
            <v>0.74633572232082879</v>
          </cell>
          <cell r="AY125">
            <v>114</v>
          </cell>
          <cell r="AZ125">
            <v>0.8040743814702116</v>
          </cell>
        </row>
        <row r="126">
          <cell r="AU126">
            <v>113</v>
          </cell>
          <cell r="AV126">
            <v>0.66075255129826671</v>
          </cell>
          <cell r="AW126">
            <v>114</v>
          </cell>
          <cell r="AX126">
            <v>0.74607155667599589</v>
          </cell>
          <cell r="AY126">
            <v>115</v>
          </cell>
          <cell r="AZ126">
            <v>0.803858036072856</v>
          </cell>
        </row>
        <row r="127">
          <cell r="AU127">
            <v>114</v>
          </cell>
          <cell r="AV127">
            <v>0.66041220584794924</v>
          </cell>
          <cell r="AW127">
            <v>115</v>
          </cell>
          <cell r="AX127">
            <v>0.74580986241679292</v>
          </cell>
          <cell r="AY127">
            <v>116</v>
          </cell>
          <cell r="AZ127">
            <v>0.80364370095574345</v>
          </cell>
        </row>
        <row r="128">
          <cell r="AU128">
            <v>115</v>
          </cell>
          <cell r="AV128">
            <v>0.66007505532668675</v>
          </cell>
          <cell r="AW128">
            <v>116</v>
          </cell>
          <cell r="AX128">
            <v>0.74555059446754501</v>
          </cell>
          <cell r="AY128">
            <v>117</v>
          </cell>
          <cell r="AZ128">
            <v>0.80343133957914592</v>
          </cell>
        </row>
        <row r="129">
          <cell r="AU129">
            <v>116</v>
          </cell>
          <cell r="AV129">
            <v>0.65974104161503777</v>
          </cell>
          <cell r="AW129">
            <v>117</v>
          </cell>
          <cell r="AX129">
            <v>0.74529370896803504</v>
          </cell>
          <cell r="AY129">
            <v>118</v>
          </cell>
          <cell r="AZ129">
            <v>0.80322091638636584</v>
          </cell>
        </row>
        <row r="130">
          <cell r="AU130">
            <v>117</v>
          </cell>
          <cell r="AV130">
            <v>0.65941010815348644</v>
          </cell>
          <cell r="AW130">
            <v>118</v>
          </cell>
          <cell r="AX130">
            <v>0.74503916323030994</v>
          </cell>
          <cell r="AY130">
            <v>119</v>
          </cell>
          <cell r="AZ130">
            <v>0.80301239676886182</v>
          </cell>
        </row>
        <row r="131">
          <cell r="AU131">
            <v>118</v>
          </cell>
          <cell r="AV131">
            <v>0.65908219988731753</v>
          </cell>
          <cell r="AW131">
            <v>119</v>
          </cell>
          <cell r="AX131">
            <v>0.74478691569738487</v>
          </cell>
          <cell r="AY131">
            <v>120</v>
          </cell>
          <cell r="AZ131">
            <v>0.80280574703290597</v>
          </cell>
        </row>
        <row r="132">
          <cell r="AU132">
            <v>119</v>
          </cell>
          <cell r="AV132">
            <v>0.65875726321390127</v>
          </cell>
          <cell r="AW132">
            <v>120</v>
          </cell>
          <cell r="AX132">
            <v>0.74453692590374931</v>
          </cell>
          <cell r="AY132">
            <v>121</v>
          </cell>
          <cell r="AZ132">
            <v>0.80260093436769187</v>
          </cell>
        </row>
        <row r="133">
          <cell r="AU133">
            <v>120</v>
          </cell>
          <cell r="AV133">
            <v>0.65843524593225933</v>
          </cell>
          <cell r="AW133">
            <v>121</v>
          </cell>
          <cell r="AX133">
            <v>0.74428915443757671</v>
          </cell>
          <cell r="AY133">
            <v>122</v>
          </cell>
          <cell r="AZ133">
            <v>0.80239792681481825</v>
          </cell>
        </row>
        <row r="134">
          <cell r="AU134">
            <v>121</v>
          </cell>
          <cell r="AV134">
            <v>0.65811609719479869</v>
          </cell>
          <cell r="AW134">
            <v>122</v>
          </cell>
          <cell r="AX134">
            <v>0.74404356290455531</v>
          </cell>
          <cell r="AY134">
            <v>123</v>
          </cell>
          <cell r="AZ134">
            <v>0.8021966932390785</v>
          </cell>
        </row>
        <row r="135">
          <cell r="AU135">
            <v>122</v>
          </cell>
          <cell r="AV135">
            <v>0.65779976746110003</v>
          </cell>
          <cell r="AW135">
            <v>123</v>
          </cell>
          <cell r="AX135">
            <v>0.74380011389325429</v>
          </cell>
          <cell r="AY135">
            <v>124</v>
          </cell>
          <cell r="AZ135">
            <v>0.80199720330048974</v>
          </cell>
        </row>
        <row r="136">
          <cell r="AU136">
            <v>123</v>
          </cell>
          <cell r="AV136">
            <v>0.65748620845365668</v>
          </cell>
          <cell r="AW136">
            <v>124</v>
          </cell>
          <cell r="AX136">
            <v>0.74355877094194778</v>
          </cell>
          <cell r="AY136">
            <v>125</v>
          </cell>
          <cell r="AZ136">
            <v>0.80179942742749655</v>
          </cell>
        </row>
        <row r="137">
          <cell r="AU137">
            <v>124</v>
          </cell>
          <cell r="AV137">
            <v>0.65717537311546881</v>
          </cell>
          <cell r="AW137">
            <v>125</v>
          </cell>
          <cell r="AX137">
            <v>0.74331949850682677</v>
          </cell>
          <cell r="AY137">
            <v>126</v>
          </cell>
          <cell r="AZ137">
            <v>0.80160333679129514</v>
          </cell>
        </row>
        <row r="138">
          <cell r="AU138">
            <v>125</v>
          </cell>
          <cell r="AV138">
            <v>0.65686721556939687</v>
          </cell>
          <cell r="AW138">
            <v>126</v>
          </cell>
          <cell r="AX138">
            <v>0.74308226193152627</v>
          </cell>
          <cell r="AY138">
            <v>127</v>
          </cell>
          <cell r="AZ138">
            <v>0.80140890328121772</v>
          </cell>
        </row>
        <row r="139">
          <cell r="AU139">
            <v>126</v>
          </cell>
          <cell r="AV139">
            <v>0.65656169107919105</v>
          </cell>
          <cell r="AW139">
            <v>127</v>
          </cell>
          <cell r="AX139">
            <v>0.7428470274179052</v>
          </cell>
          <cell r="AY139">
            <v>128</v>
          </cell>
          <cell r="AZ139">
            <v>0.80121609948112749</v>
          </cell>
        </row>
        <row r="140">
          <cell r="AU140">
            <v>127</v>
          </cell>
          <cell r="AV140">
            <v>0.65625875601211159</v>
          </cell>
          <cell r="AW140">
            <v>128</v>
          </cell>
          <cell r="AX140">
            <v>0.74261376199801632</v>
          </cell>
          <cell r="AY140">
            <v>129</v>
          </cell>
          <cell r="AZ140">
            <v>0.8010248986467744</v>
          </cell>
        </row>
        <row r="141">
          <cell r="AU141">
            <v>128</v>
          </cell>
          <cell r="AV141">
            <v>0.65595836780306604</v>
          </cell>
          <cell r="AW141">
            <v>129</v>
          </cell>
          <cell r="AX141">
            <v>0.74238243350721134</v>
          </cell>
          <cell r="AY141">
            <v>130</v>
          </cell>
          <cell r="AZ141">
            <v>0.80083527468406546</v>
          </cell>
        </row>
        <row r="142">
          <cell r="AU142">
            <v>129</v>
          </cell>
          <cell r="AV142">
            <v>0.65566048492018569</v>
          </cell>
          <cell r="AW142">
            <v>130</v>
          </cell>
          <cell r="AX142">
            <v>0.7421530105583225</v>
          </cell>
          <cell r="AY142">
            <v>131</v>
          </cell>
          <cell r="AZ142">
            <v>0.80064720212820473</v>
          </cell>
        </row>
        <row r="143">
          <cell r="AU143">
            <v>130</v>
          </cell>
          <cell r="AV143">
            <v>0.65536506683177798</v>
          </cell>
          <cell r="AW143">
            <v>131</v>
          </cell>
          <cell r="AX143">
            <v>0.74192546251687275</v>
          </cell>
          <cell r="AY143">
            <v>132</v>
          </cell>
          <cell r="AZ143">
            <v>0.80046065612366235</v>
          </cell>
        </row>
        <row r="144">
          <cell r="AU144">
            <v>131</v>
          </cell>
          <cell r="AV144">
            <v>0.65507207397458489</v>
          </cell>
          <cell r="AW144">
            <v>132</v>
          </cell>
          <cell r="AX144">
            <v>0.7416997594772643</v>
          </cell>
          <cell r="AY144">
            <v>133</v>
          </cell>
          <cell r="AZ144">
            <v>0.8002756124049345</v>
          </cell>
        </row>
        <row r="145">
          <cell r="AU145">
            <v>132</v>
          </cell>
          <cell r="AV145">
            <v>0.65478146772328916</v>
          </cell>
          <cell r="AW145">
            <v>133</v>
          </cell>
          <cell r="AX145">
            <v>0.7414758722398993</v>
          </cell>
          <cell r="AY145">
            <v>134</v>
          </cell>
          <cell r="AZ145">
            <v>0.80009204727805305</v>
          </cell>
        </row>
        <row r="146">
          <cell r="AU146">
            <v>133</v>
          </cell>
          <cell r="AV146">
            <v>0.65449321036120733</v>
          </cell>
          <cell r="AW146">
            <v>134</v>
          </cell>
          <cell r="AX146">
            <v>0.74125377228919132</v>
          </cell>
          <cell r="AY146">
            <v>135</v>
          </cell>
          <cell r="AZ146">
            <v>0.7999099376028167</v>
          </cell>
        </row>
        <row r="147">
          <cell r="AU147">
            <v>134</v>
          </cell>
          <cell r="AV147">
            <v>0.65420726505211779</v>
          </cell>
          <cell r="AW147">
            <v>135</v>
          </cell>
          <cell r="AX147">
            <v>0.74103343177242298</v>
          </cell>
          <cell r="AY147">
            <v>136</v>
          </cell>
          <cell r="AZ147">
            <v>0.79972926077570283</v>
          </cell>
        </row>
        <row r="148">
          <cell r="AU148">
            <v>135</v>
          </cell>
          <cell r="AV148">
            <v>0.65392359581316806</v>
          </cell>
          <cell r="AW148">
            <v>136</v>
          </cell>
          <cell r="AX148">
            <v>0.7408148234794143</v>
          </cell>
          <cell r="AY148">
            <v>137</v>
          </cell>
          <cell r="AZ148">
            <v>0.79954999471343569</v>
          </cell>
        </row>
        <row r="149">
          <cell r="AU149">
            <v>136</v>
          </cell>
          <cell r="AV149">
            <v>0.65364216748881465</v>
          </cell>
          <cell r="AW149">
            <v>137</v>
          </cell>
          <cell r="AX149">
            <v>0.7405979208229625</v>
          </cell>
          <cell r="AY149">
            <v>138</v>
          </cell>
          <cell r="AZ149">
            <v>0.79937211783717566</v>
          </cell>
        </row>
        <row r="150">
          <cell r="AU150">
            <v>137</v>
          </cell>
          <cell r="AV150">
            <v>0.65336294572574927</v>
          </cell>
          <cell r="AW150">
            <v>138</v>
          </cell>
          <cell r="AX150">
            <v>0.74038269782001986</v>
          </cell>
          <cell r="AY150">
            <v>139</v>
          </cell>
          <cell r="AZ150">
            <v>0.79919560905730525</v>
          </cell>
        </row>
        <row r="151">
          <cell r="AU151">
            <v>138</v>
          </cell>
          <cell r="AV151">
            <v>0.65308589694876251</v>
          </cell>
          <cell r="AW151">
            <v>139</v>
          </cell>
          <cell r="AX151">
            <v>0.74016912907357635</v>
          </cell>
          <cell r="AY151">
            <v>140</v>
          </cell>
          <cell r="AZ151">
            <v>0.79902044775878234</v>
          </cell>
        </row>
        <row r="152">
          <cell r="AU152">
            <v>139</v>
          </cell>
          <cell r="AV152">
            <v>0.6528109883375105</v>
          </cell>
          <cell r="AW152">
            <v>140</v>
          </cell>
          <cell r="AX152">
            <v>0.73995718975521374</v>
          </cell>
          <cell r="AY152">
            <v>141</v>
          </cell>
          <cell r="AZ152">
            <v>0.79884661378703825</v>
          </cell>
        </row>
        <row r="153">
          <cell r="AU153">
            <v>140</v>
          </cell>
          <cell r="AV153">
            <v>0.65253818780413642</v>
          </cell>
          <cell r="AW153">
            <v>141</v>
          </cell>
          <cell r="AX153">
            <v>0.73974685558830455</v>
          </cell>
          <cell r="AY153">
            <v>142</v>
          </cell>
          <cell r="AZ153">
            <v>0.7986740874343945</v>
          </cell>
        </row>
        <row r="154">
          <cell r="AU154">
            <v>141</v>
          </cell>
          <cell r="AV154">
            <v>0.65226746397171653</v>
          </cell>
          <cell r="AW154">
            <v>142</v>
          </cell>
          <cell r="AX154">
            <v>0.73953810283182542</v>
          </cell>
          <cell r="AY154">
            <v>143</v>
          </cell>
          <cell r="AZ154">
            <v>0.79850284942697514</v>
          </cell>
        </row>
        <row r="155">
          <cell r="AU155">
            <v>142</v>
          </cell>
          <cell r="AV155">
            <v>0.65199878615348961</v>
          </cell>
          <cell r="AW155">
            <v>143</v>
          </cell>
          <cell r="AX155">
            <v>0.73933090826475845</v>
          </cell>
          <cell r="AY155">
            <v>144</v>
          </cell>
          <cell r="AZ155">
            <v>0.79833288091209564</v>
          </cell>
        </row>
        <row r="156">
          <cell r="AU156">
            <v>143</v>
          </cell>
          <cell r="AV156">
            <v>0.65173212433283845</v>
          </cell>
          <cell r="AW156">
            <v>144</v>
          </cell>
          <cell r="AX156">
            <v>0.7391252491710566</v>
          </cell>
          <cell r="AY156">
            <v>145</v>
          </cell>
          <cell r="AZ156">
            <v>0.79816416344610508</v>
          </cell>
        </row>
        <row r="157">
          <cell r="AU157">
            <v>144</v>
          </cell>
          <cell r="AV157">
            <v>0.65146744914399035</v>
          </cell>
          <cell r="AW157">
            <v>145</v>
          </cell>
          <cell r="AX157">
            <v>0.73892110332514571</v>
          </cell>
          <cell r="AY157">
            <v>146</v>
          </cell>
          <cell r="AZ157">
            <v>0.79799667898266446</v>
          </cell>
        </row>
        <row r="158">
          <cell r="AU158">
            <v>145</v>
          </cell>
          <cell r="AV158">
            <v>0.65120473185340522</v>
          </cell>
          <cell r="AW158">
            <v>146</v>
          </cell>
          <cell r="AX158">
            <v>0.73871844897794403</v>
          </cell>
          <cell r="AY158">
            <v>147</v>
          </cell>
          <cell r="AZ158">
            <v>0.7978304098614396</v>
          </cell>
        </row>
        <row r="159">
          <cell r="AU159">
            <v>146</v>
          </cell>
          <cell r="AV159">
            <v>0.65094394434182368</v>
          </cell>
          <cell r="AW159">
            <v>147</v>
          </cell>
          <cell r="AX159">
            <v>0.7385172648433751</v>
          </cell>
          <cell r="AY159">
            <v>148</v>
          </cell>
          <cell r="AZ159">
            <v>0.79766533879719426</v>
          </cell>
        </row>
        <row r="160">
          <cell r="AU160">
            <v>147</v>
          </cell>
          <cell r="AV160">
            <v>0.65068505908694574</v>
          </cell>
          <cell r="AW160">
            <v>148</v>
          </cell>
          <cell r="AX160">
            <v>0.73831753008535261</v>
          </cell>
          <cell r="AY160">
            <v>149</v>
          </cell>
          <cell r="AZ160">
            <v>0.79750144886926566</v>
          </cell>
        </row>
        <row r="161">
          <cell r="AU161">
            <v>148</v>
          </cell>
          <cell r="AV161">
            <v>0.65042804914671504</v>
          </cell>
          <cell r="AW161">
            <v>149</v>
          </cell>
          <cell r="AX161">
            <v>0.73811922430522037</v>
          </cell>
          <cell r="AY161">
            <v>150</v>
          </cell>
          <cell r="AZ161">
            <v>0.79733872351140433</v>
          </cell>
        </row>
        <row r="162">
          <cell r="AU162">
            <v>149</v>
          </cell>
          <cell r="AV162">
            <v>0.65017288814318186</v>
          </cell>
          <cell r="AW162">
            <v>150</v>
          </cell>
          <cell r="AX162">
            <v>0.73792232752962561</v>
          </cell>
          <cell r="AY162">
            <v>151</v>
          </cell>
          <cell r="AZ162">
            <v>0.79717714650196692</v>
          </cell>
        </row>
        <row r="163">
          <cell r="AU163">
            <v>150</v>
          </cell>
          <cell r="AV163">
            <v>0.64991955024692338</v>
          </cell>
          <cell r="AW163">
            <v>151</v>
          </cell>
          <cell r="AX163">
            <v>0.73772682019880931</v>
          </cell>
          <cell r="AY163">
            <v>152</v>
          </cell>
          <cell r="AZ163">
            <v>0.7970167019544443</v>
          </cell>
        </row>
        <row r="164">
          <cell r="AU164">
            <v>151</v>
          </cell>
          <cell r="AV164">
            <v>0.64966801016199471</v>
          </cell>
          <cell r="AW164">
            <v>152</v>
          </cell>
          <cell r="AX164">
            <v>0.7375326831552963</v>
          </cell>
          <cell r="AY164">
            <v>153</v>
          </cell>
          <cell r="AZ164">
            <v>0.79685737430831227</v>
          </cell>
        </row>
        <row r="165">
          <cell r="AU165">
            <v>152</v>
          </cell>
          <cell r="AV165">
            <v>0.64941824311139418</v>
          </cell>
          <cell r="AW165">
            <v>153</v>
          </cell>
          <cell r="AX165">
            <v>0.73733989763296748</v>
          </cell>
          <cell r="AY165">
            <v>154</v>
          </cell>
          <cell r="AZ165">
            <v>0.79669914832019373</v>
          </cell>
        </row>
        <row r="166">
          <cell r="AU166">
            <v>153</v>
          </cell>
          <cell r="AV166">
            <v>0.64917022482301712</v>
          </cell>
          <cell r="AW166">
            <v>154</v>
          </cell>
          <cell r="AX166">
            <v>0.73714844524650247</v>
          </cell>
          <cell r="AY166">
            <v>155</v>
          </cell>
          <cell r="AZ166">
            <v>0.79654200905531503</v>
          </cell>
        </row>
        <row r="167">
          <cell r="AU167">
            <v>154</v>
          </cell>
          <cell r="AV167">
            <v>0.64892393151608063</v>
          </cell>
          <cell r="AW167">
            <v>155</v>
          </cell>
          <cell r="AX167">
            <v>0.7369583079811729</v>
          </cell>
          <cell r="AY167">
            <v>156</v>
          </cell>
          <cell r="AZ167">
            <v>0.79638594187925105</v>
          </cell>
        </row>
        <row r="168">
          <cell r="AU168">
            <v>155</v>
          </cell>
          <cell r="AV168">
            <v>0.64867933988800242</v>
          </cell>
          <cell r="AW168">
            <v>156</v>
          </cell>
          <cell r="AX168">
            <v>0.73676946818297595</v>
          </cell>
          <cell r="AY168">
            <v>157</v>
          </cell>
          <cell r="AZ168">
            <v>0.79623093244994136</v>
          </cell>
        </row>
        <row r="169">
          <cell r="AU169">
            <v>156</v>
          </cell>
          <cell r="AV169">
            <v>0.64843642710171123</v>
          </cell>
          <cell r="AW169">
            <v>157</v>
          </cell>
          <cell r="AX169">
            <v>0.73658190854909311</v>
          </cell>
          <cell r="AY169">
            <v>158</v>
          </cell>
          <cell r="AZ169">
            <v>0.79607696670997075</v>
          </cell>
        </row>
        <row r="170">
          <cell r="AU170">
            <v>157</v>
          </cell>
          <cell r="AV170">
            <v>0.64819517077337663</v>
          </cell>
          <cell r="AW170">
            <v>158</v>
          </cell>
          <cell r="AX170">
            <v>0.73639561211866245</v>
          </cell>
          <cell r="AY170">
            <v>159</v>
          </cell>
          <cell r="AZ170">
            <v>0.79592403087910335</v>
          </cell>
        </row>
        <row r="171">
          <cell r="AU171">
            <v>158</v>
          </cell>
          <cell r="AV171">
            <v>0.6479555489605382</v>
          </cell>
          <cell r="AW171">
            <v>159</v>
          </cell>
          <cell r="AX171">
            <v>0.73621056226385118</v>
          </cell>
          <cell r="AY171">
            <v>160</v>
          </cell>
          <cell r="AZ171">
            <v>0.7957721114470574</v>
          </cell>
        </row>
        <row r="172">
          <cell r="AU172">
            <v>159</v>
          </cell>
          <cell r="AV172">
            <v>0.64771754015062044</v>
          </cell>
          <cell r="AW172">
            <v>160</v>
          </cell>
          <cell r="AX172">
            <v>0.73602674268121682</v>
          </cell>
          <cell r="AY172">
            <v>161</v>
          </cell>
          <cell r="AZ172">
            <v>0.79562119516651608</v>
          </cell>
        </row>
        <row r="173">
          <cell r="AU173">
            <v>160</v>
          </cell>
          <cell r="AV173">
            <v>0.64748112324981821</v>
          </cell>
          <cell r="AW173">
            <v>161</v>
          </cell>
          <cell r="AX173">
            <v>0.73584413738334653</v>
          </cell>
          <cell r="AY173">
            <v>162</v>
          </cell>
          <cell r="AZ173">
            <v>0.79547126904636112</v>
          </cell>
        </row>
        <row r="174">
          <cell r="AU174">
            <v>161</v>
          </cell>
          <cell r="AV174">
            <v>0.64724627757233799</v>
          </cell>
          <cell r="AW174">
            <v>162</v>
          </cell>
          <cell r="AX174">
            <v>0.73566273069076349</v>
          </cell>
          <cell r="AY174">
            <v>163</v>
          </cell>
          <cell r="AZ174">
            <v>0.79532232034512285</v>
          </cell>
        </row>
        <row r="175">
          <cell r="AU175">
            <v>162</v>
          </cell>
          <cell r="AV175">
            <v>0.64701298282998121</v>
          </cell>
          <cell r="AW175">
            <v>163</v>
          </cell>
          <cell r="AX175">
            <v>0.73548250722409148</v>
          </cell>
          <cell r="AY175">
            <v>164</v>
          </cell>
          <cell r="AZ175">
            <v>0.79517433656463854</v>
          </cell>
        </row>
        <row r="176">
          <cell r="AU176">
            <v>163</v>
          </cell>
          <cell r="AV176">
            <v>0.64678121912205855</v>
          </cell>
          <cell r="AW176">
            <v>164</v>
          </cell>
          <cell r="AX176">
            <v>0.73530345189646396</v>
          </cell>
          <cell r="AY176">
            <v>165</v>
          </cell>
          <cell r="AZ176">
            <v>0.79502730544390909</v>
          </cell>
        </row>
        <row r="177">
          <cell r="AU177">
            <v>164</v>
          </cell>
          <cell r="AV177">
            <v>0.64655096692561931</v>
          </cell>
          <cell r="AW177">
            <v>165</v>
          </cell>
          <cell r="AX177">
            <v>0.73512554990617485</v>
          </cell>
          <cell r="AY177">
            <v>166</v>
          </cell>
          <cell r="AZ177">
            <v>0.79488121495315012</v>
          </cell>
        </row>
        <row r="178">
          <cell r="AU178">
            <v>165</v>
          </cell>
          <cell r="AV178">
            <v>0.64632220708598875</v>
          </cell>
          <cell r="AW178">
            <v>166</v>
          </cell>
          <cell r="AX178">
            <v>0.73494878672955466</v>
          </cell>
          <cell r="AY178">
            <v>167</v>
          </cell>
          <cell r="AZ178">
            <v>0.79473605328802677</v>
          </cell>
        </row>
        <row r="179">
          <cell r="AU179">
            <v>166</v>
          </cell>
          <cell r="AV179">
            <v>0.6460949208075959</v>
          </cell>
          <cell r="AW179">
            <v>167</v>
          </cell>
          <cell r="AX179">
            <v>0.7347731481140708</v>
          </cell>
          <cell r="AY179">
            <v>168</v>
          </cell>
          <cell r="AZ179">
            <v>0.79459180886406711</v>
          </cell>
        </row>
        <row r="180">
          <cell r="AU180">
            <v>167</v>
          </cell>
          <cell r="AV180">
            <v>0.64586908964508793</v>
          </cell>
          <cell r="AW180">
            <v>168</v>
          </cell>
          <cell r="AX180">
            <v>0.73459862007163723</v>
          </cell>
          <cell r="AY180">
            <v>169</v>
          </cell>
          <cell r="AZ180">
            <v>0.79444847031124788</v>
          </cell>
        </row>
        <row r="181">
          <cell r="AU181">
            <v>168</v>
          </cell>
          <cell r="AV181">
            <v>0.64564469549471437</v>
          </cell>
          <cell r="AW181">
            <v>169</v>
          </cell>
          <cell r="AX181">
            <v>0.73442518887213082</v>
          </cell>
          <cell r="AY181">
            <v>170</v>
          </cell>
          <cell r="AZ181">
            <v>0.79430602646874482</v>
          </cell>
        </row>
        <row r="182">
          <cell r="AU182">
            <v>169</v>
          </cell>
          <cell r="AV182">
            <v>0.64542172058597569</v>
          </cell>
          <cell r="AW182">
            <v>170</v>
          </cell>
          <cell r="AX182">
            <v>0.73425284103710442</v>
          </cell>
          <cell r="AY182">
            <v>171</v>
          </cell>
          <cell r="AZ182">
            <v>0.79416446637984295</v>
          </cell>
        </row>
        <row r="183">
          <cell r="AU183">
            <v>170</v>
          </cell>
          <cell r="AV183">
            <v>0.6452001474735245</v>
          </cell>
          <cell r="AW183">
            <v>171</v>
          </cell>
          <cell r="AX183">
            <v>0.73408156333368912</v>
          </cell>
          <cell r="AY183">
            <v>172</v>
          </cell>
          <cell r="AZ183">
            <v>0.79402377928700063</v>
          </cell>
        </row>
        <row r="184">
          <cell r="AU184">
            <v>171</v>
          </cell>
          <cell r="AV184">
            <v>0.64497995902931005</v>
          </cell>
          <cell r="AW184">
            <v>172</v>
          </cell>
          <cell r="AX184">
            <v>0.73391134276868153</v>
          </cell>
          <cell r="AY184">
            <v>173</v>
          </cell>
          <cell r="AZ184">
            <v>0.79388395462706129</v>
          </cell>
        </row>
        <row r="185">
          <cell r="AU185">
            <v>172</v>
          </cell>
          <cell r="AV185">
            <v>0.64476113843495941</v>
          </cell>
          <cell r="AW185">
            <v>173</v>
          </cell>
          <cell r="AX185">
            <v>0.73374216658280578</v>
          </cell>
          <cell r="AY185">
            <v>174</v>
          </cell>
          <cell r="AZ185">
            <v>0.7937449820266087</v>
          </cell>
        </row>
        <row r="186">
          <cell r="AU186">
            <v>173</v>
          </cell>
          <cell r="AV186">
            <v>0.6445436691743841</v>
          </cell>
          <cell r="AW186">
            <v>174</v>
          </cell>
          <cell r="AX186">
            <v>0.73357402224514712</v>
          </cell>
          <cell r="AY186">
            <v>175</v>
          </cell>
          <cell r="AZ186">
            <v>0.79360685129745867</v>
          </cell>
        </row>
        <row r="187">
          <cell r="AU187">
            <v>174</v>
          </cell>
          <cell r="AV187">
            <v>0.64432753502660645</v>
          </cell>
          <cell r="AW187">
            <v>175</v>
          </cell>
          <cell r="AX187">
            <v>0.73340689744774956</v>
          </cell>
          <cell r="AY187">
            <v>176</v>
          </cell>
          <cell r="AZ187">
            <v>0.79346955243228545</v>
          </cell>
        </row>
        <row r="188">
          <cell r="AU188">
            <v>175</v>
          </cell>
          <cell r="AV188">
            <v>0.64411272005879661</v>
          </cell>
          <cell r="AW188">
            <v>176</v>
          </cell>
          <cell r="AX188">
            <v>0.73324078010037141</v>
          </cell>
          <cell r="AY188">
            <v>177</v>
          </cell>
          <cell r="AZ188">
            <v>0.79333307560037469</v>
          </cell>
        </row>
        <row r="189">
          <cell r="AU189">
            <v>176</v>
          </cell>
          <cell r="AV189">
            <v>0.64389920861951333</v>
          </cell>
          <cell r="AW189">
            <v>177</v>
          </cell>
          <cell r="AX189">
            <v>0.73307565832539578</v>
          </cell>
          <cell r="AY189">
            <v>178</v>
          </cell>
          <cell r="AZ189">
            <v>0.79319741114350117</v>
          </cell>
        </row>
        <row r="190">
          <cell r="AU190">
            <v>177</v>
          </cell>
          <cell r="AV190">
            <v>0.6436869853321413</v>
          </cell>
          <cell r="AW190">
            <v>178</v>
          </cell>
          <cell r="AX190">
            <v>0.73291152045288577</v>
          </cell>
          <cell r="AY190">
            <v>179</v>
          </cell>
          <cell r="AZ190">
            <v>0.79306254957192601</v>
          </cell>
        </row>
        <row r="191">
          <cell r="AU191">
            <v>178</v>
          </cell>
          <cell r="AV191">
            <v>0.64347603508851869</v>
          </cell>
          <cell r="AW191">
            <v>179</v>
          </cell>
          <cell r="AX191">
            <v>0.73274835501578517</v>
          </cell>
          <cell r="AY191">
            <v>180</v>
          </cell>
          <cell r="AZ191">
            <v>0.7929284815605081</v>
          </cell>
        </row>
        <row r="192">
          <cell r="AU192">
            <v>179</v>
          </cell>
          <cell r="AV192">
            <v>0.64326634304274688</v>
          </cell>
          <cell r="AW192">
            <v>180</v>
          </cell>
          <cell r="AX192">
            <v>0.73258615074525524</v>
          </cell>
          <cell r="AY192">
            <v>181</v>
          </cell>
          <cell r="AZ192">
            <v>0.7927951979449277</v>
          </cell>
        </row>
        <row r="193">
          <cell r="AU193">
            <v>180</v>
          </cell>
          <cell r="AV193">
            <v>0.6430578946051787</v>
          </cell>
          <cell r="AW193">
            <v>181</v>
          </cell>
          <cell r="AX193">
            <v>0.73242489656614429</v>
          </cell>
          <cell r="AY193">
            <v>182</v>
          </cell>
          <cell r="AZ193">
            <v>0.79266268971801801</v>
          </cell>
        </row>
        <row r="194">
          <cell r="AU194">
            <v>181</v>
          </cell>
          <cell r="AV194">
            <v>0.64285067543657615</v>
          </cell>
          <cell r="AW194">
            <v>182</v>
          </cell>
          <cell r="AX194">
            <v>0.73226458159258689</v>
          </cell>
          <cell r="AY194">
            <v>183</v>
          </cell>
          <cell r="AZ194">
            <v>0.79253094802619983</v>
          </cell>
        </row>
        <row r="195">
          <cell r="AU195">
            <v>182</v>
          </cell>
          <cell r="AV195">
            <v>0.64264467144243387</v>
          </cell>
          <cell r="AW195">
            <v>183</v>
          </cell>
          <cell r="AX195">
            <v>0.73210519512372652</v>
          </cell>
          <cell r="AY195">
            <v>184</v>
          </cell>
          <cell r="AZ195">
            <v>0.79239996416601677</v>
          </cell>
        </row>
        <row r="196">
          <cell r="AU196">
            <v>183</v>
          </cell>
          <cell r="AV196">
            <v>0.64243986876746295</v>
          </cell>
          <cell r="AW196">
            <v>184</v>
          </cell>
          <cell r="AX196">
            <v>0.73194672663955751</v>
          </cell>
          <cell r="AY196">
            <v>185</v>
          </cell>
          <cell r="AZ196">
            <v>0.79226972958076813</v>
          </cell>
        </row>
        <row r="197">
          <cell r="AU197">
            <v>184</v>
          </cell>
          <cell r="AV197">
            <v>0.64223625379022731</v>
          </cell>
          <cell r="AW197">
            <v>185</v>
          </cell>
          <cell r="AX197">
            <v>0.73178916579688447</v>
          </cell>
          <cell r="AY197">
            <v>186</v>
          </cell>
          <cell r="AZ197">
            <v>0.79214023585723425</v>
          </cell>
        </row>
        <row r="198">
          <cell r="AU198">
            <v>185</v>
          </cell>
          <cell r="AV198">
            <v>0.64203381311793017</v>
          </cell>
          <cell r="AW198">
            <v>186</v>
          </cell>
          <cell r="AX198">
            <v>0.73163250242539268</v>
          </cell>
          <cell r="AY198">
            <v>187</v>
          </cell>
          <cell r="AZ198">
            <v>0.792011474722494</v>
          </cell>
        </row>
        <row r="199">
          <cell r="AU199">
            <v>186</v>
          </cell>
          <cell r="AV199">
            <v>0.64183253358134562</v>
          </cell>
          <cell r="AW199">
            <v>187</v>
          </cell>
          <cell r="AX199">
            <v>0.73147672652382634</v>
          </cell>
          <cell r="AY199">
            <v>188</v>
          </cell>
          <cell r="AZ199">
            <v>0.79188343804082928</v>
          </cell>
        </row>
        <row r="200">
          <cell r="AU200">
            <v>187</v>
          </cell>
          <cell r="AV200">
            <v>0.64163240222988716</v>
          </cell>
          <cell r="AW200">
            <v>188</v>
          </cell>
          <cell r="AX200">
            <v>0.73132182825627357</v>
          </cell>
          <cell r="AY200">
            <v>189</v>
          </cell>
          <cell r="AZ200">
            <v>0.79175611781071364</v>
          </cell>
        </row>
        <row r="201">
          <cell r="AU201">
            <v>188</v>
          </cell>
          <cell r="AV201">
            <v>0.641433406326814</v>
          </cell>
          <cell r="AW201">
            <v>189</v>
          </cell>
          <cell r="AX201">
            <v>0.73116779794855091</v>
          </cell>
          <cell r="AY201">
            <v>190</v>
          </cell>
          <cell r="AZ201">
            <v>0.79162950616188454</v>
          </cell>
        </row>
        <row r="202">
          <cell r="AU202">
            <v>189</v>
          </cell>
          <cell r="AV202">
            <v>0.64123553334456485</v>
          </cell>
          <cell r="AW202">
            <v>190</v>
          </cell>
          <cell r="AX202">
            <v>0.73101462608468659</v>
          </cell>
          <cell r="AY202">
            <v>191</v>
          </cell>
          <cell r="AZ202">
            <v>0.79150359535249304</v>
          </cell>
        </row>
        <row r="203">
          <cell r="AU203">
            <v>190</v>
          </cell>
          <cell r="AV203">
            <v>0.64103877096022055</v>
          </cell>
          <cell r="AW203">
            <v>191</v>
          </cell>
          <cell r="AX203">
            <v>0.73086230330349922</v>
          </cell>
          <cell r="AY203">
            <v>192</v>
          </cell>
          <cell r="AZ203">
            <v>0.79137837776633224</v>
          </cell>
        </row>
        <row r="204">
          <cell r="AU204">
            <v>191</v>
          </cell>
          <cell r="AV204">
            <v>0.64084310705108738</v>
          </cell>
          <cell r="AW204">
            <v>192</v>
          </cell>
          <cell r="AX204">
            <v>0.73071082039526725</v>
          </cell>
          <cell r="AY204">
            <v>193</v>
          </cell>
          <cell r="AZ204">
            <v>0.79125384591013814</v>
          </cell>
        </row>
        <row r="205">
          <cell r="AU205">
            <v>192</v>
          </cell>
          <cell r="AV205">
            <v>0.64064852969039843</v>
          </cell>
          <cell r="AW205">
            <v>193</v>
          </cell>
          <cell r="AX205">
            <v>0.7305601682984888</v>
          </cell>
          <cell r="AY205">
            <v>194</v>
          </cell>
          <cell r="AZ205">
            <v>0.79112999241096416</v>
          </cell>
        </row>
        <row r="206">
          <cell r="AU206">
            <v>193</v>
          </cell>
          <cell r="AV206">
            <v>0.64045502714313063</v>
          </cell>
          <cell r="AW206">
            <v>194</v>
          </cell>
          <cell r="AX206">
            <v>0.73041033809672551</v>
          </cell>
          <cell r="AY206">
            <v>195</v>
          </cell>
          <cell r="AZ206">
            <v>0.79100681001362416</v>
          </cell>
        </row>
        <row r="207">
          <cell r="AU207">
            <v>194</v>
          </cell>
          <cell r="AV207">
            <v>0.64026258786193146</v>
          </cell>
          <cell r="AW207">
            <v>195</v>
          </cell>
          <cell r="AX207">
            <v>0.73026132101553209</v>
          </cell>
          <cell r="AY207">
            <v>196</v>
          </cell>
          <cell r="AZ207">
            <v>0.79088429157820372</v>
          </cell>
        </row>
        <row r="208">
          <cell r="AU208">
            <v>195</v>
          </cell>
          <cell r="AV208">
            <v>0.64007120048315358</v>
          </cell>
          <cell r="AW208">
            <v>196</v>
          </cell>
          <cell r="AX208">
            <v>0.73011310841946508</v>
          </cell>
          <cell r="AY208">
            <v>197</v>
          </cell>
          <cell r="AZ208">
            <v>0.79076243007763536</v>
          </cell>
        </row>
        <row r="209">
          <cell r="AU209">
            <v>196</v>
          </cell>
          <cell r="AV209">
            <v>0.63988085382299309</v>
          </cell>
          <cell r="AW209">
            <v>197</v>
          </cell>
          <cell r="AX209">
            <v>0.72996569180917015</v>
          </cell>
          <cell r="AY209">
            <v>198</v>
          </cell>
          <cell r="AZ209">
            <v>0.79064121859533909</v>
          </cell>
        </row>
        <row r="210">
          <cell r="AU210">
            <v>197</v>
          </cell>
          <cell r="AV210">
            <v>0.63969153687372915</v>
          </cell>
          <cell r="AW210">
            <v>198</v>
          </cell>
          <cell r="AX210">
            <v>0.72981906281854536</v>
          </cell>
          <cell r="AY210">
            <v>199</v>
          </cell>
          <cell r="AZ210">
            <v>0.79052065032292329</v>
          </cell>
        </row>
        <row r="211">
          <cell r="AU211">
            <v>198</v>
          </cell>
          <cell r="AV211">
            <v>0.63950323880005988</v>
          </cell>
          <cell r="AW211">
            <v>199</v>
          </cell>
          <cell r="AX211">
            <v>0.72967321321197776</v>
          </cell>
          <cell r="AY211">
            <v>200</v>
          </cell>
          <cell r="AZ211">
            <v>0.79040071855794325</v>
          </cell>
        </row>
        <row r="212">
          <cell r="AU212">
            <v>199</v>
          </cell>
          <cell r="AV212">
            <v>0.63931594893553456</v>
          </cell>
          <cell r="AW212">
            <v>200</v>
          </cell>
          <cell r="AX212">
            <v>0.72952813488165102</v>
          </cell>
          <cell r="AY212">
            <v>201</v>
          </cell>
          <cell r="AZ212">
            <v>0.79028141670172181</v>
          </cell>
        </row>
        <row r="213">
          <cell r="AU213">
            <v>200</v>
          </cell>
          <cell r="AV213">
            <v>0.63912965677907574</v>
          </cell>
          <cell r="AW213">
            <v>201</v>
          </cell>
          <cell r="AX213">
            <v>0.72938381984492195</v>
          </cell>
          <cell r="AY213">
            <v>202</v>
          </cell>
          <cell r="AZ213">
            <v>0.79016273825722005</v>
          </cell>
        </row>
        <row r="214">
          <cell r="AU214">
            <v>201</v>
          </cell>
          <cell r="AV214">
            <v>0.6389443519915915</v>
          </cell>
          <cell r="AW214">
            <v>202</v>
          </cell>
          <cell r="AX214">
            <v>0.72924026024176458</v>
          </cell>
          <cell r="AY214">
            <v>203</v>
          </cell>
          <cell r="AZ214">
            <v>0.79004467682696733</v>
          </cell>
        </row>
        <row r="215">
          <cell r="AU215">
            <v>202</v>
          </cell>
          <cell r="AV215">
            <v>0.63876002439267321</v>
          </cell>
          <cell r="AW215">
            <v>203</v>
          </cell>
          <cell r="AX215">
            <v>0.72909744833227774</v>
          </cell>
          <cell r="AY215">
            <v>204</v>
          </cell>
          <cell r="AZ215">
            <v>0.78992722611104038</v>
          </cell>
        </row>
        <row r="216">
          <cell r="AU216">
            <v>203</v>
          </cell>
          <cell r="AV216">
            <v>0.63857666395737689</v>
          </cell>
          <cell r="AW216">
            <v>204</v>
          </cell>
          <cell r="AX216">
            <v>0.72895537649425723</v>
          </cell>
          <cell r="AY216">
            <v>205</v>
          </cell>
          <cell r="AZ216">
            <v>0.78981037990509473</v>
          </cell>
        </row>
        <row r="217">
          <cell r="AU217">
            <v>204</v>
          </cell>
          <cell r="AV217">
            <v>0.6383942608130857</v>
          </cell>
          <cell r="AW217">
            <v>205</v>
          </cell>
          <cell r="AX217">
            <v>0.72881403722082716</v>
          </cell>
          <cell r="AY217">
            <v>206</v>
          </cell>
          <cell r="AZ217">
            <v>0.78969413209844463</v>
          </cell>
        </row>
      </sheetData>
      <sheetData sheetId="49"/>
      <sheetData sheetId="50"/>
      <sheetData sheetId="51"/>
      <sheetData sheetId="52"/>
      <sheetData sheetId="53"/>
      <sheetData sheetId="54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0.96928981693506489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0.95263799804393734</v>
          </cell>
          <cell r="AY14">
            <v>3</v>
          </cell>
          <cell r="AZ14">
            <v>0.95176459113361478</v>
          </cell>
        </row>
        <row r="15">
          <cell r="AU15">
            <v>2</v>
          </cell>
          <cell r="AV15">
            <v>0.9265880618903708</v>
          </cell>
          <cell r="AW15">
            <v>3</v>
          </cell>
          <cell r="AX15">
            <v>0.92597979872398495</v>
          </cell>
          <cell r="AY15">
            <v>4</v>
          </cell>
          <cell r="AZ15">
            <v>0.93952274921401191</v>
          </cell>
        </row>
        <row r="16">
          <cell r="AU16">
            <v>3</v>
          </cell>
          <cell r="AV16">
            <v>0.88616922144663357</v>
          </cell>
          <cell r="AW16">
            <v>4</v>
          </cell>
          <cell r="AX16">
            <v>0.90751915531716087</v>
          </cell>
          <cell r="AY16">
            <v>5</v>
          </cell>
          <cell r="AZ16">
            <v>0.93013577761165644</v>
          </cell>
        </row>
        <row r="17">
          <cell r="AU17">
            <v>4</v>
          </cell>
          <cell r="AV17">
            <v>0.85856543643775374</v>
          </cell>
          <cell r="AW17">
            <v>5</v>
          </cell>
          <cell r="AX17">
            <v>0.89345379876724218</v>
          </cell>
          <cell r="AY17">
            <v>6</v>
          </cell>
          <cell r="AZ17">
            <v>0.92253572630517844</v>
          </cell>
        </row>
        <row r="18">
          <cell r="AU18">
            <v>5</v>
          </cell>
          <cell r="AV18">
            <v>0.82561859132750115</v>
          </cell>
          <cell r="AW18">
            <v>6</v>
          </cell>
          <cell r="AX18">
            <v>0.86951316936044165</v>
          </cell>
          <cell r="AY18">
            <v>7</v>
          </cell>
          <cell r="AZ18">
            <v>0.90348808798261138</v>
          </cell>
        </row>
        <row r="19">
          <cell r="AU19">
            <v>6</v>
          </cell>
          <cell r="AV19">
            <v>0.80685144792606023</v>
          </cell>
          <cell r="AW19">
            <v>7</v>
          </cell>
          <cell r="AX19">
            <v>0.85577538438592404</v>
          </cell>
          <cell r="AY19">
            <v>8</v>
          </cell>
          <cell r="AZ19">
            <v>0.89251456971840093</v>
          </cell>
        </row>
        <row r="20">
          <cell r="AU20">
            <v>7</v>
          </cell>
          <cell r="AV20">
            <v>0.79375724081996768</v>
          </cell>
          <cell r="AW20">
            <v>8</v>
          </cell>
          <cell r="AX20">
            <v>0.84614569369003489</v>
          </cell>
          <cell r="AY20">
            <v>9</v>
          </cell>
          <cell r="AZ20">
            <v>0.88480326218571181</v>
          </cell>
        </row>
        <row r="21">
          <cell r="AU21">
            <v>8</v>
          </cell>
          <cell r="AV21">
            <v>0.78372522850144233</v>
          </cell>
          <cell r="AW21">
            <v>9</v>
          </cell>
          <cell r="AX21">
            <v>0.83874273502698238</v>
          </cell>
          <cell r="AY21">
            <v>10</v>
          </cell>
          <cell r="AZ21">
            <v>0.87886415029625309</v>
          </cell>
        </row>
        <row r="22">
          <cell r="AU22">
            <v>9</v>
          </cell>
          <cell r="AV22">
            <v>0.77560841558533566</v>
          </cell>
          <cell r="AW22">
            <v>10</v>
          </cell>
          <cell r="AX22">
            <v>0.83273679993446259</v>
          </cell>
          <cell r="AY22">
            <v>11</v>
          </cell>
          <cell r="AZ22">
            <v>0.87403876352852394</v>
          </cell>
        </row>
        <row r="23">
          <cell r="AU23">
            <v>10</v>
          </cell>
          <cell r="AV23">
            <v>0.76880133075158053</v>
          </cell>
          <cell r="AW23">
            <v>11</v>
          </cell>
          <cell r="AX23">
            <v>0.82768863437318985</v>
          </cell>
          <cell r="AY23">
            <v>12</v>
          </cell>
          <cell r="AZ23">
            <v>0.86997795737783123</v>
          </cell>
        </row>
        <row r="24">
          <cell r="AU24">
            <v>11</v>
          </cell>
          <cell r="AV24">
            <v>0.76294562129260923</v>
          </cell>
          <cell r="AW24">
            <v>12</v>
          </cell>
          <cell r="AX24">
            <v>0.82333765009482562</v>
          </cell>
          <cell r="AY24">
            <v>13</v>
          </cell>
          <cell r="AZ24">
            <v>0.86647433819271158</v>
          </cell>
        </row>
        <row r="25">
          <cell r="AU25">
            <v>12</v>
          </cell>
          <cell r="AV25">
            <v>0.7578117960221542</v>
          </cell>
          <cell r="AW25">
            <v>13</v>
          </cell>
          <cell r="AX25">
            <v>0.81951663291489651</v>
          </cell>
          <cell r="AY25">
            <v>14</v>
          </cell>
          <cell r="AZ25">
            <v>0.86339468297443123</v>
          </cell>
        </row>
        <row r="26">
          <cell r="AU26">
            <v>13</v>
          </cell>
          <cell r="AV26">
            <v>0.75324413213008634</v>
          </cell>
          <cell r="AW26">
            <v>14</v>
          </cell>
          <cell r="AX26">
            <v>0.81611192292163925</v>
          </cell>
          <cell r="AY26">
            <v>15</v>
          </cell>
          <cell r="AZ26">
            <v>0.86064835235848058</v>
          </cell>
        </row>
        <row r="27">
          <cell r="AU27">
            <v>14</v>
          </cell>
          <cell r="AV27">
            <v>0.74913216774209512</v>
          </cell>
          <cell r="AW27">
            <v>15</v>
          </cell>
          <cell r="AX27">
            <v>0.81304277279441695</v>
          </cell>
          <cell r="AY27">
            <v>16</v>
          </cell>
          <cell r="AZ27">
            <v>0.85817090063709367</v>
          </cell>
        </row>
        <row r="28">
          <cell r="AU28">
            <v>15</v>
          </cell>
          <cell r="AV28">
            <v>0.74539474259191585</v>
          </cell>
          <cell r="AW28">
            <v>16</v>
          </cell>
          <cell r="AX28">
            <v>0.81024977369541085</v>
          </cell>
          <cell r="AY28">
            <v>17</v>
          </cell>
          <cell r="AZ28">
            <v>0.85591487781266973</v>
          </cell>
        </row>
        <row r="29">
          <cell r="AU29">
            <v>16</v>
          </cell>
          <cell r="AV29">
            <v>0.74197049710375218</v>
          </cell>
          <cell r="AW29">
            <v>17</v>
          </cell>
          <cell r="AX29">
            <v>0.80768795527858517</v>
          </cell>
          <cell r="AY29">
            <v>18</v>
          </cell>
          <cell r="AZ29">
            <v>0.85384434201727466</v>
          </cell>
        </row>
        <row r="30">
          <cell r="AU30">
            <v>17</v>
          </cell>
          <cell r="AV30">
            <v>0.73881192972783061</v>
          </cell>
          <cell r="AW30">
            <v>18</v>
          </cell>
          <cell r="AX30">
            <v>0.80532246439502475</v>
          </cell>
          <cell r="AY30">
            <v>19</v>
          </cell>
          <cell r="AZ30">
            <v>0.85193142042883341</v>
          </cell>
        </row>
        <row r="31">
          <cell r="AU31">
            <v>18</v>
          </cell>
          <cell r="AV31">
            <v>0.73588152564317977</v>
          </cell>
          <cell r="AW31">
            <v>19</v>
          </cell>
          <cell r="AX31">
            <v>0.80312574677651249</v>
          </cell>
          <cell r="AY31">
            <v>20</v>
          </cell>
          <cell r="AZ31">
            <v>0.8501540649312308</v>
          </cell>
        </row>
        <row r="32">
          <cell r="AU32">
            <v>19</v>
          </cell>
          <cell r="AV32">
            <v>0.73314914742141468</v>
          </cell>
          <cell r="AW32">
            <v>20</v>
          </cell>
          <cell r="AX32">
            <v>0.80107564541882359</v>
          </cell>
          <cell r="AY32">
            <v>21</v>
          </cell>
          <cell r="AZ32">
            <v>0.84849453691477195</v>
          </cell>
        </row>
        <row r="33">
          <cell r="AU33">
            <v>20</v>
          </cell>
          <cell r="AV33">
            <v>0.73059022455308809</v>
          </cell>
          <cell r="AW33">
            <v>21</v>
          </cell>
          <cell r="AX33">
            <v>0.7991540798630774</v>
          </cell>
          <cell r="AY33">
            <v>22</v>
          </cell>
          <cell r="AZ33">
            <v>0.8469383543777278</v>
          </cell>
        </row>
        <row r="34">
          <cell r="AU34">
            <v>21</v>
          </cell>
          <cell r="AV34">
            <v>0.72818446549696858</v>
          </cell>
          <cell r="AW34">
            <v>22</v>
          </cell>
          <cell r="AX34">
            <v>0.79734610579515608</v>
          </cell>
          <cell r="AY34">
            <v>23</v>
          </cell>
          <cell r="AZ34">
            <v>0.84547354185524759</v>
          </cell>
        </row>
        <row r="35">
          <cell r="AU35">
            <v>22</v>
          </cell>
          <cell r="AV35">
            <v>0.72591492130531299</v>
          </cell>
          <cell r="AW35">
            <v>23</v>
          </cell>
          <cell r="AX35">
            <v>0.79563923076676324</v>
          </cell>
          <cell r="AY35">
            <v>24</v>
          </cell>
          <cell r="AZ35">
            <v>0.84409008438218447</v>
          </cell>
        </row>
        <row r="36">
          <cell r="AU36">
            <v>23</v>
          </cell>
          <cell r="AV36">
            <v>0.72376729171966847</v>
          </cell>
          <cell r="AW36">
            <v>24</v>
          </cell>
          <cell r="AX36">
            <v>0.79402290670208486</v>
          </cell>
          <cell r="AY36">
            <v>25</v>
          </cell>
          <cell r="AZ36">
            <v>0.84277952235158371</v>
          </cell>
        </row>
        <row r="37">
          <cell r="AU37">
            <v>24</v>
          </cell>
          <cell r="AV37">
            <v>0.72172940217010417</v>
          </cell>
          <cell r="AW37">
            <v>25</v>
          </cell>
          <cell r="AX37">
            <v>0.79248814710776638</v>
          </cell>
          <cell r="AY37">
            <v>26</v>
          </cell>
          <cell r="AZ37">
            <v>0.84153464580187343</v>
          </cell>
        </row>
        <row r="38">
          <cell r="AU38">
            <v>25</v>
          </cell>
          <cell r="AV38">
            <v>0.71979080358546699</v>
          </cell>
          <cell r="AW38">
            <v>26</v>
          </cell>
          <cell r="AX38">
            <v>0.79102723396065233</v>
          </cell>
          <cell r="AY38">
            <v>27</v>
          </cell>
          <cell r="AZ38">
            <v>0.84034926023454748</v>
          </cell>
        </row>
        <row r="39">
          <cell r="AU39">
            <v>26</v>
          </cell>
          <cell r="AV39">
            <v>0.71794246199424405</v>
          </cell>
          <cell r="AW39">
            <v>27</v>
          </cell>
          <cell r="AX39">
            <v>0.78963349020725759</v>
          </cell>
          <cell r="AY39">
            <v>28</v>
          </cell>
          <cell r="AZ39">
            <v>0.83921800478605013</v>
          </cell>
        </row>
        <row r="40">
          <cell r="AU40">
            <v>27</v>
          </cell>
          <cell r="AV40">
            <v>0.71617651480282185</v>
          </cell>
          <cell r="AW40">
            <v>28</v>
          </cell>
          <cell r="AX40">
            <v>0.78830110101800899</v>
          </cell>
          <cell r="AY40">
            <v>29</v>
          </cell>
          <cell r="AZ40">
            <v>0.83813620931693056</v>
          </cell>
        </row>
        <row r="41">
          <cell r="AU41">
            <v>28</v>
          </cell>
          <cell r="AV41">
            <v>0.71448607728908109</v>
          </cell>
          <cell r="AW41">
            <v>29</v>
          </cell>
          <cell r="AX41">
            <v>0.78702497178231334</v>
          </cell>
          <cell r="AY41">
            <v>30</v>
          </cell>
          <cell r="AZ41">
            <v>0.83709978083843106</v>
          </cell>
        </row>
        <row r="42">
          <cell r="AU42">
            <v>29</v>
          </cell>
          <cell r="AV42">
            <v>0.71286508740037635</v>
          </cell>
          <cell r="AW42">
            <v>30</v>
          </cell>
          <cell r="AX42">
            <v>0.78580061414650815</v>
          </cell>
          <cell r="AY42">
            <v>31</v>
          </cell>
          <cell r="AZ42">
            <v>0.83610511233850004</v>
          </cell>
        </row>
        <row r="43">
          <cell r="AU43">
            <v>30</v>
          </cell>
          <cell r="AV43">
            <v>0.71130818011342423</v>
          </cell>
          <cell r="AW43">
            <v>31</v>
          </cell>
          <cell r="AX43">
            <v>0.78462405370674337</v>
          </cell>
          <cell r="AY43">
            <v>32</v>
          </cell>
          <cell r="AZ43">
            <v>0.8351490089101915</v>
          </cell>
        </row>
        <row r="44">
          <cell r="AU44">
            <v>31</v>
          </cell>
          <cell r="AV44">
            <v>0.70981058485455939</v>
          </cell>
          <cell r="AW44">
            <v>32</v>
          </cell>
          <cell r="AX44">
            <v>0.78349175460355625</v>
          </cell>
          <cell r="AY44">
            <v>33</v>
          </cell>
          <cell r="AZ44">
            <v>0.83422862738861492</v>
          </cell>
        </row>
        <row r="45">
          <cell r="AU45">
            <v>32</v>
          </cell>
          <cell r="AV45">
            <v>0.70836804108680107</v>
          </cell>
          <cell r="AW45">
            <v>33</v>
          </cell>
          <cell r="AX45">
            <v>0.78240055743855297</v>
          </cell>
          <cell r="AY45">
            <v>34</v>
          </cell>
          <cell r="AZ45">
            <v>0.8333414266385204</v>
          </cell>
        </row>
        <row r="46">
          <cell r="AU46">
            <v>33</v>
          </cell>
          <cell r="AV46">
            <v>0.70697672833939618</v>
          </cell>
          <cell r="AW46">
            <v>34</v>
          </cell>
          <cell r="AX46">
            <v>0.78134762778746025</v>
          </cell>
          <cell r="AY46">
            <v>35</v>
          </cell>
          <cell r="AZ46">
            <v>0.83248512631570137</v>
          </cell>
        </row>
        <row r="47">
          <cell r="AU47">
            <v>34</v>
          </cell>
          <cell r="AV47">
            <v>0.70563320781616112</v>
          </cell>
          <cell r="AW47">
            <v>35</v>
          </cell>
          <cell r="AX47">
            <v>0.7803304132126484</v>
          </cell>
          <cell r="AY47">
            <v>36</v>
          </cell>
          <cell r="AZ47">
            <v>0.83165767242714472</v>
          </cell>
        </row>
        <row r="48">
          <cell r="AU48">
            <v>35</v>
          </cell>
          <cell r="AV48">
            <v>0.70433437335968618</v>
          </cell>
          <cell r="AW48">
            <v>36</v>
          </cell>
          <cell r="AX48">
            <v>0.77934660714662218</v>
          </cell>
          <cell r="AY48">
            <v>37</v>
          </cell>
          <cell r="AZ48">
            <v>0.83085720838868615</v>
          </cell>
        </row>
        <row r="49">
          <cell r="AU49">
            <v>36</v>
          </cell>
          <cell r="AV49">
            <v>0.70307741003052582</v>
          </cell>
          <cell r="AW49">
            <v>37</v>
          </cell>
          <cell r="AX49">
            <v>0.77839411837052985</v>
          </cell>
          <cell r="AY49">
            <v>38</v>
          </cell>
          <cell r="AZ49">
            <v>0.83008205056037843</v>
          </cell>
        </row>
        <row r="50">
          <cell r="AU50">
            <v>37</v>
          </cell>
          <cell r="AV50">
            <v>0.70185975892675145</v>
          </cell>
          <cell r="AW50">
            <v>38</v>
          </cell>
          <cell r="AX50">
            <v>0.77747104507972697</v>
          </cell>
          <cell r="AY50">
            <v>39</v>
          </cell>
          <cell r="AZ50">
            <v>0.8293306674537716</v>
          </cell>
        </row>
        <row r="51">
          <cell r="AU51">
            <v>38</v>
          </cell>
          <cell r="AV51">
            <v>0.70067908715003913</v>
          </cell>
          <cell r="AW51">
            <v>39</v>
          </cell>
          <cell r="AX51">
            <v>0.77657565273398177</v>
          </cell>
          <cell r="AY51">
            <v>40</v>
          </cell>
          <cell r="AZ51">
            <v>0.82860166196947604</v>
          </cell>
        </row>
        <row r="52">
          <cell r="AU52">
            <v>39</v>
          </cell>
          <cell r="AV52">
            <v>0.69953326204162636</v>
          </cell>
          <cell r="AW52">
            <v>40</v>
          </cell>
          <cell r="AX52">
            <v>0.77570635504894281</v>
          </cell>
          <cell r="AY52">
            <v>41</v>
          </cell>
          <cell r="AZ52">
            <v>0.82789375615042982</v>
          </cell>
        </row>
        <row r="53">
          <cell r="AU53">
            <v>40</v>
          </cell>
          <cell r="AV53">
            <v>0.69842032898072337</v>
          </cell>
          <cell r="AW53">
            <v>41</v>
          </cell>
          <cell r="AX53">
            <v>0.77486169760949175</v>
          </cell>
          <cell r="AY53">
            <v>42</v>
          </cell>
          <cell r="AZ53">
            <v>0.82720577803537687</v>
          </cell>
        </row>
        <row r="54">
          <cell r="AU54">
            <v>41</v>
          </cell>
          <cell r="AV54">
            <v>0.69733849217092403</v>
          </cell>
          <cell r="AW54">
            <v>42</v>
          </cell>
          <cell r="AX54">
            <v>0.77404034368304842</v>
          </cell>
          <cell r="AY54">
            <v>43</v>
          </cell>
          <cell r="AZ54">
            <v>0.82653665027494816</v>
          </cell>
        </row>
        <row r="55">
          <cell r="AU55">
            <v>42</v>
          </cell>
          <cell r="AV55">
            <v>0.69628609794529883</v>
          </cell>
          <cell r="AW55">
            <v>43</v>
          </cell>
          <cell r="AX55">
            <v>0.77324106188799602</v>
          </cell>
          <cell r="AY55">
            <v>44</v>
          </cell>
          <cell r="AZ55">
            <v>0.82588538023436675</v>
          </cell>
        </row>
        <row r="56">
          <cell r="AU56">
            <v>43</v>
          </cell>
          <cell r="AV56">
            <v>0.69526162020459192</v>
          </cell>
          <cell r="AW56">
            <v>44</v>
          </cell>
          <cell r="AX56">
            <v>0.77246271543380396</v>
          </cell>
          <cell r="AY56">
            <v>45</v>
          </cell>
          <cell r="AZ56">
            <v>0.82525105135590582</v>
          </cell>
        </row>
        <row r="57">
          <cell r="AU57">
            <v>44</v>
          </cell>
          <cell r="AV57">
            <v>0.69426364767003523</v>
          </cell>
          <cell r="AW57">
            <v>45</v>
          </cell>
          <cell r="AX57">
            <v>0.77170425269866616</v>
          </cell>
          <cell r="AY57">
            <v>46</v>
          </cell>
          <cell r="AZ57">
            <v>0.82463281559360058</v>
          </cell>
        </row>
        <row r="58">
          <cell r="AU58">
            <v>45</v>
          </cell>
          <cell r="AV58">
            <v>0.69329087268636902</v>
          </cell>
          <cell r="AW58">
            <v>46</v>
          </cell>
          <cell r="AX58">
            <v>0.77096469895016151</v>
          </cell>
          <cell r="AY58">
            <v>47</v>
          </cell>
          <cell r="AZ58">
            <v>0.82402988676447031</v>
          </cell>
        </row>
        <row r="59">
          <cell r="AU59">
            <v>46</v>
          </cell>
          <cell r="AV59">
            <v>0.69234208135451036</v>
          </cell>
          <cell r="AW59">
            <v>47</v>
          </cell>
          <cell r="AX59">
            <v>0.77024314904664204</v>
          </cell>
          <cell r="AY59">
            <v>48</v>
          </cell>
          <cell r="AZ59">
            <v>0.82344153468625836</v>
          </cell>
        </row>
        <row r="60">
          <cell r="AU60">
            <v>47</v>
          </cell>
          <cell r="AV60">
            <v>0.69141614480903091</v>
          </cell>
          <cell r="AW60">
            <v>48</v>
          </cell>
          <cell r="AX60">
            <v>0.76953876098329799</v>
          </cell>
          <cell r="AY60">
            <v>49</v>
          </cell>
          <cell r="AZ60">
            <v>0.82286707999270392</v>
          </cell>
        </row>
        <row r="61">
          <cell r="AU61">
            <v>48</v>
          </cell>
          <cell r="AV61">
            <v>0.69051201148488661</v>
          </cell>
          <cell r="AW61">
            <v>49</v>
          </cell>
          <cell r="AX61">
            <v>0.76885075016835847</v>
          </cell>
          <cell r="AY61">
            <v>50</v>
          </cell>
          <cell r="AZ61">
            <v>0.82230588953457184</v>
          </cell>
        </row>
        <row r="62">
          <cell r="AU62">
            <v>49</v>
          </cell>
          <cell r="AV62">
            <v>0.6896287002419248</v>
          </cell>
          <cell r="AW62">
            <v>50</v>
          </cell>
          <cell r="AX62">
            <v>0.76817838433259145</v>
          </cell>
          <cell r="AY62">
            <v>51</v>
          </cell>
          <cell r="AZ62">
            <v>0.82175737228883994</v>
          </cell>
        </row>
        <row r="63">
          <cell r="AU63">
            <v>50</v>
          </cell>
          <cell r="AV63">
            <v>0.68876529423562782</v>
          </cell>
          <cell r="AW63">
            <v>51</v>
          </cell>
          <cell r="AX63">
            <v>0.76752097898992122</v>
          </cell>
          <cell r="AY63">
            <v>52</v>
          </cell>
          <cell r="AZ63">
            <v>0.82122097571017205</v>
          </cell>
        </row>
        <row r="64">
          <cell r="AU64">
            <v>51</v>
          </cell>
          <cell r="AV64">
            <v>0.68792093543909127</v>
          </cell>
          <cell r="AW64">
            <v>52</v>
          </cell>
          <cell r="AX64">
            <v>0.76687789337914813</v>
          </cell>
          <cell r="AY64">
            <v>53</v>
          </cell>
          <cell r="AZ64">
            <v>0.82069618246855514</v>
          </cell>
        </row>
        <row r="65">
          <cell r="AU65">
            <v>52</v>
          </cell>
          <cell r="AV65">
            <v>0.68709481973504571</v>
          </cell>
          <cell r="AW65">
            <v>53</v>
          </cell>
          <cell r="AX65">
            <v>0.76624852682691447</v>
          </cell>
          <cell r="AY65">
            <v>54</v>
          </cell>
          <cell r="AZ65">
            <v>0.82018250752510458</v>
          </cell>
        </row>
        <row r="66">
          <cell r="AU66">
            <v>53</v>
          </cell>
          <cell r="AV66">
            <v>0.68628619250828427</v>
          </cell>
          <cell r="AW66">
            <v>54</v>
          </cell>
          <cell r="AX66">
            <v>0.76563231548055932</v>
          </cell>
          <cell r="AY66">
            <v>55</v>
          </cell>
          <cell r="AZ66">
            <v>0.8196794955048613</v>
          </cell>
        </row>
        <row r="67">
          <cell r="AU67">
            <v>54</v>
          </cell>
          <cell r="AV67">
            <v>0.68549434467857973</v>
          </cell>
          <cell r="AW67">
            <v>55</v>
          </cell>
          <cell r="AX67">
            <v>0.76502872936667243</v>
          </cell>
          <cell r="AY67">
            <v>56</v>
          </cell>
          <cell r="AZ67">
            <v>0.8191867183311331</v>
          </cell>
        </row>
        <row r="68">
          <cell r="AU68">
            <v>55</v>
          </cell>
          <cell r="AV68">
            <v>0.68471860912236804</v>
          </cell>
          <cell r="AW68">
            <v>56</v>
          </cell>
          <cell r="AX68">
            <v>0.76443726973717452</v>
          </cell>
          <cell r="AY68">
            <v>57</v>
          </cell>
          <cell r="AZ68">
            <v>0.81870377309076781</v>
          </cell>
        </row>
        <row r="69">
          <cell r="AU69">
            <v>56</v>
          </cell>
          <cell r="AV69">
            <v>0.68395835743842437</v>
          </cell>
          <cell r="AW69">
            <v>57</v>
          </cell>
          <cell r="AX69">
            <v>0.76385746666988596</v>
          </cell>
          <cell r="AY69">
            <v>58</v>
          </cell>
          <cell r="AZ69">
            <v>0.81823028010384524</v>
          </cell>
        </row>
        <row r="70">
          <cell r="AU70">
            <v>57</v>
          </cell>
          <cell r="AV70">
            <v>0.68321299701865013</v>
          </cell>
          <cell r="AW70">
            <v>58</v>
          </cell>
          <cell r="AX70">
            <v>0.76328887689487279</v>
          </cell>
          <cell r="AY70">
            <v>59</v>
          </cell>
          <cell r="AZ70">
            <v>0.81776588117476057</v>
          </cell>
        </row>
        <row r="71">
          <cell r="AU71">
            <v>58</v>
          </cell>
          <cell r="AV71">
            <v>0.68248196839011699</v>
          </cell>
          <cell r="AW71">
            <v>59</v>
          </cell>
          <cell r="AX71">
            <v>0.7627310818215759</v>
          </cell>
          <cell r="AY71">
            <v>60</v>
          </cell>
          <cell r="AZ71">
            <v>0.8173102380046332</v>
          </cell>
        </row>
        <row r="72">
          <cell r="AU72">
            <v>59</v>
          </cell>
          <cell r="AV72">
            <v>0.68176474279881694</v>
          </cell>
          <cell r="AW72">
            <v>60</v>
          </cell>
          <cell r="AX72">
            <v>0.7621836857448927</v>
          </cell>
          <cell r="AY72">
            <v>61</v>
          </cell>
          <cell r="AZ72">
            <v>0.81686303074752586</v>
          </cell>
        </row>
        <row r="73">
          <cell r="AU73">
            <v>60</v>
          </cell>
          <cell r="AV73">
            <v>0.68106082000924861</v>
          </cell>
          <cell r="AW73">
            <v>61</v>
          </cell>
          <cell r="AX73">
            <v>0.76164631421109696</v>
          </cell>
          <cell r="AY73">
            <v>62</v>
          </cell>
          <cell r="AZ73">
            <v>0.81642395669512724</v>
          </cell>
        </row>
        <row r="74">
          <cell r="AU74">
            <v>61</v>
          </cell>
          <cell r="AV74">
            <v>0.68036972629713965</v>
          </cell>
          <cell r="AW74">
            <v>62</v>
          </cell>
          <cell r="AX74">
            <v>0.76111861252682655</v>
          </cell>
          <cell r="AY74">
            <v>63</v>
          </cell>
          <cell r="AZ74">
            <v>0.81599272907643849</v>
          </cell>
        </row>
        <row r="75">
          <cell r="AU75">
            <v>62</v>
          </cell>
          <cell r="AV75">
            <v>0.67969101261534592</v>
          </cell>
          <cell r="AW75">
            <v>63</v>
          </cell>
          <cell r="AX75">
            <v>0.76060024439637897</v>
          </cell>
          <cell r="AY75">
            <v>64</v>
          </cell>
          <cell r="AZ75">
            <v>0.8155690759606069</v>
          </cell>
        </row>
        <row r="76">
          <cell r="AU76">
            <v>63</v>
          </cell>
          <cell r="AV76">
            <v>0.67902425291532353</v>
          </cell>
          <cell r="AW76">
            <v>64</v>
          </cell>
          <cell r="AX76">
            <v>0.76009089067430202</v>
          </cell>
          <cell r="AY76">
            <v>65</v>
          </cell>
          <cell r="AZ76">
            <v>0.81515273925246423</v>
          </cell>
        </row>
        <row r="77">
          <cell r="AU77">
            <v>64</v>
          </cell>
          <cell r="AV77">
            <v>0.67836904260862796</v>
          </cell>
          <cell r="AW77">
            <v>65</v>
          </cell>
          <cell r="AX77">
            <v>0.75959024822178389</v>
          </cell>
          <cell r="AY77">
            <v>66</v>
          </cell>
          <cell r="AZ77">
            <v>0.81474347377153045</v>
          </cell>
        </row>
        <row r="78">
          <cell r="AU78">
            <v>65</v>
          </cell>
          <cell r="AV78">
            <v>0.67772499715467005</v>
          </cell>
          <cell r="AW78">
            <v>66</v>
          </cell>
          <cell r="AX78">
            <v>0.7590980288566529</v>
          </cell>
          <cell r="AY78">
            <v>67</v>
          </cell>
          <cell r="AZ78">
            <v>0.81434104640630534</v>
          </cell>
        </row>
        <row r="79">
          <cell r="AU79">
            <v>66</v>
          </cell>
          <cell r="AV79">
            <v>0.6770917507625136</v>
          </cell>
          <cell r="AW79">
            <v>67</v>
          </cell>
          <cell r="AX79">
            <v>0.75861395838795398</v>
          </cell>
          <cell r="AY79">
            <v>68</v>
          </cell>
          <cell r="AZ79">
            <v>0.81394523533658369</v>
          </cell>
        </row>
        <row r="80">
          <cell r="AU80">
            <v>67</v>
          </cell>
          <cell r="AV80">
            <v>0.67646895519585615</v>
          </cell>
          <cell r="AW80">
            <v>68</v>
          </cell>
          <cell r="AX80">
            <v>0.75813777572706165</v>
          </cell>
          <cell r="AY80">
            <v>69</v>
          </cell>
          <cell r="AZ80">
            <v>0.81355582931734149</v>
          </cell>
        </row>
        <row r="81">
          <cell r="AU81">
            <v>68</v>
          </cell>
          <cell r="AV81">
            <v>0.67585627867151898</v>
          </cell>
          <cell r="AW81">
            <v>69</v>
          </cell>
          <cell r="AX81">
            <v>0.7576692320681705</v>
          </cell>
          <cell r="AY81">
            <v>70</v>
          </cell>
          <cell r="AZ81">
            <v>0.81317262701843673</v>
          </cell>
        </row>
        <row r="82">
          <cell r="AU82">
            <v>69</v>
          </cell>
          <cell r="AV82">
            <v>0.67525340484281116</v>
          </cell>
          <cell r="AW82">
            <v>70</v>
          </cell>
          <cell r="AX82">
            <v>0.75720809013177204</v>
          </cell>
          <cell r="AY82">
            <v>71</v>
          </cell>
          <cell r="AZ82">
            <v>0.8127954364149903</v>
          </cell>
        </row>
        <row r="83">
          <cell r="AU83">
            <v>70</v>
          </cell>
          <cell r="AV83">
            <v>0.67466003186005397</v>
          </cell>
          <cell r="AW83">
            <v>71</v>
          </cell>
          <cell r="AX83">
            <v>0.75675412346540227</v>
          </cell>
          <cell r="AY83">
            <v>72</v>
          </cell>
          <cell r="AZ83">
            <v>0.81242407422385232</v>
          </cell>
        </row>
        <row r="84">
          <cell r="AU84">
            <v>71</v>
          </cell>
          <cell r="AV84">
            <v>0.67407587150135095</v>
          </cell>
          <cell r="AW84">
            <v>72</v>
          </cell>
          <cell r="AX84">
            <v>0.75630711579653942</v>
          </cell>
          <cell r="AY84">
            <v>73</v>
          </cell>
          <cell r="AZ84">
            <v>0.81205836538203968</v>
          </cell>
        </row>
        <row r="85">
          <cell r="AU85">
            <v>72</v>
          </cell>
          <cell r="AV85">
            <v>0.67350064836740231</v>
          </cell>
          <cell r="AW85">
            <v>73</v>
          </cell>
          <cell r="AX85">
            <v>0.75586686043305906</v>
          </cell>
          <cell r="AY85">
            <v>74</v>
          </cell>
          <cell r="AZ85">
            <v>0.81169814256345196</v>
          </cell>
        </row>
        <row r="86">
          <cell r="AU86">
            <v>73</v>
          </cell>
          <cell r="AV86">
            <v>0.6729340991347923</v>
          </cell>
          <cell r="AW86">
            <v>74</v>
          </cell>
          <cell r="AX86">
            <v>0.75543315970711733</v>
          </cell>
          <cell r="AY86">
            <v>75</v>
          </cell>
          <cell r="AZ86">
            <v>0.81134324573054428</v>
          </cell>
        </row>
        <row r="87">
          <cell r="AU87">
            <v>74</v>
          </cell>
          <cell r="AV87">
            <v>0.67237597186273379</v>
          </cell>
          <cell r="AW87">
            <v>75</v>
          </cell>
          <cell r="AX87">
            <v>0.75500582445874487</v>
          </cell>
          <cell r="AY87">
            <v>76</v>
          </cell>
          <cell r="AZ87">
            <v>0.81099352171797157</v>
          </cell>
        </row>
        <row r="88">
          <cell r="AU88">
            <v>75</v>
          </cell>
          <cell r="AV88">
            <v>0.67182602534874958</v>
          </cell>
          <cell r="AW88">
            <v>76</v>
          </cell>
          <cell r="AX88">
            <v>0.75458467355580006</v>
          </cell>
          <cell r="AY88">
            <v>77</v>
          </cell>
          <cell r="AZ88">
            <v>0.81064882384550574</v>
          </cell>
        </row>
        <row r="89">
          <cell r="AU89">
            <v>76</v>
          </cell>
          <cell r="AV89">
            <v>0.6712840285292081</v>
          </cell>
          <cell r="AW89">
            <v>77</v>
          </cell>
          <cell r="AX89">
            <v>0.75416953344725579</v>
          </cell>
          <cell r="AY89">
            <v>78</v>
          </cell>
          <cell r="AZ89">
            <v>0.81030901155779489</v>
          </cell>
        </row>
        <row r="90">
          <cell r="AU90">
            <v>77</v>
          </cell>
          <cell r="AV90">
            <v>0.67074975992102237</v>
          </cell>
          <cell r="AW90">
            <v>78</v>
          </cell>
          <cell r="AX90">
            <v>0.75376023774708256</v>
          </cell>
          <cell r="AY90">
            <v>79</v>
          </cell>
          <cell r="AZ90">
            <v>0.80997395008876194</v>
          </cell>
        </row>
        <row r="91">
          <cell r="AU91">
            <v>78</v>
          </cell>
          <cell r="AV91">
            <v>0.67022300710117422</v>
          </cell>
          <cell r="AW91">
            <v>79</v>
          </cell>
          <cell r="AX91">
            <v>0.75335662684625093</v>
          </cell>
          <cell r="AY91">
            <v>80</v>
          </cell>
          <cell r="AZ91">
            <v>0.8096435101486501</v>
          </cell>
        </row>
        <row r="92">
          <cell r="AU92">
            <v>79</v>
          </cell>
          <cell r="AV92">
            <v>0.66970356622103011</v>
          </cell>
          <cell r="AW92">
            <v>80</v>
          </cell>
          <cell r="AX92">
            <v>0.75295854755060421</v>
          </cell>
          <cell r="AY92">
            <v>81</v>
          </cell>
          <cell r="AZ92">
            <v>0.80931756763190554</v>
          </cell>
        </row>
        <row r="93">
          <cell r="AU93">
            <v>80</v>
          </cell>
          <cell r="AV93">
            <v>0.66919124155270227</v>
          </cell>
          <cell r="AW93">
            <v>81</v>
          </cell>
          <cell r="AX93">
            <v>0.75256585274256182</v>
          </cell>
          <cell r="AY93">
            <v>82</v>
          </cell>
          <cell r="AZ93">
            <v>0.8089960033442587</v>
          </cell>
        </row>
        <row r="94">
          <cell r="AU94">
            <v>81</v>
          </cell>
          <cell r="AV94">
            <v>0.66868584506495132</v>
          </cell>
          <cell r="AW94">
            <v>82</v>
          </cell>
          <cell r="AX94">
            <v>0.75217840106479861</v>
          </cell>
          <cell r="AY94">
            <v>83</v>
          </cell>
          <cell r="AZ94">
            <v>0.80867870274750753</v>
          </cell>
        </row>
        <row r="95">
          <cell r="AU95">
            <v>82</v>
          </cell>
          <cell r="AV95">
            <v>0.66818719602635812</v>
          </cell>
          <cell r="AW95">
            <v>83</v>
          </cell>
          <cell r="AX95">
            <v>0.7517960566242089</v>
          </cell>
          <cell r="AY95">
            <v>84</v>
          </cell>
          <cell r="AZ95">
            <v>0.80836555572064683</v>
          </cell>
        </row>
        <row r="96">
          <cell r="AU96">
            <v>83</v>
          </cell>
          <cell r="AV96">
            <v>0.66769512063368652</v>
          </cell>
          <cell r="AW96">
            <v>84</v>
          </cell>
          <cell r="AX96">
            <v>0.75141868871461659</v>
          </cell>
          <cell r="AY96">
            <v>85</v>
          </cell>
          <cell r="AZ96">
            <v>0.80805645633610101</v>
          </cell>
        </row>
        <row r="97">
          <cell r="AU97">
            <v>84</v>
          </cell>
          <cell r="AV97">
            <v>0.66720945166355061</v>
          </cell>
          <cell r="AW97">
            <v>85</v>
          </cell>
          <cell r="AX97">
            <v>0.75104617155682807</v>
          </cell>
          <cell r="AY97">
            <v>86</v>
          </cell>
          <cell r="AZ97">
            <v>0.80775130264993344</v>
          </cell>
        </row>
        <row r="98">
          <cell r="AU98">
            <v>85</v>
          </cell>
          <cell r="AV98">
            <v>0.66673002814564997</v>
          </cell>
          <cell r="AW98">
            <v>86</v>
          </cell>
          <cell r="AX98">
            <v>0.75067838405473952</v>
          </cell>
          <cell r="AY98">
            <v>87</v>
          </cell>
          <cell r="AZ98">
            <v>0.80744999650499427</v>
          </cell>
        </row>
        <row r="99">
          <cell r="AU99">
            <v>86</v>
          </cell>
          <cell r="AV99">
            <v>0.66625669505599927</v>
          </cell>
          <cell r="AW99">
            <v>87</v>
          </cell>
          <cell r="AX99">
            <v>0.75031520956632913</v>
          </cell>
          <cell r="AY99">
            <v>88</v>
          </cell>
          <cell r="AZ99">
            <v>0.80715244334606584</v>
          </cell>
        </row>
        <row r="100">
          <cell r="AU100">
            <v>87</v>
          </cell>
          <cell r="AV100">
            <v>0.66578930302869788</v>
          </cell>
          <cell r="AW100">
            <v>88</v>
          </cell>
          <cell r="AX100">
            <v>0.74995653568845422</v>
          </cell>
          <cell r="AY100">
            <v>89</v>
          </cell>
          <cell r="AZ100">
            <v>0.80685855204613555</v>
          </cell>
        </row>
        <row r="101">
          <cell r="AU101">
            <v>88</v>
          </cell>
          <cell r="AV101">
            <v>0.66532770808491848</v>
          </cell>
          <cell r="AW101">
            <v>89</v>
          </cell>
          <cell r="AX101">
            <v>0.74960225405447189</v>
          </cell>
          <cell r="AY101">
            <v>90</v>
          </cell>
          <cell r="AZ101">
            <v>0.80656823474300698</v>
          </cell>
        </row>
        <row r="102">
          <cell r="AU102">
            <v>89</v>
          </cell>
          <cell r="AV102">
            <v>0.66487177137789188</v>
          </cell>
          <cell r="AW102">
            <v>90</v>
          </cell>
          <cell r="AX102">
            <v>0.74925226014377344</v>
          </cell>
          <cell r="AY102">
            <v>91</v>
          </cell>
          <cell r="AZ102">
            <v>0.80628140668551562</v>
          </cell>
        </row>
        <row r="103">
          <cell r="AU103">
            <v>90</v>
          </cell>
          <cell r="AV103">
            <v>0.66442135895277299</v>
          </cell>
          <cell r="AW103">
            <v>91</v>
          </cell>
          <cell r="AX103">
            <v>0.74890645310240589</v>
          </cell>
          <cell r="AY103">
            <v>92</v>
          </cell>
          <cell r="AZ103">
            <v>0.80599798608868356</v>
          </cell>
        </row>
        <row r="104">
          <cell r="AU104">
            <v>91</v>
          </cell>
          <cell r="AV104">
            <v>0.66397634152035823</v>
          </cell>
          <cell r="AW104">
            <v>92</v>
          </cell>
          <cell r="AX104">
            <v>0.7485647355740126</v>
          </cell>
          <cell r="AY104">
            <v>93</v>
          </cell>
          <cell r="AZ104">
            <v>0.80571789399719662</v>
          </cell>
        </row>
        <row r="105">
          <cell r="AU105">
            <v>92</v>
          </cell>
          <cell r="AV105">
            <v>0.66353659424370837</v>
          </cell>
          <cell r="AW105">
            <v>93</v>
          </cell>
          <cell r="AX105">
            <v>0.74822701354039145</v>
          </cell>
          <cell r="AY105">
            <v>94</v>
          </cell>
          <cell r="AZ105">
            <v>0.80544105415663558</v>
          </cell>
        </row>
        <row r="106">
          <cell r="AU106">
            <v>93</v>
          </cell>
          <cell r="AV106">
            <v>0.66310199653680357</v>
          </cell>
          <cell r="AW106">
            <v>94</v>
          </cell>
          <cell r="AX106">
            <v>0.74789319617102124</v>
          </cell>
          <cell r="AY106">
            <v>95</v>
          </cell>
          <cell r="AZ106">
            <v>0.80516739289194117</v>
          </cell>
        </row>
        <row r="107">
          <cell r="AU107">
            <v>94</v>
          </cell>
          <cell r="AV107">
            <v>0.66267243187442926</v>
          </cell>
          <cell r="AW107">
            <v>95</v>
          </cell>
          <cell r="AX107">
            <v>0.74756319568095897</v>
          </cell>
          <cell r="AY107">
            <v>96</v>
          </cell>
          <cell r="AZ107">
            <v>0.80489683899263065</v>
          </cell>
        </row>
        <row r="108">
          <cell r="AU108">
            <v>95</v>
          </cell>
          <cell r="AV108">
            <v>0.66224778761254788</v>
          </cell>
          <cell r="AW108">
            <v>96</v>
          </cell>
          <cell r="AX108">
            <v>0.74723692719655421</v>
          </cell>
          <cell r="AY108">
            <v>97</v>
          </cell>
          <cell r="AZ108">
            <v>0.80462932360431971</v>
          </cell>
        </row>
        <row r="109">
          <cell r="AU109">
            <v>96</v>
          </cell>
          <cell r="AV109">
            <v>0.66182795481847234</v>
          </cell>
          <cell r="AW109">
            <v>97</v>
          </cell>
          <cell r="AX109">
            <v>0.74691430862847397</v>
          </cell>
          <cell r="AY109">
            <v>98</v>
          </cell>
          <cell r="AZ109">
            <v>0.80436478012614121</v>
          </cell>
        </row>
        <row r="110">
          <cell r="AU110">
            <v>97</v>
          </cell>
          <cell r="AV110">
            <v>0.66141282811020752</v>
          </cell>
          <cell r="AW110">
            <v>98</v>
          </cell>
          <cell r="AX110">
            <v>0.74659526055156278</v>
          </cell>
          <cell r="AY110">
            <v>99</v>
          </cell>
          <cell r="AZ110">
            <v>0.80410314411367978</v>
          </cell>
        </row>
        <row r="111">
          <cell r="AU111">
            <v>98</v>
          </cell>
          <cell r="AV111">
            <v>0.66100230550437222</v>
          </cell>
          <cell r="AW111">
            <v>99</v>
          </cell>
          <cell r="AX111">
            <v>0.74627970609110372</v>
          </cell>
          <cell r="AY111">
            <v>100</v>
          </cell>
          <cell r="AZ111">
            <v>0.80384435318706804</v>
          </cell>
        </row>
        <row r="112">
          <cell r="AU112">
            <v>99</v>
          </cell>
          <cell r="AV112">
            <v>0.66059628827215799</v>
          </cell>
          <cell r="AW112">
            <v>100</v>
          </cell>
          <cell r="AX112">
            <v>0.74596757081507425</v>
          </cell>
          <cell r="AY112">
            <v>101</v>
          </cell>
          <cell r="AZ112">
            <v>0.80358834694392334</v>
          </cell>
        </row>
        <row r="113">
          <cell r="AU113">
            <v>100</v>
          </cell>
          <cell r="AV113">
            <v>0.66019468080282417</v>
          </cell>
          <cell r="AW113">
            <v>101</v>
          </cell>
          <cell r="AX113">
            <v>0.7456587826320249</v>
          </cell>
          <cell r="AY113">
            <v>102</v>
          </cell>
          <cell r="AZ113">
            <v>0.80333506687681921</v>
          </cell>
        </row>
        <row r="114">
          <cell r="AU114">
            <v>101</v>
          </cell>
          <cell r="AV114">
            <v>0.65979739047425678</v>
          </cell>
          <cell r="AW114">
            <v>102</v>
          </cell>
          <cell r="AX114">
            <v>0.74535327169422838</v>
          </cell>
          <cell r="AY114">
            <v>103</v>
          </cell>
          <cell r="AZ114">
            <v>0.80308445629501091</v>
          </cell>
        </row>
        <row r="115">
          <cell r="AU115">
            <v>102</v>
          </cell>
          <cell r="AV115">
            <v>0.65940432753016154</v>
          </cell>
          <cell r="AW115">
            <v>103</v>
          </cell>
          <cell r="AX115">
            <v>0.74505097030578116</v>
          </cell>
          <cell r="AY115">
            <v>104</v>
          </cell>
          <cell r="AZ115">
            <v>0.80283646025015865</v>
          </cell>
        </row>
        <row r="116">
          <cell r="AU116">
            <v>103</v>
          </cell>
          <cell r="AV116">
            <v>0.65901540496348732</v>
          </cell>
          <cell r="AW116">
            <v>104</v>
          </cell>
          <cell r="AX116">
            <v>0.74475181283535286</v>
          </cell>
          <cell r="AY116">
            <v>105</v>
          </cell>
          <cell r="AZ116">
            <v>0.80259102546580108</v>
          </cell>
        </row>
        <row r="117">
          <cell r="AU117">
            <v>104</v>
          </cell>
          <cell r="AV117">
            <v>0.65863053840570263</v>
          </cell>
          <cell r="AW117">
            <v>105</v>
          </cell>
          <cell r="AX117">
            <v>0.74445573563330714</v>
          </cell>
          <cell r="AY117">
            <v>106</v>
          </cell>
          <cell r="AZ117">
            <v>0.8023481002703583</v>
          </cell>
        </row>
        <row r="118">
          <cell r="AU118">
            <v>105</v>
          </cell>
          <cell r="AV118">
            <v>0.65824964602157887</v>
          </cell>
          <cell r="AW118">
            <v>106</v>
          </cell>
          <cell r="AX118">
            <v>0.74416267695293337</v>
          </cell>
          <cell r="AY118">
            <v>107</v>
          </cell>
          <cell r="AZ118">
            <v>0.80210763453345191</v>
          </cell>
        </row>
        <row r="119">
          <cell r="AU119">
            <v>106</v>
          </cell>
          <cell r="AV119">
            <v>0.65787264840915605</v>
          </cell>
          <cell r="AW119">
            <v>107</v>
          </cell>
          <cell r="AX119">
            <v>0.74387257687554764</v>
          </cell>
          <cell r="AY119">
            <v>108</v>
          </cell>
          <cell r="AZ119">
            <v>0.80186957960535055</v>
          </cell>
        </row>
        <row r="120">
          <cell r="AU120">
            <v>107</v>
          </cell>
          <cell r="AV120">
            <v>0.65749946850458418</v>
          </cell>
          <cell r="AW120">
            <v>108</v>
          </cell>
          <cell r="AX120">
            <v>0.74358537723923457</v>
          </cell>
          <cell r="AY120">
            <v>109</v>
          </cell>
          <cell r="AZ120">
            <v>0.80163388825935444</v>
          </cell>
        </row>
        <row r="121">
          <cell r="AU121">
            <v>108</v>
          </cell>
          <cell r="AV121">
            <v>0.65713003149156379</v>
          </cell>
          <cell r="AW121">
            <v>109</v>
          </cell>
          <cell r="AX121">
            <v>0.74330102157102507</v>
          </cell>
          <cell r="AY121">
            <v>110</v>
          </cell>
          <cell r="AZ121">
            <v>0.80140051463695317</v>
          </cell>
        </row>
        <row r="122">
          <cell r="AU122">
            <v>109</v>
          </cell>
          <cell r="AV122">
            <v>0.6567642647151164</v>
          </cell>
          <cell r="AW122">
            <v>110</v>
          </cell>
          <cell r="AX122">
            <v>0.74301945502230882</v>
          </cell>
          <cell r="AY122">
            <v>111</v>
          </cell>
          <cell r="AZ122">
            <v>0.80116941419559529</v>
          </cell>
        </row>
        <row r="123">
          <cell r="AU123">
            <v>110</v>
          </cell>
          <cell r="AV123">
            <v>0.65640209759944401</v>
          </cell>
          <cell r="AW123">
            <v>111</v>
          </cell>
          <cell r="AX123">
            <v>0.74274062430729981</v>
          </cell>
          <cell r="AY123">
            <v>112</v>
          </cell>
          <cell r="AZ123">
            <v>0.80094054365892609</v>
          </cell>
        </row>
        <row r="124">
          <cell r="AU124">
            <v>111</v>
          </cell>
          <cell r="AV124">
            <v>0.65604346156964366</v>
          </cell>
          <cell r="AW124">
            <v>112</v>
          </cell>
          <cell r="AX124">
            <v>0.74246447764438372</v>
          </cell>
          <cell r="AY124">
            <v>113</v>
          </cell>
          <cell r="AZ124">
            <v>0.80071386096934916</v>
          </cell>
        </row>
        <row r="125">
          <cell r="AU125">
            <v>112</v>
          </cell>
          <cell r="AV125">
            <v>0.65568828997706463</v>
          </cell>
          <cell r="AW125">
            <v>113</v>
          </cell>
          <cell r="AX125">
            <v>0.74219096470018819</v>
          </cell>
          <cell r="AY125">
            <v>114</v>
          </cell>
          <cell r="AZ125">
            <v>0.80048932524278971</v>
          </cell>
        </row>
        <row r="126">
          <cell r="AU126">
            <v>113</v>
          </cell>
          <cell r="AV126">
            <v>0.655336518028106</v>
          </cell>
          <cell r="AW126">
            <v>114</v>
          </cell>
          <cell r="AX126">
            <v>0.74192003653622174</v>
          </cell>
          <cell r="AY126">
            <v>115</v>
          </cell>
          <cell r="AZ126">
            <v>0.80026689672553075</v>
          </cell>
        </row>
        <row r="127">
          <cell r="AU127">
            <v>114</v>
          </cell>
          <cell r="AV127">
            <v>0.65498808271626663</v>
          </cell>
          <cell r="AW127">
            <v>115</v>
          </cell>
          <cell r="AX127">
            <v>0.74165164555794649</v>
          </cell>
          <cell r="AY127">
            <v>116</v>
          </cell>
          <cell r="AZ127">
            <v>0.8000465367530164</v>
          </cell>
        </row>
        <row r="128">
          <cell r="AU128">
            <v>115</v>
          </cell>
          <cell r="AV128">
            <v>0.65464292275727176</v>
          </cell>
          <cell r="AW128">
            <v>116</v>
          </cell>
          <cell r="AX128">
            <v>0.74138574546614899</v>
          </cell>
          <cell r="AY128">
            <v>117</v>
          </cell>
          <cell r="AZ128">
            <v>0.79982820771051166</v>
          </cell>
        </row>
        <row r="129">
          <cell r="AU129">
            <v>116</v>
          </cell>
          <cell r="AV129">
            <v>0.65430097852710889</v>
          </cell>
          <cell r="AW129">
            <v>117</v>
          </cell>
          <cell r="AX129">
            <v>0.74112229121048701</v>
          </cell>
          <cell r="AY129">
            <v>118</v>
          </cell>
          <cell r="AZ129">
            <v>0.79961187299551872</v>
          </cell>
        </row>
        <row r="130">
          <cell r="AU130">
            <v>117</v>
          </cell>
          <cell r="AV130">
            <v>0.6539621920028208</v>
          </cell>
          <cell r="AW130">
            <v>118</v>
          </cell>
          <cell r="AX130">
            <v>0.74086123894509759</v>
          </cell>
          <cell r="AY130">
            <v>119</v>
          </cell>
          <cell r="AZ130">
            <v>0.79939749698186013</v>
          </cell>
        </row>
        <row r="131">
          <cell r="AU131">
            <v>118</v>
          </cell>
          <cell r="AV131">
            <v>0.6536265067059075</v>
          </cell>
          <cell r="AW131">
            <v>119</v>
          </cell>
          <cell r="AX131">
            <v>0.7406025459861566</v>
          </cell>
          <cell r="AY131">
            <v>120</v>
          </cell>
          <cell r="AZ131">
            <v>0.79918504498533782</v>
          </cell>
        </row>
        <row r="132">
          <cell r="AU132">
            <v>119</v>
          </cell>
          <cell r="AV132">
            <v>0.65329386764820152</v>
          </cell>
          <cell r="AW132">
            <v>120</v>
          </cell>
          <cell r="AX132">
            <v>0.74034617077128773</v>
          </cell>
          <cell r="AY132">
            <v>121</v>
          </cell>
          <cell r="AZ132">
            <v>0.79897448323088693</v>
          </cell>
        </row>
        <row r="133">
          <cell r="AU133">
            <v>120</v>
          </cell>
          <cell r="AV133">
            <v>0.65296422128008935</v>
          </cell>
          <cell r="AW133">
            <v>121</v>
          </cell>
          <cell r="AX133">
            <v>0.74009207282072664</v>
          </cell>
          <cell r="AY133">
            <v>122</v>
          </cell>
          <cell r="AZ133">
            <v>0.79876577882114741</v>
          </cell>
        </row>
        <row r="134">
          <cell r="AU134">
            <v>121</v>
          </cell>
          <cell r="AV134">
            <v>0.65263751544095594</v>
          </cell>
          <cell r="AW134">
            <v>122</v>
          </cell>
          <cell r="AX134">
            <v>0.73984021270014744</v>
          </cell>
          <cell r="AY134">
            <v>123</v>
          </cell>
          <cell r="AZ134">
            <v>0.79855889970637972</v>
          </cell>
        </row>
        <row r="135">
          <cell r="AU135">
            <v>122</v>
          </cell>
          <cell r="AV135">
            <v>0.65231369931174044</v>
          </cell>
          <cell r="AW135">
            <v>123</v>
          </cell>
          <cell r="AX135">
            <v>0.7395905519850704</v>
          </cell>
          <cell r="AY135">
            <v>124</v>
          </cell>
          <cell r="AZ135">
            <v>0.79835381465565836</v>
          </cell>
        </row>
        <row r="136">
          <cell r="AU136">
            <v>123</v>
          </cell>
          <cell r="AV136">
            <v>0.65199272336949587</v>
          </cell>
          <cell r="AW136">
            <v>124</v>
          </cell>
          <cell r="AX136">
            <v>0.73934305322676774</v>
          </cell>
          <cell r="AY136">
            <v>125</v>
          </cell>
          <cell r="AZ136">
            <v>0.79815049322927412</v>
          </cell>
        </row>
        <row r="137">
          <cell r="AU137">
            <v>124</v>
          </cell>
          <cell r="AV137">
            <v>0.65167453934385267</v>
          </cell>
          <cell r="AW137">
            <v>125</v>
          </cell>
          <cell r="AX137">
            <v>0.73909767991959407</v>
          </cell>
          <cell r="AY137">
            <v>126</v>
          </cell>
          <cell r="AZ137">
            <v>0.79794890575229194</v>
          </cell>
        </row>
        <row r="138">
          <cell r="AU138">
            <v>125</v>
          </cell>
          <cell r="AV138">
            <v>0.65135910017528975</v>
          </cell>
          <cell r="AW138">
            <v>126</v>
          </cell>
          <cell r="AX138">
            <v>0.73885439646967066</v>
          </cell>
          <cell r="AY138">
            <v>127</v>
          </cell>
          <cell r="AZ138">
            <v>0.79774902328919917</v>
          </cell>
        </row>
        <row r="139">
          <cell r="AU139">
            <v>126</v>
          </cell>
          <cell r="AV139">
            <v>0.65104635997512617</v>
          </cell>
          <cell r="AW139">
            <v>127</v>
          </cell>
          <cell r="AX139">
            <v>0.73861316816485734</v>
          </cell>
          <cell r="AY139">
            <v>128</v>
          </cell>
          <cell r="AZ139">
            <v>0.79755081761959656</v>
          </cell>
        </row>
        <row r="140">
          <cell r="AU140">
            <v>127</v>
          </cell>
          <cell r="AV140">
            <v>0.65073627398714728</v>
          </cell>
          <cell r="AW140">
            <v>128</v>
          </cell>
          <cell r="AX140">
            <v>0.73837396114594711</v>
          </cell>
          <cell r="AY140">
            <v>129</v>
          </cell>
          <cell r="AZ140">
            <v>0.79735426121487796</v>
          </cell>
        </row>
        <row r="141">
          <cell r="AU141">
            <v>128</v>
          </cell>
          <cell r="AV141">
            <v>0.65042879855078684</v>
          </cell>
          <cell r="AW141">
            <v>129</v>
          </cell>
          <cell r="AX141">
            <v>0.73813674237902693</v>
          </cell>
          <cell r="AY141">
            <v>130</v>
          </cell>
          <cell r="AZ141">
            <v>0.79715932721585114</v>
          </cell>
        </row>
        <row r="142">
          <cell r="AU142">
            <v>129</v>
          </cell>
          <cell r="AV142">
            <v>0.65012389106578983</v>
          </cell>
          <cell r="AW142">
            <v>130</v>
          </cell>
          <cell r="AX142">
            <v>0.73790147962894614</v>
          </cell>
          <cell r="AY142">
            <v>131</v>
          </cell>
          <cell r="AZ142">
            <v>0.79696598941125651</v>
          </cell>
        </row>
        <row r="143">
          <cell r="AU143">
            <v>130</v>
          </cell>
          <cell r="AV143">
            <v>0.64982150995828525</v>
          </cell>
          <cell r="AW143">
            <v>131</v>
          </cell>
          <cell r="AX143">
            <v>0.73766814143384163</v>
          </cell>
          <cell r="AY143">
            <v>132</v>
          </cell>
          <cell r="AZ143">
            <v>0.79677422221713812</v>
          </cell>
        </row>
        <row r="144">
          <cell r="AU144">
            <v>131</v>
          </cell>
          <cell r="AV144">
            <v>0.64952161464820246</v>
          </cell>
          <cell r="AW144">
            <v>132</v>
          </cell>
          <cell r="AX144">
            <v>0.73743669708066806</v>
          </cell>
          <cell r="AY144">
            <v>133</v>
          </cell>
          <cell r="AZ144">
            <v>0.79658400065702939</v>
          </cell>
        </row>
        <row r="145">
          <cell r="AU145">
            <v>132</v>
          </cell>
          <cell r="AV145">
            <v>0.64922416551796669</v>
          </cell>
          <cell r="AW145">
            <v>133</v>
          </cell>
          <cell r="AX145">
            <v>0.73720711658168814</v>
          </cell>
          <cell r="AY145">
            <v>134</v>
          </cell>
          <cell r="AZ145">
            <v>0.7963953003429125</v>
          </cell>
        </row>
        <row r="146">
          <cell r="AU146">
            <v>133</v>
          </cell>
          <cell r="AV146">
            <v>0.6489291238824153</v>
          </cell>
          <cell r="AW146">
            <v>134</v>
          </cell>
          <cell r="AX146">
            <v>0.73697937065187535</v>
          </cell>
          <cell r="AY146">
            <v>135</v>
          </cell>
          <cell r="AZ146">
            <v>0.79620809745691856</v>
          </cell>
        </row>
        <row r="147">
          <cell r="AU147">
            <v>134</v>
          </cell>
          <cell r="AV147">
            <v>0.64863645195987718</v>
          </cell>
          <cell r="AW147">
            <v>135</v>
          </cell>
          <cell r="AX147">
            <v>0.73675343068718857</v>
          </cell>
          <cell r="AY147">
            <v>136</v>
          </cell>
          <cell r="AZ147">
            <v>0.79602236873373156</v>
          </cell>
        </row>
        <row r="148">
          <cell r="AU148">
            <v>135</v>
          </cell>
          <cell r="AV148">
            <v>0.64834611284436294</v>
          </cell>
          <cell r="AW148">
            <v>136</v>
          </cell>
          <cell r="AX148">
            <v>0.73652926874368019</v>
          </cell>
          <cell r="AY148">
            <v>137</v>
          </cell>
          <cell r="AZ148">
            <v>0.79583809144366524</v>
          </cell>
        </row>
        <row r="149">
          <cell r="AU149">
            <v>136</v>
          </cell>
          <cell r="AV149">
            <v>0.64805807047881347</v>
          </cell>
          <cell r="AW149">
            <v>137</v>
          </cell>
          <cell r="AX149">
            <v>0.73630685751739577</v>
          </cell>
          <cell r="AY149">
            <v>138</v>
          </cell>
          <cell r="AZ149">
            <v>0.79565524337638338</v>
          </cell>
        </row>
        <row r="150">
          <cell r="AU150">
            <v>137</v>
          </cell>
          <cell r="AV150">
            <v>0.64777228962936118</v>
          </cell>
          <cell r="AW150">
            <v>138</v>
          </cell>
          <cell r="AX150">
            <v>0.73608617032503298</v>
          </cell>
          <cell r="AY150">
            <v>139</v>
          </cell>
          <cell r="AZ150">
            <v>0.79547380282523072</v>
          </cell>
        </row>
        <row r="151">
          <cell r="AU151">
            <v>138</v>
          </cell>
          <cell r="AV151">
            <v>0.64748873586055622</v>
          </cell>
          <cell r="AW151">
            <v>139</v>
          </cell>
          <cell r="AX151">
            <v>0.73586718108532467</v>
          </cell>
          <cell r="AY151">
            <v>140</v>
          </cell>
          <cell r="AZ151">
            <v>0.79529374857215185</v>
          </cell>
        </row>
        <row r="152">
          <cell r="AU152">
            <v>139</v>
          </cell>
          <cell r="AV152">
            <v>0.64720737551151586</v>
          </cell>
          <cell r="AW152">
            <v>140</v>
          </cell>
          <cell r="AX152">
            <v>0.73564986430111234</v>
          </cell>
          <cell r="AY152">
            <v>141</v>
          </cell>
          <cell r="AZ152">
            <v>0.79511505987316822</v>
          </cell>
        </row>
        <row r="153">
          <cell r="AU153">
            <v>140</v>
          </cell>
          <cell r="AV153">
            <v>0.64692817567295602</v>
          </cell>
          <cell r="AW153">
            <v>141</v>
          </cell>
          <cell r="AX153">
            <v>0.73543419504208241</v>
          </cell>
          <cell r="AY153">
            <v>142</v>
          </cell>
          <cell r="AZ153">
            <v>0.79493771644439104</v>
          </cell>
        </row>
        <row r="154">
          <cell r="AU154">
            <v>141</v>
          </cell>
          <cell r="AV154">
            <v>0.64665110416506533</v>
          </cell>
          <cell r="AW154">
            <v>142</v>
          </cell>
          <cell r="AX154">
            <v>0.73522014892813359</v>
          </cell>
          <cell r="AY154">
            <v>143</v>
          </cell>
          <cell r="AZ154">
            <v>0.79476169844854438</v>
          </cell>
        </row>
        <row r="155">
          <cell r="AU155">
            <v>142</v>
          </cell>
          <cell r="AV155">
            <v>0.64637612951618684</v>
          </cell>
          <cell r="AW155">
            <v>143</v>
          </cell>
          <cell r="AX155">
            <v>0.73500770211334832</v>
          </cell>
          <cell r="AY155">
            <v>144</v>
          </cell>
          <cell r="AZ155">
            <v>0.79458698648197901</v>
          </cell>
        </row>
        <row r="156">
          <cell r="AU156">
            <v>143</v>
          </cell>
          <cell r="AV156">
            <v>0.64610322094226935</v>
          </cell>
          <cell r="AW156">
            <v>144</v>
          </cell>
          <cell r="AX156">
            <v>0.73479683127054507</v>
          </cell>
          <cell r="AY156">
            <v>145</v>
          </cell>
          <cell r="AZ156">
            <v>0.79441356156215204</v>
          </cell>
        </row>
        <row r="157">
          <cell r="AU157">
            <v>144</v>
          </cell>
          <cell r="AV157">
            <v>0.64583234832705894</v>
          </cell>
          <cell r="AW157">
            <v>145</v>
          </cell>
          <cell r="AX157">
            <v>0.73458751357638086</v>
          </cell>
          <cell r="AY157">
            <v>146</v>
          </cell>
          <cell r="AZ157">
            <v>0.79424140511555741</v>
          </cell>
        </row>
        <row r="158">
          <cell r="AU158">
            <v>145</v>
          </cell>
          <cell r="AV158">
            <v>0.6455634822029952</v>
          </cell>
          <cell r="AW158">
            <v>146</v>
          </cell>
          <cell r="AX158">
            <v>0.73437972669698626</v>
          </cell>
          <cell r="AY158">
            <v>147</v>
          </cell>
          <cell r="AZ158">
            <v>0.7940704989660835</v>
          </cell>
        </row>
        <row r="159">
          <cell r="AU159">
            <v>146</v>
          </cell>
          <cell r="AV159">
            <v>0.64529659373278536</v>
          </cell>
          <cell r="AW159">
            <v>147</v>
          </cell>
          <cell r="AX159">
            <v>0.73417344877410751</v>
          </cell>
          <cell r="AY159">
            <v>148</v>
          </cell>
          <cell r="AZ159">
            <v>0.79390082532378015</v>
          </cell>
        </row>
        <row r="160">
          <cell r="AU160">
            <v>147</v>
          </cell>
          <cell r="AV160">
            <v>0.64503165469162627</v>
          </cell>
          <cell r="AW160">
            <v>148</v>
          </cell>
          <cell r="AX160">
            <v>0.7339686584117332</v>
          </cell>
          <cell r="AY160">
            <v>149</v>
          </cell>
          <cell r="AZ160">
            <v>0.79373236677402292</v>
          </cell>
        </row>
        <row r="161">
          <cell r="AU161">
            <v>148</v>
          </cell>
          <cell r="AV161">
            <v>0.64476863745004731</v>
          </cell>
          <cell r="AW161">
            <v>149</v>
          </cell>
          <cell r="AX161">
            <v>0.73376533466318949</v>
          </cell>
          <cell r="AY161">
            <v>150</v>
          </cell>
          <cell r="AZ161">
            <v>0.79356510626705046</v>
          </cell>
        </row>
        <row r="162">
          <cell r="AU162">
            <v>149</v>
          </cell>
          <cell r="AV162">
            <v>0.64450751495734837</v>
          </cell>
          <cell r="AW162">
            <v>150</v>
          </cell>
          <cell r="AX162">
            <v>0.73356345701867953</v>
          </cell>
          <cell r="AY162">
            <v>151</v>
          </cell>
          <cell r="AZ162">
            <v>0.79339902710786592</v>
          </cell>
        </row>
        <row r="163">
          <cell r="AU163">
            <v>150</v>
          </cell>
          <cell r="AV163">
            <v>0.64424826072560903</v>
          </cell>
          <cell r="AW163">
            <v>151</v>
          </cell>
          <cell r="AX163">
            <v>0.73336300539325228</v>
          </cell>
          <cell r="AY163">
            <v>152</v>
          </cell>
          <cell r="AZ163">
            <v>0.79323411294648416</v>
          </cell>
        </row>
        <row r="164">
          <cell r="AU164">
            <v>151</v>
          </cell>
          <cell r="AV164">
            <v>0.64399084881424395</v>
          </cell>
          <cell r="AW164">
            <v>152</v>
          </cell>
          <cell r="AX164">
            <v>0.73316396011518192</v>
          </cell>
          <cell r="AY164">
            <v>153</v>
          </cell>
          <cell r="AZ164">
            <v>0.79307034776851115</v>
          </cell>
        </row>
        <row r="165">
          <cell r="AU165">
            <v>152</v>
          </cell>
          <cell r="AV165">
            <v>0.64373525381508434</v>
          </cell>
          <cell r="AW165">
            <v>153</v>
          </cell>
          <cell r="AX165">
            <v>0.7329663019147411</v>
          </cell>
          <cell r="AY165">
            <v>154</v>
          </cell>
          <cell r="AZ165">
            <v>0.7929077158860417</v>
          </cell>
        </row>
        <row r="166">
          <cell r="AU166">
            <v>153</v>
          </cell>
          <cell r="AV166">
            <v>0.6434814508379626</v>
          </cell>
          <cell r="AW166">
            <v>154</v>
          </cell>
          <cell r="AX166">
            <v>0.73277001191335167</v>
          </cell>
          <cell r="AY166">
            <v>155</v>
          </cell>
          <cell r="AZ166">
            <v>0.7927462019288658</v>
          </cell>
        </row>
        <row r="167">
          <cell r="AU167">
            <v>154</v>
          </cell>
          <cell r="AV167">
            <v>0.64322941549678025</v>
          </cell>
          <cell r="AW167">
            <v>155</v>
          </cell>
          <cell r="AX167">
            <v>0.73257507161309954</v>
          </cell>
          <cell r="AY167">
            <v>156</v>
          </cell>
          <cell r="AZ167">
            <v>0.79258579083596492</v>
          </cell>
        </row>
        <row r="168">
          <cell r="AU168">
            <v>155</v>
          </cell>
          <cell r="AV168">
            <v>0.64297912389604062</v>
          </cell>
          <cell r="AW168">
            <v>156</v>
          </cell>
          <cell r="AX168">
            <v>0.73238146288659656</v>
          </cell>
          <cell r="AY168">
            <v>157</v>
          </cell>
          <cell r="AZ168">
            <v>0.7924264678472942</v>
          </cell>
        </row>
        <row r="169">
          <cell r="AU169">
            <v>156</v>
          </cell>
          <cell r="AV169">
            <v>0.6427305526178263</v>
          </cell>
          <cell r="AW169">
            <v>157</v>
          </cell>
          <cell r="AX169">
            <v>0.73218916796717859</v>
          </cell>
          <cell r="AY169">
            <v>158</v>
          </cell>
          <cell r="AZ169">
            <v>0.79226821849583251</v>
          </cell>
        </row>
        <row r="170">
          <cell r="AU170">
            <v>157</v>
          </cell>
          <cell r="AV170">
            <v>0.6424836787092062</v>
          </cell>
          <cell r="AW170">
            <v>158</v>
          </cell>
          <cell r="AX170">
            <v>0.73199816943942342</v>
          </cell>
          <cell r="AY170">
            <v>159</v>
          </cell>
          <cell r="AZ170">
            <v>0.79211102859989579</v>
          </cell>
        </row>
        <row r="171">
          <cell r="AU171">
            <v>158</v>
          </cell>
          <cell r="AV171">
            <v>0.64223847967005321</v>
          </cell>
          <cell r="AW171">
            <v>159</v>
          </cell>
          <cell r="AX171">
            <v>0.73180845022997998</v>
          </cell>
          <cell r="AY171">
            <v>160</v>
          </cell>
          <cell r="AZ171">
            <v>0.79195488425569716</v>
          </cell>
        </row>
        <row r="172">
          <cell r="AU172">
            <v>159</v>
          </cell>
          <cell r="AV172">
            <v>0.64199493344125669</v>
          </cell>
          <cell r="AW172">
            <v>160</v>
          </cell>
          <cell r="AX172">
            <v>0.73161999359869079</v>
          </cell>
          <cell r="AY172">
            <v>161</v>
          </cell>
          <cell r="AZ172">
            <v>0.79179977183015104</v>
          </cell>
        </row>
        <row r="173">
          <cell r="AU173">
            <v>160</v>
          </cell>
          <cell r="AV173">
            <v>0.64175301839331655</v>
          </cell>
          <cell r="AW173">
            <v>161</v>
          </cell>
          <cell r="AX173">
            <v>0.73143278313000426</v>
          </cell>
          <cell r="AY173">
            <v>162</v>
          </cell>
          <cell r="AZ173">
            <v>0.79164567795390572</v>
          </cell>
        </row>
        <row r="174">
          <cell r="AU174">
            <v>161</v>
          </cell>
          <cell r="AV174">
            <v>0.64151271331530213</v>
          </cell>
          <cell r="AW174">
            <v>162</v>
          </cell>
          <cell r="AX174">
            <v>0.7312468027246587</v>
          </cell>
          <cell r="AY174">
            <v>163</v>
          </cell>
          <cell r="AZ174">
            <v>0.79149258951459966</v>
          </cell>
        </row>
        <row r="175">
          <cell r="AU175">
            <v>162</v>
          </cell>
          <cell r="AV175">
            <v>0.64127399740416258</v>
          </cell>
          <cell r="AW175">
            <v>163</v>
          </cell>
          <cell r="AX175">
            <v>0.73106203659163105</v>
          </cell>
          <cell r="AY175">
            <v>164</v>
          </cell>
          <cell r="AZ175">
            <v>0.79134049365033166</v>
          </cell>
        </row>
        <row r="176">
          <cell r="AU176">
            <v>163</v>
          </cell>
          <cell r="AV176">
            <v>0.64103685025437562</v>
          </cell>
          <cell r="AW176">
            <v>164</v>
          </cell>
          <cell r="AX176">
            <v>0.73087846924034006</v>
          </cell>
          <cell r="AY176">
            <v>165</v>
          </cell>
          <cell r="AZ176">
            <v>0.79118937774333653</v>
          </cell>
        </row>
        <row r="177">
          <cell r="AU177">
            <v>164</v>
          </cell>
          <cell r="AV177">
            <v>0.64080125184792192</v>
          </cell>
          <cell r="AW177">
            <v>165</v>
          </cell>
          <cell r="AX177">
            <v>0.73069608547309406</v>
          </cell>
          <cell r="AY177">
            <v>166</v>
          </cell>
          <cell r="AZ177">
            <v>0.79103922941385829</v>
          </cell>
        </row>
        <row r="178">
          <cell r="AU178">
            <v>165</v>
          </cell>
          <cell r="AV178">
            <v>0.64056718254457345</v>
          </cell>
          <cell r="AW178">
            <v>166</v>
          </cell>
          <cell r="AX178">
            <v>0.73051487037777385</v>
          </cell>
          <cell r="AY178">
            <v>167</v>
          </cell>
          <cell r="AZ178">
            <v>0.79089003651421574</v>
          </cell>
        </row>
        <row r="179">
          <cell r="AU179">
            <v>166</v>
          </cell>
          <cell r="AV179">
            <v>0.64033462307248201</v>
          </cell>
          <cell r="AW179">
            <v>167</v>
          </cell>
          <cell r="AX179">
            <v>0.73033480932074246</v>
          </cell>
          <cell r="AY179">
            <v>168</v>
          </cell>
          <cell r="AZ179">
            <v>0.7907417871230501</v>
          </cell>
        </row>
        <row r="180">
          <cell r="AU180">
            <v>167</v>
          </cell>
          <cell r="AV180">
            <v>0.64010355451905954</v>
          </cell>
          <cell r="AW180">
            <v>168</v>
          </cell>
          <cell r="AX180">
            <v>0.73015588793997321</v>
          </cell>
          <cell r="AY180">
            <v>169</v>
          </cell>
          <cell r="AZ180">
            <v>0.79059446953974999</v>
          </cell>
        </row>
        <row r="181">
          <cell r="AU181">
            <v>168</v>
          </cell>
          <cell r="AV181">
            <v>0.639873958322138</v>
          </cell>
          <cell r="AW181">
            <v>169</v>
          </cell>
          <cell r="AX181">
            <v>0.72997809213838849</v>
          </cell>
          <cell r="AY181">
            <v>170</v>
          </cell>
          <cell r="AZ181">
            <v>0.79044807227904657</v>
          </cell>
        </row>
        <row r="182">
          <cell r="AU182">
            <v>169</v>
          </cell>
          <cell r="AV182">
            <v>0.63964581626139894</v>
          </cell>
          <cell r="AW182">
            <v>170</v>
          </cell>
          <cell r="AX182">
            <v>0.72980140807739979</v>
          </cell>
          <cell r="AY182">
            <v>171</v>
          </cell>
          <cell r="AZ182">
            <v>0.79030258406577436</v>
          </cell>
        </row>
        <row r="183">
          <cell r="AU183">
            <v>170</v>
          </cell>
          <cell r="AV183">
            <v>0.6394191104500625</v>
          </cell>
          <cell r="AW183">
            <v>171</v>
          </cell>
          <cell r="AX183">
            <v>0.72962582217064531</v>
          </cell>
          <cell r="AY183">
            <v>172</v>
          </cell>
          <cell r="AZ183">
            <v>0.79015799382978769</v>
          </cell>
        </row>
        <row r="184">
          <cell r="AU184">
            <v>171</v>
          </cell>
          <cell r="AV184">
            <v>0.63919382332682695</v>
          </cell>
          <cell r="AW184">
            <v>172</v>
          </cell>
          <cell r="AX184">
            <v>0.72945132107791322</v>
          </cell>
          <cell r="AY184">
            <v>173</v>
          </cell>
          <cell r="AZ184">
            <v>0.79001429070103146</v>
          </cell>
        </row>
        <row r="185">
          <cell r="AU185">
            <v>172</v>
          </cell>
          <cell r="AV185">
            <v>0.63896993764805021</v>
          </cell>
          <cell r="AW185">
            <v>173</v>
          </cell>
          <cell r="AX185">
            <v>0.72927789169924884</v>
          </cell>
          <cell r="AY185">
            <v>174</v>
          </cell>
          <cell r="AZ185">
            <v>0.78987146400475916</v>
          </cell>
        </row>
        <row r="186">
          <cell r="AU186">
            <v>173</v>
          </cell>
          <cell r="AV186">
            <v>0.63874743648016385</v>
          </cell>
          <cell r="AW186">
            <v>174</v>
          </cell>
          <cell r="AX186">
            <v>0.72910552116923555</v>
          </cell>
          <cell r="AY186">
            <v>175</v>
          </cell>
          <cell r="AZ186">
            <v>0.78972950325689162</v>
          </cell>
        </row>
        <row r="187">
          <cell r="AU187">
            <v>174</v>
          </cell>
          <cell r="AV187">
            <v>0.63852630319231141</v>
          </cell>
          <cell r="AW187">
            <v>175</v>
          </cell>
          <cell r="AX187">
            <v>0.72893419685144445</v>
          </cell>
          <cell r="AY187">
            <v>176</v>
          </cell>
          <cell r="AZ187">
            <v>0.78958839815951332</v>
          </cell>
        </row>
        <row r="188">
          <cell r="AU188">
            <v>175</v>
          </cell>
          <cell r="AV188">
            <v>0.63830652144920375</v>
          </cell>
          <cell r="AW188">
            <v>176</v>
          </cell>
          <cell r="AX188">
            <v>0.72876390633304788</v>
          </cell>
          <cell r="AY188">
            <v>177</v>
          </cell>
          <cell r="AZ188">
            <v>0.78944813859650009</v>
          </cell>
        </row>
        <row r="189">
          <cell r="AU189">
            <v>176</v>
          </cell>
          <cell r="AV189">
            <v>0.63808807520418354</v>
          </cell>
          <cell r="AW189">
            <v>177</v>
          </cell>
          <cell r="AX189">
            <v>0.72859463741958874</v>
          </cell>
          <cell r="AY189">
            <v>178</v>
          </cell>
          <cell r="AZ189">
            <v>0.78930871462927576</v>
          </cell>
        </row>
        <row r="190">
          <cell r="AU190">
            <v>177</v>
          </cell>
          <cell r="AV190">
            <v>0.63787094869249095</v>
          </cell>
          <cell r="AW190">
            <v>178</v>
          </cell>
          <cell r="AX190">
            <v>0.72842637812990385</v>
          </cell>
          <cell r="AY190">
            <v>179</v>
          </cell>
          <cell r="AZ190">
            <v>0.78917011649268975</v>
          </cell>
        </row>
        <row r="191">
          <cell r="AU191">
            <v>178</v>
          </cell>
          <cell r="AV191">
            <v>0.63765512642472533</v>
          </cell>
          <cell r="AW191">
            <v>179</v>
          </cell>
          <cell r="AX191">
            <v>0.72825911669119092</v>
          </cell>
          <cell r="AY191">
            <v>180</v>
          </cell>
          <cell r="AZ191">
            <v>0.78903233459101463</v>
          </cell>
        </row>
        <row r="192">
          <cell r="AU192">
            <v>179</v>
          </cell>
          <cell r="AV192">
            <v>0.6374405931804934</v>
          </cell>
          <cell r="AW192">
            <v>180</v>
          </cell>
          <cell r="AX192">
            <v>0.7280928415342196</v>
          </cell>
          <cell r="AY192">
            <v>181</v>
          </cell>
          <cell r="AZ192">
            <v>0.78889535949405842</v>
          </cell>
        </row>
        <row r="193">
          <cell r="AU193">
            <v>180</v>
          </cell>
          <cell r="AV193">
            <v>0.63722733400224019</v>
          </cell>
          <cell r="AW193">
            <v>181</v>
          </cell>
          <cell r="AX193">
            <v>0.72792754128867732</v>
          </cell>
          <cell r="AY193">
            <v>182</v>
          </cell>
          <cell r="AZ193">
            <v>0.7887591819333869</v>
          </cell>
        </row>
        <row r="194">
          <cell r="AU194">
            <v>181</v>
          </cell>
          <cell r="AV194">
            <v>0.63701533418925493</v>
          </cell>
          <cell r="AW194">
            <v>182</v>
          </cell>
          <cell r="AX194">
            <v>0.72776320477864798</v>
          </cell>
          <cell r="AY194">
            <v>183</v>
          </cell>
          <cell r="AZ194">
            <v>0.78862379279865358</v>
          </cell>
        </row>
        <row r="195">
          <cell r="AU195">
            <v>182</v>
          </cell>
          <cell r="AV195">
            <v>0.63680457929184697</v>
          </cell>
          <cell r="AW195">
            <v>183</v>
          </cell>
          <cell r="AX195">
            <v>0.72759982101821841</v>
          </cell>
          <cell r="AY195">
            <v>184</v>
          </cell>
          <cell r="AZ195">
            <v>0.7884891831340326</v>
          </cell>
        </row>
        <row r="196">
          <cell r="AU196">
            <v>183</v>
          </cell>
          <cell r="AV196">
            <v>0.63659505510568482</v>
          </cell>
          <cell r="AW196">
            <v>184</v>
          </cell>
          <cell r="AX196">
            <v>0.72743737920720752</v>
          </cell>
          <cell r="AY196">
            <v>185</v>
          </cell>
          <cell r="AZ196">
            <v>0.78835534413475206</v>
          </cell>
        </row>
        <row r="197">
          <cell r="AU197">
            <v>184</v>
          </cell>
          <cell r="AV197">
            <v>0.63638674766629366</v>
          </cell>
          <cell r="AW197">
            <v>185</v>
          </cell>
          <cell r="AX197">
            <v>0.72727586872701422</v>
          </cell>
          <cell r="AY197">
            <v>186</v>
          </cell>
          <cell r="AZ197">
            <v>0.78822226714372279</v>
          </cell>
        </row>
        <row r="198">
          <cell r="AU198">
            <v>185</v>
          </cell>
          <cell r="AV198">
            <v>0.63617964324370646</v>
          </cell>
          <cell r="AW198">
            <v>186</v>
          </cell>
          <cell r="AX198">
            <v>0.72711527913658169</v>
          </cell>
          <cell r="AY198">
            <v>187</v>
          </cell>
          <cell r="AZ198">
            <v>0.78808994364826235</v>
          </cell>
        </row>
        <row r="199">
          <cell r="AU199">
            <v>186</v>
          </cell>
          <cell r="AV199">
            <v>0.6359737283372624</v>
          </cell>
          <cell r="AW199">
            <v>187</v>
          </cell>
          <cell r="AX199">
            <v>0.72695560016847216</v>
          </cell>
          <cell r="AY199">
            <v>188</v>
          </cell>
          <cell r="AZ199">
            <v>0.7879583652769071</v>
          </cell>
        </row>
        <row r="200">
          <cell r="AU200">
            <v>187</v>
          </cell>
          <cell r="AV200">
            <v>0.63576898967054829</v>
          </cell>
          <cell r="AW200">
            <v>188</v>
          </cell>
          <cell r="AX200">
            <v>0.72679682172504911</v>
          </cell>
          <cell r="AY200">
            <v>189</v>
          </cell>
          <cell r="AZ200">
            <v>0.7878275237963136</v>
          </cell>
        </row>
        <row r="201">
          <cell r="AU201">
            <v>188</v>
          </cell>
          <cell r="AV201">
            <v>0.63556541418647905</v>
          </cell>
          <cell r="AW201">
            <v>189</v>
          </cell>
          <cell r="AX201">
            <v>0.72663893387476475</v>
          </cell>
          <cell r="AY201">
            <v>190</v>
          </cell>
          <cell r="AZ201">
            <v>0.7876974111082431</v>
          </cell>
        </row>
        <row r="202">
          <cell r="AU202">
            <v>189</v>
          </cell>
          <cell r="AV202">
            <v>0.63536298904251143</v>
          </cell>
          <cell r="AW202">
            <v>190</v>
          </cell>
          <cell r="AX202">
            <v>0.72648192684854707</v>
          </cell>
          <cell r="AY202">
            <v>191</v>
          </cell>
          <cell r="AZ202">
            <v>0.78756801924662823</v>
          </cell>
        </row>
        <row r="203">
          <cell r="AU203">
            <v>190</v>
          </cell>
          <cell r="AV203">
            <v>0.63516170160598784</v>
          </cell>
          <cell r="AW203">
            <v>191</v>
          </cell>
          <cell r="AX203">
            <v>0.72632579103628503</v>
          </cell>
          <cell r="AY203">
            <v>192</v>
          </cell>
          <cell r="AZ203">
            <v>0.78743934037471885</v>
          </cell>
        </row>
        <row r="204">
          <cell r="AU204">
            <v>191</v>
          </cell>
          <cell r="AV204">
            <v>0.63496153944960498</v>
          </cell>
          <cell r="AW204">
            <v>192</v>
          </cell>
          <cell r="AX204">
            <v>0.72617051698340829</v>
          </cell>
          <cell r="AY204">
            <v>193</v>
          </cell>
          <cell r="AZ204">
            <v>0.78731136678230418</v>
          </cell>
        </row>
        <row r="205">
          <cell r="AU205">
            <v>192</v>
          </cell>
          <cell r="AV205">
            <v>0.63476249034700394</v>
          </cell>
          <cell r="AW205">
            <v>193</v>
          </cell>
          <cell r="AX205">
            <v>0.72601609538755763</v>
          </cell>
          <cell r="AY205">
            <v>194</v>
          </cell>
          <cell r="AZ205">
            <v>0.78718409088300934</v>
          </cell>
        </row>
        <row r="206">
          <cell r="AU206">
            <v>193</v>
          </cell>
          <cell r="AV206">
            <v>0.63456454226847836</v>
          </cell>
          <cell r="AW206">
            <v>194</v>
          </cell>
          <cell r="AX206">
            <v>0.72586251709534455</v>
          </cell>
          <cell r="AY206">
            <v>195</v>
          </cell>
          <cell r="AZ206">
            <v>0.78705750521166362</v>
          </cell>
        </row>
        <row r="207">
          <cell r="AU207">
            <v>194</v>
          </cell>
          <cell r="AV207">
            <v>0.63436768337679483</v>
          </cell>
          <cell r="AW207">
            <v>195</v>
          </cell>
          <cell r="AX207">
            <v>0.72570977309919649</v>
          </cell>
          <cell r="AY207">
            <v>196</v>
          </cell>
          <cell r="AZ207">
            <v>0.78693160242173721</v>
          </cell>
        </row>
        <row r="208">
          <cell r="AU208">
            <v>195</v>
          </cell>
          <cell r="AV208">
            <v>0.63417190202312601</v>
          </cell>
          <cell r="AW208">
            <v>196</v>
          </cell>
          <cell r="AX208">
            <v>0.72555785453428356</v>
          </cell>
          <cell r="AY208">
            <v>197</v>
          </cell>
          <cell r="AZ208">
            <v>0.78680637528284669</v>
          </cell>
        </row>
        <row r="209">
          <cell r="AU209">
            <v>196</v>
          </cell>
          <cell r="AV209">
            <v>0.63397718674308734</v>
          </cell>
          <cell r="AW209">
            <v>197</v>
          </cell>
          <cell r="AX209">
            <v>0.7254067526755279</v>
          </cell>
          <cell r="AY209">
            <v>198</v>
          </cell>
          <cell r="AZ209">
            <v>0.78668181667832526</v>
          </cell>
        </row>
        <row r="210">
          <cell r="AU210">
            <v>197</v>
          </cell>
          <cell r="AV210">
            <v>0.63378352625287937</v>
          </cell>
          <cell r="AW210">
            <v>198</v>
          </cell>
          <cell r="AX210">
            <v>0.72525645893468971</v>
          </cell>
          <cell r="AY210">
            <v>199</v>
          </cell>
          <cell r="AZ210">
            <v>0.78655791960285493</v>
          </cell>
        </row>
        <row r="211">
          <cell r="AU211">
            <v>198</v>
          </cell>
          <cell r="AV211">
            <v>0.63359090944552976</v>
          </cell>
          <cell r="AW211">
            <v>199</v>
          </cell>
          <cell r="AX211">
            <v>0.72510696485752768</v>
          </cell>
          <cell r="AY211">
            <v>200</v>
          </cell>
          <cell r="AZ211">
            <v>0.78643467716016169</v>
          </cell>
        </row>
        <row r="212">
          <cell r="AU212">
            <v>199</v>
          </cell>
          <cell r="AV212">
            <v>0.63339932538723109</v>
          </cell>
          <cell r="AW212">
            <v>200</v>
          </cell>
          <cell r="AX212">
            <v>0.72495826212103487</v>
          </cell>
          <cell r="AY212">
            <v>201</v>
          </cell>
          <cell r="AZ212">
            <v>0.7863120825607689</v>
          </cell>
        </row>
        <row r="213">
          <cell r="AU213">
            <v>200</v>
          </cell>
          <cell r="AV213">
            <v>0.63320876331377451</v>
          </cell>
          <cell r="AW213">
            <v>201</v>
          </cell>
          <cell r="AX213">
            <v>0.72481034253074295</v>
          </cell>
          <cell r="AY213">
            <v>202</v>
          </cell>
          <cell r="AZ213">
            <v>0.78619012911980757</v>
          </cell>
        </row>
        <row r="214">
          <cell r="AU214">
            <v>201</v>
          </cell>
          <cell r="AV214">
            <v>0.63301921262707361</v>
          </cell>
          <cell r="AW214">
            <v>202</v>
          </cell>
          <cell r="AX214">
            <v>0.72466319801809753</v>
          </cell>
          <cell r="AY214">
            <v>203</v>
          </cell>
          <cell r="AZ214">
            <v>0.7860688102548844</v>
          </cell>
        </row>
        <row r="215">
          <cell r="AU215">
            <v>202</v>
          </cell>
          <cell r="AV215">
            <v>0.63283066289177636</v>
          </cell>
          <cell r="AW215">
            <v>203</v>
          </cell>
          <cell r="AX215">
            <v>0.72451682063789791</v>
          </cell>
          <cell r="AY215">
            <v>204</v>
          </cell>
          <cell r="AZ215">
            <v>0.78594811948400189</v>
          </cell>
        </row>
        <row r="216">
          <cell r="AU216">
            <v>203</v>
          </cell>
          <cell r="AV216">
            <v>0.63264310383196354</v>
          </cell>
          <cell r="AW216">
            <v>204</v>
          </cell>
          <cell r="AX216">
            <v>0.72437120256580301</v>
          </cell>
          <cell r="AY216">
            <v>205</v>
          </cell>
          <cell r="AZ216">
            <v>0.7858280504235311</v>
          </cell>
        </row>
        <row r="217">
          <cell r="AU217">
            <v>204</v>
          </cell>
          <cell r="AV217">
            <v>0.63245652532792995</v>
          </cell>
          <cell r="AW217">
            <v>205</v>
          </cell>
          <cell r="AX217">
            <v>0.72422633609589859</v>
          </cell>
          <cell r="AY217">
            <v>206</v>
          </cell>
          <cell r="AZ217">
            <v>0.78570859678623695</v>
          </cell>
        </row>
        <row r="218">
          <cell r="AU218">
            <v>205</v>
          </cell>
          <cell r="AV218">
            <v>0.63227091741304609</v>
          </cell>
          <cell r="AW218">
            <v>206</v>
          </cell>
          <cell r="AX218">
            <v>0.72408221363832714</v>
          </cell>
          <cell r="AY218">
            <v>207</v>
          </cell>
          <cell r="AZ218">
            <v>0.78558975237935036</v>
          </cell>
        </row>
        <row r="219">
          <cell r="AU219">
            <v>206</v>
          </cell>
          <cell r="AV219">
            <v>0.63208627027069875</v>
          </cell>
          <cell r="AW219">
            <v>207</v>
          </cell>
          <cell r="AX219">
            <v>0.72393882771697438</v>
          </cell>
          <cell r="AY219">
            <v>208</v>
          </cell>
          <cell r="AZ219">
            <v>0.78547151110268998</v>
          </cell>
        </row>
        <row r="220">
          <cell r="AU220">
            <v>207</v>
          </cell>
          <cell r="AV220">
            <v>0.63190257423130591</v>
          </cell>
          <cell r="AW220">
            <v>208</v>
          </cell>
          <cell r="AX220">
            <v>0.72379617096721471</v>
          </cell>
          <cell r="AY220">
            <v>209</v>
          </cell>
          <cell r="AZ220">
            <v>0.78535386694682963</v>
          </cell>
        </row>
        <row r="221">
          <cell r="AU221">
            <v>208</v>
          </cell>
          <cell r="AV221">
            <v>0.63171981976940761</v>
          </cell>
          <cell r="AW221">
            <v>209</v>
          </cell>
          <cell r="AX221">
            <v>0.72365423613371183</v>
          </cell>
          <cell r="AY221">
            <v>210</v>
          </cell>
          <cell r="AZ221">
            <v>0.78523681399131096</v>
          </cell>
        </row>
        <row r="222">
          <cell r="AU222">
            <v>209</v>
          </cell>
          <cell r="AV222">
            <v>0.63153799750082651</v>
          </cell>
          <cell r="AW222">
            <v>210</v>
          </cell>
          <cell r="AX222">
            <v>0.72351301606827245</v>
          </cell>
          <cell r="AY222">
            <v>211</v>
          </cell>
          <cell r="AZ222">
            <v>0.78512034640289963</v>
          </cell>
        </row>
        <row r="223">
          <cell r="AU223">
            <v>210</v>
          </cell>
          <cell r="AV223">
            <v>0.63135709817989782</v>
          </cell>
          <cell r="AW223">
            <v>211</v>
          </cell>
          <cell r="AX223">
            <v>0.7233725037277533</v>
          </cell>
          <cell r="AY223">
            <v>212</v>
          </cell>
          <cell r="AZ223">
            <v>0.78500445843388489</v>
          </cell>
        </row>
        <row r="224">
          <cell r="AU224">
            <v>211</v>
          </cell>
          <cell r="AV224">
            <v>0.63117711269676879</v>
          </cell>
          <cell r="AW224">
            <v>212</v>
          </cell>
          <cell r="AX224">
            <v>0.72323269217201813</v>
          </cell>
          <cell r="AY224">
            <v>213</v>
          </cell>
          <cell r="AZ224">
            <v>0.78488914442041802</v>
          </cell>
        </row>
        <row r="225">
          <cell r="AU225">
            <v>212</v>
          </cell>
          <cell r="AV225">
            <v>0.63099803207476024</v>
          </cell>
          <cell r="AW225">
            <v>213</v>
          </cell>
          <cell r="AX225">
            <v>0.72309357456194523</v>
          </cell>
          <cell r="AY225">
            <v>214</v>
          </cell>
          <cell r="AZ225">
            <v>0.78477439878089417</v>
          </cell>
        </row>
        <row r="226">
          <cell r="AU226">
            <v>213</v>
          </cell>
          <cell r="AV226">
            <v>0.63081984746779429</v>
          </cell>
          <cell r="AW226">
            <v>214</v>
          </cell>
          <cell r="AX226">
            <v>0.72295514415748108</v>
          </cell>
          <cell r="AY226">
            <v>215</v>
          </cell>
          <cell r="AZ226">
            <v>0.78466021601437019</v>
          </cell>
        </row>
        <row r="227">
          <cell r="AU227">
            <v>214</v>
          </cell>
          <cell r="AV227">
            <v>0.63064255015788317</v>
          </cell>
          <cell r="AW227">
            <v>215</v>
          </cell>
          <cell r="AX227">
            <v>0.72281739431574221</v>
          </cell>
          <cell r="AY227">
            <v>216</v>
          </cell>
          <cell r="AZ227">
            <v>0.78454659069902144</v>
          </cell>
        </row>
        <row r="228">
          <cell r="AU228">
            <v>215</v>
          </cell>
          <cell r="AV228">
            <v>0.63046613155267717</v>
          </cell>
          <cell r="AW228">
            <v>216</v>
          </cell>
          <cell r="AX228">
            <v>0.72268031848916103</v>
          </cell>
          <cell r="AY228">
            <v>217</v>
          </cell>
          <cell r="AZ228">
            <v>0.78443351749063539</v>
          </cell>
        </row>
        <row r="229">
          <cell r="AU229">
            <v>216</v>
          </cell>
          <cell r="AV229">
            <v>0.63029058318307118</v>
          </cell>
          <cell r="AW229">
            <v>217</v>
          </cell>
          <cell r="AX229">
            <v>0.72254391022367648</v>
          </cell>
          <cell r="AY229">
            <v>218</v>
          </cell>
          <cell r="AZ229">
            <v>0.78432099112114095</v>
          </cell>
        </row>
        <row r="230">
          <cell r="AU230">
            <v>217</v>
          </cell>
          <cell r="AV230">
            <v>0.63011589670086887</v>
          </cell>
          <cell r="AW230">
            <v>218</v>
          </cell>
          <cell r="AX230">
            <v>0.7224081631569671</v>
          </cell>
          <cell r="AY230">
            <v>219</v>
          </cell>
          <cell r="AZ230">
            <v>0.78420900639717117</v>
          </cell>
        </row>
        <row r="231">
          <cell r="AU231">
            <v>218</v>
          </cell>
          <cell r="AV231">
            <v>0.62994206387650009</v>
          </cell>
          <cell r="AW231">
            <v>219</v>
          </cell>
          <cell r="AX231">
            <v>0.72227307101672478</v>
          </cell>
          <cell r="AY231">
            <v>220</v>
          </cell>
          <cell r="AZ231">
            <v>0.78409755819866167</v>
          </cell>
        </row>
        <row r="232">
          <cell r="AU232">
            <v>219</v>
          </cell>
          <cell r="AV232">
            <v>0.62976907659679326</v>
          </cell>
          <cell r="AW232">
            <v>220</v>
          </cell>
          <cell r="AX232">
            <v>0.72213862761896996</v>
          </cell>
          <cell r="AY232">
            <v>221</v>
          </cell>
          <cell r="AZ232">
            <v>0.78398664147747954</v>
          </cell>
        </row>
        <row r="233">
          <cell r="AU233">
            <v>220</v>
          </cell>
          <cell r="AV233">
            <v>0.62959692686279856</v>
          </cell>
          <cell r="AW233">
            <v>221</v>
          </cell>
          <cell r="AX233">
            <v>0.72200482686640566</v>
          </cell>
          <cell r="AY233">
            <v>222</v>
          </cell>
          <cell r="AZ233">
            <v>0.7838762512560864</v>
          </cell>
        </row>
        <row r="234">
          <cell r="AU234">
            <v>221</v>
          </cell>
          <cell r="AV234">
            <v>0.62942560678766246</v>
          </cell>
          <cell r="AW234">
            <v>222</v>
          </cell>
          <cell r="AX234">
            <v>0.72187166274680936</v>
          </cell>
          <cell r="AY234">
            <v>223</v>
          </cell>
          <cell r="AZ234">
            <v>0.78376638262623</v>
          </cell>
        </row>
        <row r="235">
          <cell r="AU235">
            <v>222</v>
          </cell>
          <cell r="AV235">
            <v>0.6292551085945508</v>
          </cell>
          <cell r="AW235">
            <v>223</v>
          </cell>
          <cell r="AX235">
            <v>0.72173912933146167</v>
          </cell>
          <cell r="AY235">
            <v>224</v>
          </cell>
          <cell r="AZ235">
            <v>0.78365703074766824</v>
          </cell>
        </row>
        <row r="236">
          <cell r="AU236">
            <v>223</v>
          </cell>
          <cell r="AV236">
            <v>0.62908542461462014</v>
          </cell>
          <cell r="AW236">
            <v>224</v>
          </cell>
          <cell r="AX236">
            <v>0.72160722077361228</v>
          </cell>
          <cell r="AY236">
            <v>225</v>
          </cell>
          <cell r="AZ236">
            <v>0.78354819084692029</v>
          </cell>
        </row>
        <row r="237">
          <cell r="AU237">
            <v>224</v>
          </cell>
          <cell r="AV237">
            <v>0.6289165472850351</v>
          </cell>
          <cell r="AW237">
            <v>225</v>
          </cell>
          <cell r="AX237">
            <v>0.7214759313069794</v>
          </cell>
          <cell r="AY237">
            <v>226</v>
          </cell>
          <cell r="AZ237">
            <v>0.78343985821604811</v>
          </cell>
        </row>
        <row r="238">
          <cell r="AU238">
            <v>225</v>
          </cell>
          <cell r="AV238">
            <v>0.62874846914703109</v>
          </cell>
          <cell r="AW238">
            <v>226</v>
          </cell>
          <cell r="AX238">
            <v>0.72134525524428417</v>
          </cell>
          <cell r="AY238">
            <v>227</v>
          </cell>
          <cell r="AZ238">
            <v>0.78333202821146342</v>
          </cell>
        </row>
        <row r="239">
          <cell r="AU239">
            <v>226</v>
          </cell>
          <cell r="AV239">
            <v>0.62858118284402054</v>
          </cell>
          <cell r="AW239">
            <v>227</v>
          </cell>
          <cell r="AX239">
            <v>0.72121518697581821</v>
          </cell>
          <cell r="AY239">
            <v>228</v>
          </cell>
          <cell r="AZ239">
            <v>0.78322469625276436</v>
          </cell>
        </row>
        <row r="240">
          <cell r="AU240">
            <v>227</v>
          </cell>
          <cell r="AV240">
            <v>0.62841468111974341</v>
          </cell>
          <cell r="AW240">
            <v>228</v>
          </cell>
          <cell r="AX240">
            <v>0.72108572096804346</v>
          </cell>
          <cell r="AY240">
            <v>229</v>
          </cell>
          <cell r="AZ240">
            <v>0.7831178578215956</v>
          </cell>
        </row>
        <row r="241">
          <cell r="AU241">
            <v>228</v>
          </cell>
          <cell r="AV241">
            <v>0.62824895681645687</v>
          </cell>
          <cell r="AW241">
            <v>229</v>
          </cell>
          <cell r="AX241">
            <v>0.72095685176222279</v>
          </cell>
          <cell r="AY241">
            <v>230</v>
          </cell>
          <cell r="AZ241">
            <v>0.78301150846053613</v>
          </cell>
        </row>
        <row r="242">
          <cell r="AU242">
            <v>229</v>
          </cell>
          <cell r="AV242">
            <v>0.62808400287316801</v>
          </cell>
          <cell r="AW242">
            <v>230</v>
          </cell>
          <cell r="AX242">
            <v>0.72082857397308198</v>
          </cell>
          <cell r="AY242">
            <v>231</v>
          </cell>
          <cell r="AZ242">
            <v>0.78290564377201044</v>
          </cell>
        </row>
        <row r="243">
          <cell r="AU243">
            <v>230</v>
          </cell>
          <cell r="AV243">
            <v>0.62791981232390393</v>
          </cell>
          <cell r="AW243">
            <v>231</v>
          </cell>
          <cell r="AX243">
            <v>0.72070088228750084</v>
          </cell>
          <cell r="AY243">
            <v>232</v>
          </cell>
          <cell r="AZ243">
            <v>0.78280025941722453</v>
          </cell>
        </row>
        <row r="244">
          <cell r="AU244">
            <v>231</v>
          </cell>
          <cell r="AV244">
            <v>0.62775637829602127</v>
          </cell>
          <cell r="AW244">
            <v>232</v>
          </cell>
          <cell r="AX244">
            <v>0.72057377146323409</v>
          </cell>
          <cell r="AY244">
            <v>233</v>
          </cell>
          <cell r="AZ244">
            <v>0.782695351115125</v>
          </cell>
        </row>
        <row r="245">
          <cell r="AU245">
            <v>232</v>
          </cell>
          <cell r="AV245">
            <v>0.6275936940085528</v>
          </cell>
          <cell r="AW245">
            <v>233</v>
          </cell>
          <cell r="AX245">
            <v>0.72044723632765928</v>
          </cell>
          <cell r="AY245">
            <v>234</v>
          </cell>
          <cell r="AZ245">
            <v>0.78259091464138208</v>
          </cell>
        </row>
        <row r="246">
          <cell r="AU246">
            <v>233</v>
          </cell>
          <cell r="AV246">
            <v>0.62743175277059093</v>
          </cell>
          <cell r="AW246">
            <v>234</v>
          </cell>
          <cell r="AX246">
            <v>0.72032127177655325</v>
          </cell>
          <cell r="AY246">
            <v>235</v>
          </cell>
          <cell r="AZ246">
            <v>0.78248694582739331</v>
          </cell>
        </row>
        <row r="247">
          <cell r="AU247">
            <v>234</v>
          </cell>
          <cell r="AV247">
            <v>0.6272705479797055</v>
          </cell>
          <cell r="AW247">
            <v>235</v>
          </cell>
          <cell r="AX247">
            <v>0.72019587277289454</v>
          </cell>
          <cell r="AY247">
            <v>236</v>
          </cell>
          <cell r="AZ247">
            <v>0.78238344055931031</v>
          </cell>
        </row>
        <row r="248">
          <cell r="AU248">
            <v>235</v>
          </cell>
          <cell r="AV248">
            <v>0.62711007312039679</v>
          </cell>
          <cell r="AW248">
            <v>236</v>
          </cell>
          <cell r="AX248">
            <v>0.72007103434569264</v>
          </cell>
          <cell r="AY248">
            <v>237</v>
          </cell>
          <cell r="AZ248">
            <v>0.78228039477708577</v>
          </cell>
        </row>
        <row r="249">
          <cell r="AU249">
            <v>236</v>
          </cell>
          <cell r="AV249">
            <v>0.62695032176258247</v>
          </cell>
          <cell r="AW249">
            <v>237</v>
          </cell>
          <cell r="AX249">
            <v>0.71994675158884147</v>
          </cell>
          <cell r="AY249">
            <v>238</v>
          </cell>
          <cell r="AZ249">
            <v>0.78217780447354224</v>
          </cell>
        </row>
        <row r="250">
          <cell r="AU250">
            <v>237</v>
          </cell>
          <cell r="AV250">
            <v>0.62679128756011604</v>
          </cell>
          <cell r="AW250">
            <v>238</v>
          </cell>
          <cell r="AX250">
            <v>0.71982301965999873</v>
          </cell>
          <cell r="AY250">
            <v>239</v>
          </cell>
          <cell r="AZ250">
            <v>0.78207566569345932</v>
          </cell>
        </row>
        <row r="251">
          <cell r="AU251">
            <v>238</v>
          </cell>
          <cell r="AV251">
            <v>0.62663296424933879</v>
          </cell>
          <cell r="AW251">
            <v>239</v>
          </cell>
          <cell r="AX251">
            <v>0.71969983377948887</v>
          </cell>
          <cell r="AY251">
            <v>240</v>
          </cell>
          <cell r="AZ251">
            <v>0.7819739745326818</v>
          </cell>
        </row>
        <row r="252">
          <cell r="AU252">
            <v>239</v>
          </cell>
          <cell r="AV252">
            <v>0.62647534564766116</v>
          </cell>
          <cell r="AW252">
            <v>240</v>
          </cell>
          <cell r="AX252">
            <v>0.71957718922922886</v>
          </cell>
          <cell r="AY252">
            <v>241</v>
          </cell>
          <cell r="AZ252">
            <v>0.78187272713724632</v>
          </cell>
        </row>
        <row r="253">
          <cell r="AU253">
            <v>240</v>
          </cell>
          <cell r="AV253">
            <v>0.62631842565217588</v>
          </cell>
          <cell r="AW253">
            <v>241</v>
          </cell>
          <cell r="AX253">
            <v>0.71945508135167791</v>
          </cell>
          <cell r="AY253">
            <v>242</v>
          </cell>
          <cell r="AZ253">
            <v>0.78177191970252657</v>
          </cell>
        </row>
        <row r="254">
          <cell r="AU254">
            <v>241</v>
          </cell>
          <cell r="AV254">
            <v>0.62616219823829899</v>
          </cell>
          <cell r="AW254">
            <v>242</v>
          </cell>
          <cell r="AX254">
            <v>0.71933350554880893</v>
          </cell>
          <cell r="AY254">
            <v>243</v>
          </cell>
          <cell r="AZ254">
            <v>0.78167154847239628</v>
          </cell>
        </row>
        <row r="255">
          <cell r="AU255">
            <v>242</v>
          </cell>
          <cell r="AV255">
            <v>0.62600665745844164</v>
          </cell>
          <cell r="AW255">
            <v>243</v>
          </cell>
          <cell r="AX255">
            <v>0.71921245728110184</v>
          </cell>
          <cell r="AY255">
            <v>244</v>
          </cell>
          <cell r="AZ255">
            <v>0.78157160973841089</v>
          </cell>
        </row>
        <row r="256">
          <cell r="AU256">
            <v>243</v>
          </cell>
          <cell r="AV256">
            <v>0.62585179744070785</v>
          </cell>
          <cell r="AW256">
            <v>244</v>
          </cell>
          <cell r="AX256">
            <v>0.71909193206655753</v>
          </cell>
          <cell r="AY256">
            <v>245</v>
          </cell>
          <cell r="AZ256">
            <v>0.78147209983900512</v>
          </cell>
        </row>
        <row r="257">
          <cell r="AU257">
            <v>244</v>
          </cell>
          <cell r="AV257">
            <v>0.62569761238762034</v>
          </cell>
          <cell r="AW257">
            <v>245</v>
          </cell>
          <cell r="AX257">
            <v>0.7189719254797331</v>
          </cell>
          <cell r="AY257">
            <v>246</v>
          </cell>
          <cell r="AZ257">
            <v>0.78137301515870816</v>
          </cell>
        </row>
        <row r="258">
          <cell r="AU258">
            <v>245</v>
          </cell>
          <cell r="AV258">
            <v>0.62554409657487398</v>
          </cell>
          <cell r="AW258">
            <v>246</v>
          </cell>
          <cell r="AX258">
            <v>0.71885243315079717</v>
          </cell>
          <cell r="AY258">
            <v>247</v>
          </cell>
          <cell r="AZ258">
            <v>0.78127435212737484</v>
          </cell>
        </row>
      </sheetData>
      <sheetData sheetId="55"/>
      <sheetData sheetId="56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2</v>
          </cell>
          <cell r="AZ13">
            <v>0.96425653718703908</v>
          </cell>
        </row>
        <row r="14">
          <cell r="AU14">
            <v>1</v>
          </cell>
          <cell r="AV14">
            <v>1</v>
          </cell>
          <cell r="AW14">
            <v>2</v>
          </cell>
          <cell r="AX14">
            <v>0.93722872611834573</v>
          </cell>
          <cell r="AY14">
            <v>3</v>
          </cell>
          <cell r="AZ14">
            <v>0.94394317526108351</v>
          </cell>
        </row>
        <row r="15">
          <cell r="AU15">
            <v>2</v>
          </cell>
          <cell r="AV15">
            <v>0.87791456185017347</v>
          </cell>
          <cell r="AW15">
            <v>3</v>
          </cell>
          <cell r="AX15">
            <v>0.90235269125854989</v>
          </cell>
          <cell r="AY15">
            <v>4</v>
          </cell>
          <cell r="AZ15">
            <v>0.92979066950793987</v>
          </cell>
        </row>
        <row r="16">
          <cell r="AU16">
            <v>3</v>
          </cell>
          <cell r="AV16">
            <v>0.81353068976773468</v>
          </cell>
          <cell r="AW16">
            <v>4</v>
          </cell>
          <cell r="AX16">
            <v>0.87839768506141713</v>
          </cell>
          <cell r="AY16">
            <v>5</v>
          </cell>
          <cell r="AZ16">
            <v>0.91895942202849057</v>
          </cell>
        </row>
        <row r="17">
          <cell r="AU17">
            <v>4</v>
          </cell>
          <cell r="AV17">
            <v>0.77073397790858211</v>
          </cell>
          <cell r="AW17">
            <v>5</v>
          </cell>
          <cell r="AX17">
            <v>0.86025555835513523</v>
          </cell>
          <cell r="AY17">
            <v>6</v>
          </cell>
          <cell r="AZ17">
            <v>0.91020337747859092</v>
          </cell>
        </row>
        <row r="18">
          <cell r="AU18">
            <v>5</v>
          </cell>
          <cell r="AV18">
            <v>0.7173891077825072</v>
          </cell>
          <cell r="AW18">
            <v>6</v>
          </cell>
          <cell r="AX18">
            <v>0.83124245673166197</v>
          </cell>
          <cell r="AY18">
            <v>7</v>
          </cell>
          <cell r="AZ18">
            <v>0.89211013627018976</v>
          </cell>
        </row>
        <row r="19">
          <cell r="AU19">
            <v>6</v>
          </cell>
          <cell r="AV19">
            <v>0.6875134581211213</v>
          </cell>
          <cell r="AW19">
            <v>7</v>
          </cell>
          <cell r="AX19">
            <v>0.81466267906387724</v>
          </cell>
          <cell r="AY19">
            <v>8</v>
          </cell>
          <cell r="AZ19">
            <v>0.88167840832906708</v>
          </cell>
        </row>
        <row r="20">
          <cell r="AU20">
            <v>7</v>
          </cell>
          <cell r="AV20">
            <v>0.66688991282520005</v>
          </cell>
          <cell r="AW20">
            <v>8</v>
          </cell>
          <cell r="AX20">
            <v>0.80307111517400265</v>
          </cell>
          <cell r="AY20">
            <v>9</v>
          </cell>
          <cell r="AZ20">
            <v>0.8743442604392142</v>
          </cell>
        </row>
        <row r="21">
          <cell r="AU21">
            <v>8</v>
          </cell>
          <cell r="AV21">
            <v>0.65121308385676224</v>
          </cell>
          <cell r="AW21">
            <v>9</v>
          </cell>
          <cell r="AX21">
            <v>0.79417703898145731</v>
          </cell>
          <cell r="AY21">
            <v>10</v>
          </cell>
          <cell r="AZ21">
            <v>0.86869360515326777</v>
          </cell>
        </row>
        <row r="22">
          <cell r="AU22">
            <v>9</v>
          </cell>
          <cell r="AV22">
            <v>0.638607975814933</v>
          </cell>
          <cell r="AW22">
            <v>10</v>
          </cell>
          <cell r="AX22">
            <v>0.78697236828058792</v>
          </cell>
          <cell r="AY22">
            <v>11</v>
          </cell>
          <cell r="AZ22">
            <v>0.86410127626795041</v>
          </cell>
        </row>
        <row r="23">
          <cell r="AU23">
            <v>10</v>
          </cell>
          <cell r="AV23">
            <v>0.62809140011787501</v>
          </cell>
          <cell r="AW23">
            <v>11</v>
          </cell>
          <cell r="AX23">
            <v>0.78092428499023991</v>
          </cell>
          <cell r="AY23">
            <v>12</v>
          </cell>
          <cell r="AZ23">
            <v>0.86023568767489045</v>
          </cell>
        </row>
        <row r="24">
          <cell r="AU24">
            <v>11</v>
          </cell>
          <cell r="AV24">
            <v>0.61908459086436174</v>
          </cell>
          <cell r="AW24">
            <v>12</v>
          </cell>
          <cell r="AX24">
            <v>0.77571711161182522</v>
          </cell>
          <cell r="AY24">
            <v>13</v>
          </cell>
          <cell r="AZ24">
            <v>0.85689982688492683</v>
          </cell>
        </row>
        <row r="25">
          <cell r="AU25">
            <v>12</v>
          </cell>
          <cell r="AV25">
            <v>0.61121859324735572</v>
          </cell>
          <cell r="AW25">
            <v>13</v>
          </cell>
          <cell r="AX25">
            <v>0.77114851041468635</v>
          </cell>
          <cell r="AY25">
            <v>14</v>
          </cell>
          <cell r="AZ25">
            <v>0.85396711304452422</v>
          </cell>
        </row>
        <row r="26">
          <cell r="AU26">
            <v>13</v>
          </cell>
          <cell r="AV26">
            <v>0.60424404030123391</v>
          </cell>
          <cell r="AW26">
            <v>14</v>
          </cell>
          <cell r="AX26">
            <v>0.76708108015570098</v>
          </cell>
          <cell r="AY26">
            <v>15</v>
          </cell>
          <cell r="AZ26">
            <v>0.85135141026805461</v>
          </cell>
        </row>
        <row r="27">
          <cell r="AU27">
            <v>14</v>
          </cell>
          <cell r="AV27">
            <v>0.59798466154221541</v>
          </cell>
          <cell r="AW27">
            <v>15</v>
          </cell>
          <cell r="AX27">
            <v>0.76341729040264616</v>
          </cell>
          <cell r="AY27">
            <v>16</v>
          </cell>
          <cell r="AZ27">
            <v>0.84899146510399393</v>
          </cell>
        </row>
        <row r="28">
          <cell r="AU28">
            <v>15</v>
          </cell>
          <cell r="AV28">
            <v>0.59231135011082114</v>
          </cell>
          <cell r="AW28">
            <v>16</v>
          </cell>
          <cell r="AX28">
            <v>0.76008543929803973</v>
          </cell>
          <cell r="AY28">
            <v>17</v>
          </cell>
          <cell r="AZ28">
            <v>0.84684217149696761</v>
          </cell>
        </row>
        <row r="29">
          <cell r="AU29">
            <v>16</v>
          </cell>
          <cell r="AV29">
            <v>0.58712677420625337</v>
          </cell>
          <cell r="AW29">
            <v>17</v>
          </cell>
          <cell r="AX29">
            <v>0.75703128878185488</v>
          </cell>
          <cell r="AY29">
            <v>18</v>
          </cell>
          <cell r="AZ29">
            <v>0.84486935861497103</v>
          </cell>
        </row>
        <row r="30">
          <cell r="AU30">
            <v>17</v>
          </cell>
          <cell r="AV30">
            <v>0.58235577977849384</v>
          </cell>
          <cell r="AW30">
            <v>18</v>
          </cell>
          <cell r="AX30">
            <v>0.75421282966282177</v>
          </cell>
          <cell r="AY30">
            <v>19</v>
          </cell>
          <cell r="AZ30">
            <v>0.8430465239307342</v>
          </cell>
        </row>
        <row r="31">
          <cell r="AU31">
            <v>18</v>
          </cell>
          <cell r="AV31">
            <v>0.57793915499775594</v>
          </cell>
          <cell r="AW31">
            <v>19</v>
          </cell>
          <cell r="AX31">
            <v>0.7515968696477483</v>
          </cell>
          <cell r="AY31">
            <v>20</v>
          </cell>
          <cell r="AZ31">
            <v>0.8413527009787275</v>
          </cell>
        </row>
        <row r="32">
          <cell r="AU32">
            <v>19</v>
          </cell>
          <cell r="AV32">
            <v>0.5738294375948596</v>
          </cell>
          <cell r="AW32">
            <v>20</v>
          </cell>
          <cell r="AX32">
            <v>0.74915673253480619</v>
          </cell>
          <cell r="AY32">
            <v>21</v>
          </cell>
          <cell r="AZ32">
            <v>0.83977101967468104</v>
          </cell>
        </row>
        <row r="33">
          <cell r="AU33">
            <v>20</v>
          </cell>
          <cell r="AV33">
            <v>0.56998801234996332</v>
          </cell>
          <cell r="AW33">
            <v>21</v>
          </cell>
          <cell r="AX33">
            <v>0.74687066112683631</v>
          </cell>
          <cell r="AY33">
            <v>22</v>
          </cell>
          <cell r="AZ33">
            <v>0.83828770579190182</v>
          </cell>
        </row>
        <row r="34">
          <cell r="AU34">
            <v>21</v>
          </cell>
          <cell r="AV34">
            <v>0.56638305059914473</v>
          </cell>
          <cell r="AW34">
            <v>22</v>
          </cell>
          <cell r="AX34">
            <v>0.74472068062847696</v>
          </cell>
          <cell r="AY34">
            <v>23</v>
          </cell>
          <cell r="AZ34">
            <v>0.83689136813318832</v>
          </cell>
        </row>
        <row r="35">
          <cell r="AU35">
            <v>22</v>
          </cell>
          <cell r="AV35">
            <v>0.56298801513163743</v>
          </cell>
          <cell r="AW35">
            <v>23</v>
          </cell>
          <cell r="AX35">
            <v>0.74269177199715031</v>
          </cell>
          <cell r="AY35">
            <v>24</v>
          </cell>
          <cell r="AZ35">
            <v>0.83557247955947955</v>
          </cell>
        </row>
        <row r="36">
          <cell r="AU36">
            <v>23</v>
          </cell>
          <cell r="AV36">
            <v>0.55978055427412132</v>
          </cell>
          <cell r="AW36">
            <v>24</v>
          </cell>
          <cell r="AX36">
            <v>0.74077125913694197</v>
          </cell>
          <cell r="AY36">
            <v>25</v>
          </cell>
          <cell r="AZ36">
            <v>0.83432299189798276</v>
          </cell>
        </row>
        <row r="37">
          <cell r="AU37">
            <v>24</v>
          </cell>
          <cell r="AV37">
            <v>0.55674166979798001</v>
          </cell>
          <cell r="AW37">
            <v>25</v>
          </cell>
          <cell r="AX37">
            <v>0.73894834686952915</v>
          </cell>
          <cell r="AY37">
            <v>26</v>
          </cell>
          <cell r="AZ37">
            <v>0.83313604533549002</v>
          </cell>
        </row>
        <row r="38">
          <cell r="AU38">
            <v>25</v>
          </cell>
          <cell r="AV38">
            <v>0.55385508126207261</v>
          </cell>
          <cell r="AW38">
            <v>26</v>
          </cell>
          <cell r="AX38">
            <v>0.73721376728831955</v>
          </cell>
          <cell r="AY38">
            <v>27</v>
          </cell>
          <cell r="AZ38">
            <v>0.83200574579101383</v>
          </cell>
        </row>
        <row r="39">
          <cell r="AU39">
            <v>26</v>
          </cell>
          <cell r="AV39">
            <v>0.55110673374466446</v>
          </cell>
          <cell r="AW39">
            <v>27</v>
          </cell>
          <cell r="AX39">
            <v>0.73555950537884784</v>
          </cell>
          <cell r="AY39">
            <v>28</v>
          </cell>
          <cell r="AZ39">
            <v>0.8309269920471043</v>
          </cell>
        </row>
        <row r="40">
          <cell r="AU40">
            <v>27</v>
          </cell>
          <cell r="AV40">
            <v>0.54848441189217079</v>
          </cell>
          <cell r="AW40">
            <v>28</v>
          </cell>
          <cell r="AX40">
            <v>0.73397858351840539</v>
          </cell>
          <cell r="AY40">
            <v>29</v>
          </cell>
          <cell r="AZ40">
            <v>0.82989533987164721</v>
          </cell>
        </row>
        <row r="41">
          <cell r="AU41">
            <v>28</v>
          </cell>
          <cell r="AV41">
            <v>0.54597743391988862</v>
          </cell>
          <cell r="AW41">
            <v>29</v>
          </cell>
          <cell r="AX41">
            <v>0.73246489033039675</v>
          </cell>
          <cell r="AY41">
            <v>30</v>
          </cell>
          <cell r="AZ41">
            <v>0.82890689402644491</v>
          </cell>
        </row>
        <row r="42">
          <cell r="AU42">
            <v>29</v>
          </cell>
          <cell r="AV42">
            <v>0.5435764065158909</v>
          </cell>
          <cell r="AW42">
            <v>30</v>
          </cell>
          <cell r="AX42">
            <v>0.73101304338151996</v>
          </cell>
          <cell r="AY42">
            <v>31</v>
          </cell>
          <cell r="AZ42">
            <v>0.82795822156898369</v>
          </cell>
        </row>
        <row r="43">
          <cell r="AU43">
            <v>30</v>
          </cell>
          <cell r="AV43">
            <v>0.54127302668549904</v>
          </cell>
          <cell r="AW43">
            <v>31</v>
          </cell>
          <cell r="AX43">
            <v>0.72961827800417767</v>
          </cell>
          <cell r="AY43">
            <v>32</v>
          </cell>
          <cell r="AZ43">
            <v>0.8270462816030667</v>
          </cell>
        </row>
        <row r="44">
          <cell r="AU44">
            <v>31</v>
          </cell>
          <cell r="AV44">
            <v>0.53905992016625237</v>
          </cell>
          <cell r="AW44">
            <v>32</v>
          </cell>
          <cell r="AX44">
            <v>0.72827635650332889</v>
          </cell>
          <cell r="AY44">
            <v>33</v>
          </cell>
          <cell r="AZ44">
            <v>0.8261683678723718</v>
          </cell>
        </row>
        <row r="45">
          <cell r="AU45">
            <v>32</v>
          </cell>
          <cell r="AV45">
            <v>0.53693050861779956</v>
          </cell>
          <cell r="AW45">
            <v>33</v>
          </cell>
          <cell r="AX45">
            <v>0.72698349342580659</v>
          </cell>
          <cell r="AY45">
            <v>34</v>
          </cell>
          <cell r="AZ45">
            <v>0.82532206148040432</v>
          </cell>
        </row>
        <row r="46">
          <cell r="AU46">
            <v>33</v>
          </cell>
          <cell r="AV46">
            <v>0.53487889966083857</v>
          </cell>
          <cell r="AW46">
            <v>34</v>
          </cell>
          <cell r="AX46">
            <v>0.72573629360201575</v>
          </cell>
          <cell r="AY46">
            <v>35</v>
          </cell>
          <cell r="AZ46">
            <v>0.82450519166759995</v>
          </cell>
        </row>
        <row r="47">
          <cell r="AU47">
            <v>34</v>
          </cell>
          <cell r="AV47">
            <v>0.53289979521390674</v>
          </cell>
          <cell r="AW47">
            <v>35</v>
          </cell>
          <cell r="AX47">
            <v>0.72453170042968873</v>
          </cell>
          <cell r="AY47">
            <v>36</v>
          </cell>
          <cell r="AZ47">
            <v>0.82371580305321002</v>
          </cell>
        </row>
        <row r="48">
          <cell r="AU48">
            <v>35</v>
          </cell>
          <cell r="AV48">
            <v>0.53098841459905466</v>
          </cell>
          <cell r="AW48">
            <v>36</v>
          </cell>
          <cell r="AX48">
            <v>0.72336695243510662</v>
          </cell>
          <cell r="AY48">
            <v>37</v>
          </cell>
          <cell r="AZ48">
            <v>0.82295212810490259</v>
          </cell>
        </row>
        <row r="49">
          <cell r="AU49">
            <v>36</v>
          </cell>
          <cell r="AV49">
            <v>0.52914042965569219</v>
          </cell>
          <cell r="AW49">
            <v>37</v>
          </cell>
          <cell r="AX49">
            <v>0.72223954657292055</v>
          </cell>
          <cell r="AY49">
            <v>38</v>
          </cell>
          <cell r="AZ49">
            <v>0.82221256386653874</v>
          </cell>
        </row>
        <row r="50">
          <cell r="AU50">
            <v>37</v>
          </cell>
          <cell r="AV50">
            <v>0.52735190968494638</v>
          </cell>
          <cell r="AW50">
            <v>38</v>
          </cell>
          <cell r="AX50">
            <v>0.72114720704921464</v>
          </cell>
          <cell r="AY50">
            <v>39</v>
          </cell>
          <cell r="AZ50">
            <v>0.82149565217799203</v>
          </cell>
        </row>
        <row r="51">
          <cell r="AU51">
            <v>38</v>
          </cell>
          <cell r="AV51">
            <v>0.52561927449345658</v>
          </cell>
          <cell r="AW51">
            <v>39</v>
          </cell>
          <cell r="AX51">
            <v>0.72008785870054259</v>
          </cell>
          <cell r="AY51">
            <v>40</v>
          </cell>
          <cell r="AZ51">
            <v>0.8208000627769414</v>
          </cell>
        </row>
        <row r="52">
          <cell r="AU52">
            <v>39</v>
          </cell>
          <cell r="AV52">
            <v>0.52393925415053466</v>
          </cell>
          <cell r="AW52">
            <v>40</v>
          </cell>
          <cell r="AX52">
            <v>0.71905960415354275</v>
          </cell>
          <cell r="AY52">
            <v>41</v>
          </cell>
          <cell r="AZ52">
            <v>0.82012457879334599</v>
          </cell>
        </row>
        <row r="53">
          <cell r="AU53">
            <v>40</v>
          </cell>
          <cell r="AV53">
            <v>0.5223088543412866</v>
          </cell>
          <cell r="AW53">
            <v>41</v>
          </cell>
          <cell r="AX53">
            <v>0.71806070413934997</v>
          </cell>
          <cell r="AY53">
            <v>42</v>
          </cell>
          <cell r="AZ53">
            <v>0.81946808424151585</v>
          </cell>
        </row>
        <row r="54">
          <cell r="AU54">
            <v>41</v>
          </cell>
          <cell r="AV54">
            <v>0.52072532640911495</v>
          </cell>
          <cell r="AW54">
            <v>42</v>
          </cell>
          <cell r="AX54">
            <v>0.71708956045452144</v>
          </cell>
          <cell r="AY54">
            <v>43</v>
          </cell>
          <cell r="AZ54">
            <v>0.81882955318872841</v>
          </cell>
        </row>
        <row r="55">
          <cell r="AU55">
            <v>42</v>
          </cell>
          <cell r="AV55">
            <v>0.51918614134762264</v>
          </cell>
          <cell r="AW55">
            <v>43</v>
          </cell>
          <cell r="AX55">
            <v>0.71614470115317974</v>
          </cell>
          <cell r="AY55">
            <v>44</v>
          </cell>
          <cell r="AZ55">
            <v>0.81820804033794625</v>
          </cell>
        </row>
        <row r="56">
          <cell r="AU56">
            <v>43</v>
          </cell>
          <cell r="AV56">
            <v>0.51768896713447754</v>
          </cell>
          <cell r="AW56">
            <v>44</v>
          </cell>
          <cell r="AX56">
            <v>0.7152247676290957</v>
          </cell>
          <cell r="AY56">
            <v>45</v>
          </cell>
          <cell r="AZ56">
            <v>0.81760267280887811</v>
          </cell>
        </row>
        <row r="57">
          <cell r="AU57">
            <v>44</v>
          </cell>
          <cell r="AV57">
            <v>0.51623164890591811</v>
          </cell>
          <cell r="AW57">
            <v>45</v>
          </cell>
          <cell r="AX57">
            <v>0.71432850330578879</v>
          </cell>
          <cell r="AY57">
            <v>46</v>
          </cell>
          <cell r="AZ57">
            <v>0.81701264293906117</v>
          </cell>
        </row>
        <row r="58">
          <cell r="AU58">
            <v>45</v>
          </cell>
          <cell r="AV58">
            <v>0.5148121915560443</v>
          </cell>
          <cell r="AW58">
            <v>46</v>
          </cell>
          <cell r="AX58">
            <v>0.71345474370054796</v>
          </cell>
          <cell r="AY58">
            <v>47</v>
          </cell>
          <cell r="AZ58">
            <v>0.816437201956842</v>
          </cell>
        </row>
        <row r="59">
          <cell r="AU59">
            <v>46</v>
          </cell>
          <cell r="AV59">
            <v>0.51342874441427067</v>
          </cell>
          <cell r="AW59">
            <v>47</v>
          </cell>
          <cell r="AX59">
            <v>0.7126024076670664</v>
          </cell>
          <cell r="AY59">
            <v>48</v>
          </cell>
          <cell r="AZ59">
            <v>0.81587565440261556</v>
          </cell>
        </row>
        <row r="60">
          <cell r="AU60">
            <v>47</v>
          </cell>
          <cell r="AV60">
            <v>0.51207958771069217</v>
          </cell>
          <cell r="AW60">
            <v>48</v>
          </cell>
          <cell r="AX60">
            <v>0.71177048965300194</v>
          </cell>
          <cell r="AY60">
            <v>49</v>
          </cell>
          <cell r="AZ60">
            <v>0.81532735319466199</v>
          </cell>
        </row>
        <row r="61">
          <cell r="AU61">
            <v>48</v>
          </cell>
          <cell r="AV61">
            <v>0.51076312058526552</v>
          </cell>
          <cell r="AW61">
            <v>49</v>
          </cell>
          <cell r="AX61">
            <v>0.71095805283467262</v>
          </cell>
          <cell r="AY61">
            <v>50</v>
          </cell>
          <cell r="AZ61">
            <v>0.8147916952522859</v>
          </cell>
        </row>
        <row r="62">
          <cell r="AU62">
            <v>49</v>
          </cell>
          <cell r="AV62">
            <v>0.50947785043466143</v>
          </cell>
          <cell r="AW62">
            <v>50</v>
          </cell>
          <cell r="AX62">
            <v>0.71016422301242155</v>
          </cell>
          <cell r="AY62">
            <v>51</v>
          </cell>
          <cell r="AZ62">
            <v>0.81426811760244533</v>
          </cell>
        </row>
        <row r="63">
          <cell r="AU63">
            <v>50</v>
          </cell>
          <cell r="AV63">
            <v>0.50822238342201331</v>
          </cell>
          <cell r="AW63">
            <v>51</v>
          </cell>
          <cell r="AX63">
            <v>0.70938818316782704</v>
          </cell>
          <cell r="AY63">
            <v>52</v>
          </cell>
          <cell r="AZ63">
            <v>0.81375609390720638</v>
          </cell>
        </row>
        <row r="64">
          <cell r="AU64">
            <v>51</v>
          </cell>
          <cell r="AV64">
            <v>0.50699541600081777</v>
          </cell>
          <cell r="AW64">
            <v>52</v>
          </cell>
          <cell r="AX64">
            <v>0.70862916859857494</v>
          </cell>
          <cell r="AY64">
            <v>53</v>
          </cell>
          <cell r="AZ64">
            <v>0.81325513135864191</v>
          </cell>
        </row>
        <row r="65">
          <cell r="AU65">
            <v>52</v>
          </cell>
          <cell r="AV65">
            <v>0.50579572732594569</v>
          </cell>
          <cell r="AW65">
            <v>53</v>
          </cell>
          <cell r="AX65">
            <v>0.70788646255904009</v>
          </cell>
          <cell r="AY65">
            <v>54</v>
          </cell>
          <cell r="AZ65">
            <v>0.81276476789550889</v>
          </cell>
        </row>
        <row r="66">
          <cell r="AU66">
            <v>53</v>
          </cell>
          <cell r="AV66">
            <v>0.50462217244287599</v>
          </cell>
          <cell r="AW66">
            <v>54</v>
          </cell>
          <cell r="AX66">
            <v>0.7071593923448567</v>
          </cell>
          <cell r="AY66">
            <v>55</v>
          </cell>
          <cell r="AZ66">
            <v>0.81228456970253826</v>
          </cell>
        </row>
        <row r="67">
          <cell r="AU67">
            <v>54</v>
          </cell>
          <cell r="AV67">
            <v>0.50347367616152638</v>
          </cell>
          <cell r="AW67">
            <v>55</v>
          </cell>
          <cell r="AX67">
            <v>0.70644732576835967</v>
          </cell>
          <cell r="AY67">
            <v>56</v>
          </cell>
          <cell r="AZ67">
            <v>0.81181412895860794</v>
          </cell>
        </row>
        <row r="68">
          <cell r="AU68">
            <v>55</v>
          </cell>
          <cell r="AV68">
            <v>0.50234922753391376</v>
          </cell>
          <cell r="AW68">
            <v>56</v>
          </cell>
          <cell r="AX68">
            <v>0.70574966797904937</v>
          </cell>
          <cell r="AY68">
            <v>57</v>
          </cell>
          <cell r="AZ68">
            <v>0.81135306180467781</v>
          </cell>
        </row>
        <row r="69">
          <cell r="AU69">
            <v>56</v>
          </cell>
          <cell r="AV69">
            <v>0.5012478748657625</v>
          </cell>
          <cell r="AW69">
            <v>57</v>
          </cell>
          <cell r="AX69">
            <v>0.70506585858937165</v>
          </cell>
          <cell r="AY69">
            <v>58</v>
          </cell>
          <cell r="AZ69">
            <v>0.81090100650626296</v>
          </cell>
        </row>
        <row r="70">
          <cell r="AU70">
            <v>57</v>
          </cell>
          <cell r="AV70">
            <v>0.50016872120142497</v>
          </cell>
          <cell r="AW70">
            <v>58</v>
          </cell>
          <cell r="AX70">
            <v>0.7043953690713407</v>
          </cell>
          <cell r="AY70">
            <v>59</v>
          </cell>
          <cell r="AZ70">
            <v>0.81045762178853153</v>
          </cell>
        </row>
        <row r="71">
          <cell r="AU71">
            <v>58</v>
          </cell>
          <cell r="AV71">
            <v>0.49911092022934433</v>
          </cell>
          <cell r="AW71">
            <v>59</v>
          </cell>
          <cell r="AX71">
            <v>0.7037377003939802</v>
          </cell>
          <cell r="AY71">
            <v>60</v>
          </cell>
          <cell r="AZ71">
            <v>0.81002258532493798</v>
          </cell>
        </row>
        <row r="72">
          <cell r="AU72">
            <v>59</v>
          </cell>
          <cell r="AV72">
            <v>0.49807367256202284</v>
          </cell>
          <cell r="AW72">
            <v>60</v>
          </cell>
          <cell r="AX72">
            <v>0.70309238087536685</v>
          </cell>
          <cell r="AY72">
            <v>61</v>
          </cell>
          <cell r="AZ72">
            <v>0.80959559236272638</v>
          </cell>
        </row>
        <row r="73">
          <cell r="AU73">
            <v>60</v>
          </cell>
          <cell r="AV73">
            <v>0.49705622235022051</v>
          </cell>
          <cell r="AW73">
            <v>61</v>
          </cell>
          <cell r="AX73">
            <v>0.70245896422633514</v>
          </cell>
          <cell r="AY73">
            <v>62</v>
          </cell>
          <cell r="AZ73">
            <v>0.80917635447069935</v>
          </cell>
        </row>
        <row r="74">
          <cell r="AU74">
            <v>61</v>
          </cell>
          <cell r="AV74">
            <v>0.49605785419606707</v>
          </cell>
          <cell r="AW74">
            <v>62</v>
          </cell>
          <cell r="AX74">
            <v>0.70183702776569801</v>
          </cell>
          <cell r="AY74">
            <v>63</v>
          </cell>
          <cell r="AZ74">
            <v>0.8087645983964451</v>
          </cell>
        </row>
        <row r="75">
          <cell r="AU75">
            <v>62</v>
          </cell>
          <cell r="AV75">
            <v>0.49507789033404193</v>
          </cell>
          <cell r="AW75">
            <v>63</v>
          </cell>
          <cell r="AX75">
            <v>0.70122617078928051</v>
          </cell>
          <cell r="AY75">
            <v>64</v>
          </cell>
          <cell r="AZ75">
            <v>0.80836006502174129</v>
          </cell>
        </row>
        <row r="76">
          <cell r="AU76">
            <v>63</v>
          </cell>
          <cell r="AV76">
            <v>0.49411568805246486</v>
          </cell>
          <cell r="AW76">
            <v>64</v>
          </cell>
          <cell r="AX76">
            <v>0.70062601307713956</v>
          </cell>
          <cell r="AY76">
            <v>65</v>
          </cell>
          <cell r="AZ76">
            <v>0.80796250840619965</v>
          </cell>
        </row>
        <row r="77">
          <cell r="AU77">
            <v>64</v>
          </cell>
          <cell r="AV77">
            <v>0.49317063733134636</v>
          </cell>
          <cell r="AW77">
            <v>65</v>
          </cell>
          <cell r="AX77">
            <v>0.70003619352517954</v>
          </cell>
          <cell r="AY77">
            <v>66</v>
          </cell>
          <cell r="AZ77">
            <v>0.8075716949103543</v>
          </cell>
        </row>
        <row r="78">
          <cell r="AU78">
            <v>65</v>
          </cell>
          <cell r="AV78">
            <v>0.49224215867522036</v>
          </cell>
          <cell r="AW78">
            <v>66</v>
          </cell>
          <cell r="AX78">
            <v>0.69945636888893625</v>
          </cell>
          <cell r="AY78">
            <v>67</v>
          </cell>
          <cell r="AZ78">
            <v>0.80718740239041686</v>
          </cell>
        </row>
        <row r="79">
          <cell r="AU79">
            <v>66</v>
          </cell>
          <cell r="AV79">
            <v>0.49132970112200214</v>
          </cell>
          <cell r="AW79">
            <v>67</v>
          </cell>
          <cell r="AX79">
            <v>0.69888621262869355</v>
          </cell>
          <cell r="AY79">
            <v>68</v>
          </cell>
          <cell r="AZ79">
            <v>0.80680941945778428</v>
          </cell>
        </row>
        <row r="80">
          <cell r="AU80">
            <v>67</v>
          </cell>
          <cell r="AV80">
            <v>0.49043274041102913</v>
          </cell>
          <cell r="AW80">
            <v>68</v>
          </cell>
          <cell r="AX80">
            <v>0.69832541384628666</v>
          </cell>
          <cell r="AY80">
            <v>69</v>
          </cell>
          <cell r="AZ80">
            <v>0.8064375447971539</v>
          </cell>
        </row>
        <row r="81">
          <cell r="AU81">
            <v>68</v>
          </cell>
          <cell r="AV81">
            <v>0.48955077729529051</v>
          </cell>
          <cell r="AW81">
            <v>69</v>
          </cell>
          <cell r="AX81">
            <v>0.69777367630500864</v>
          </cell>
          <cell r="AY81">
            <v>70</v>
          </cell>
          <cell r="AZ81">
            <v>0.80607158653777533</v>
          </cell>
        </row>
        <row r="82">
          <cell r="AU82">
            <v>69</v>
          </cell>
          <cell r="AV82">
            <v>0.48868333598446534</v>
          </cell>
          <cell r="AW82">
            <v>70</v>
          </cell>
          <cell r="AX82">
            <v>0.69723071752495103</v>
          </cell>
          <cell r="AY82">
            <v>71</v>
          </cell>
          <cell r="AZ82">
            <v>0.80571136167294388</v>
          </cell>
        </row>
        <row r="83">
          <cell r="AU83">
            <v>70</v>
          </cell>
          <cell r="AV83">
            <v>0.48782996270682233</v>
          </cell>
          <cell r="AW83">
            <v>71</v>
          </cell>
          <cell r="AX83">
            <v>0.69669626794692963</v>
          </cell>
          <cell r="AY83">
            <v>72</v>
          </cell>
          <cell r="AZ83">
            <v>0.80535669552337008</v>
          </cell>
        </row>
        <row r="84">
          <cell r="AU84">
            <v>71</v>
          </cell>
          <cell r="AV84">
            <v>0.48699022437927675</v>
          </cell>
          <cell r="AW84">
            <v>72</v>
          </cell>
          <cell r="AX84">
            <v>0.6961700701588539</v>
          </cell>
          <cell r="AY84">
            <v>73</v>
          </cell>
          <cell r="AZ84">
            <v>0.80500742124050328</v>
          </cell>
        </row>
        <row r="85">
          <cell r="AU85">
            <v>72</v>
          </cell>
          <cell r="AV85">
            <v>0.48616370737601255</v>
          </cell>
          <cell r="AW85">
            <v>73</v>
          </cell>
          <cell r="AX85">
            <v>0.69565187817903396</v>
          </cell>
          <cell r="AY85">
            <v>74</v>
          </cell>
          <cell r="AZ85">
            <v>0.80466337934629928</v>
          </cell>
        </row>
        <row r="86">
          <cell r="AU86">
            <v>73</v>
          </cell>
          <cell r="AV86">
            <v>0.485350016387053</v>
          </cell>
          <cell r="AW86">
            <v>74</v>
          </cell>
          <cell r="AX86">
            <v>0.69514145679147643</v>
          </cell>
          <cell r="AY86">
            <v>75</v>
          </cell>
          <cell r="AZ86">
            <v>0.8043244173062678</v>
          </cell>
        </row>
        <row r="87">
          <cell r="AU87">
            <v>74</v>
          </cell>
          <cell r="AV87">
            <v>0.4845487733590248</v>
          </cell>
          <cell r="AW87">
            <v>75</v>
          </cell>
          <cell r="AX87">
            <v>0.69463858092871245</v>
          </cell>
          <cell r="AY87">
            <v>76</v>
          </cell>
          <cell r="AZ87">
            <v>0.80399038913295906</v>
          </cell>
        </row>
        <row r="88">
          <cell r="AU88">
            <v>75</v>
          </cell>
          <cell r="AV88">
            <v>0.48375961651113331</v>
          </cell>
          <cell r="AW88">
            <v>76</v>
          </cell>
          <cell r="AX88">
            <v>0.69414303509814357</v>
          </cell>
          <cell r="AY88">
            <v>77</v>
          </cell>
          <cell r="AZ88">
            <v>0.80366115501732005</v>
          </cell>
        </row>
        <row r="89">
          <cell r="AU89">
            <v>76</v>
          </cell>
          <cell r="AV89">
            <v>0.48298219942004217</v>
          </cell>
          <cell r="AW89">
            <v>77</v>
          </cell>
          <cell r="AX89">
            <v>0.69365461284827712</v>
          </cell>
          <cell r="AY89">
            <v>78</v>
          </cell>
          <cell r="AZ89">
            <v>0.80333658098560923</v>
          </cell>
        </row>
        <row r="90">
          <cell r="AU90">
            <v>77</v>
          </cell>
          <cell r="AV90">
            <v>0.48221619016796313</v>
          </cell>
          <cell r="AW90">
            <v>78</v>
          </cell>
          <cell r="AX90">
            <v>0.69317311627157407</v>
          </cell>
          <cell r="AY90">
            <v>79</v>
          </cell>
          <cell r="AZ90">
            <v>0.80301653857976818</v>
          </cell>
        </row>
        <row r="91">
          <cell r="AU91">
            <v>78</v>
          </cell>
          <cell r="AV91">
            <v>0.48146127054880017</v>
          </cell>
          <cell r="AW91">
            <v>79</v>
          </cell>
          <cell r="AX91">
            <v>0.69269835554093984</v>
          </cell>
          <cell r="AY91">
            <v>80</v>
          </cell>
          <cell r="AZ91">
            <v>0.80270090455935816</v>
          </cell>
        </row>
        <row r="92">
          <cell r="AU92">
            <v>79</v>
          </cell>
          <cell r="AV92">
            <v>0.48071713532767424</v>
          </cell>
          <cell r="AW92">
            <v>80</v>
          </cell>
          <cell r="AX92">
            <v>0.69223014847716458</v>
          </cell>
          <cell r="AY92">
            <v>81</v>
          </cell>
          <cell r="AZ92">
            <v>0.80238956062333777</v>
          </cell>
        </row>
        <row r="93">
          <cell r="AU93">
            <v>80</v>
          </cell>
          <cell r="AV93">
            <v>0.47998349154958919</v>
          </cell>
          <cell r="AW93">
            <v>81</v>
          </cell>
          <cell r="AX93">
            <v>0.69176832014487266</v>
          </cell>
          <cell r="AY93">
            <v>82</v>
          </cell>
          <cell r="AZ93">
            <v>0.80208239315011864</v>
          </cell>
        </row>
        <row r="94">
          <cell r="AU94">
            <v>81</v>
          </cell>
          <cell r="AV94">
            <v>0.47926005789338721</v>
          </cell>
          <cell r="AW94">
            <v>82</v>
          </cell>
          <cell r="AX94">
            <v>0.69131270247475263</v>
          </cell>
          <cell r="AY94">
            <v>83</v>
          </cell>
          <cell r="AZ94">
            <v>0.80177929295447903</v>
          </cell>
        </row>
        <row r="95">
          <cell r="AU95">
            <v>82</v>
          </cell>
          <cell r="AV95">
            <v>0.47854656406748453</v>
          </cell>
          <cell r="AW95">
            <v>83</v>
          </cell>
          <cell r="AX95">
            <v>0.69086313391005238</v>
          </cell>
          <cell r="AY95">
            <v>84</v>
          </cell>
          <cell r="AZ95">
            <v>0.80148015506004178</v>
          </cell>
        </row>
        <row r="96">
          <cell r="AU96">
            <v>83</v>
          </cell>
          <cell r="AV96">
            <v>0.47784275024419842</v>
          </cell>
          <cell r="AW96">
            <v>84</v>
          </cell>
          <cell r="AX96">
            <v>0.69041945907548963</v>
          </cell>
          <cell r="AY96">
            <v>85</v>
          </cell>
          <cell r="AZ96">
            <v>0.80118487848613396</v>
          </cell>
        </row>
        <row r="97">
          <cell r="AU97">
            <v>84</v>
          </cell>
          <cell r="AV97">
            <v>0.47714836652974835</v>
          </cell>
          <cell r="AW97">
            <v>85</v>
          </cell>
          <cell r="AX97">
            <v>0.68998152846689886</v>
          </cell>
          <cell r="AY97">
            <v>86</v>
          </cell>
          <cell r="AZ97">
            <v>0.80089336604795591</v>
          </cell>
        </row>
        <row r="98">
          <cell r="AU98">
            <v>85</v>
          </cell>
          <cell r="AV98">
            <v>0.47646317246727377</v>
          </cell>
          <cell r="AW98">
            <v>86</v>
          </cell>
          <cell r="AX98">
            <v>0.68954919816007632</v>
          </cell>
          <cell r="AY98">
            <v>87</v>
          </cell>
          <cell r="AZ98">
            <v>0.80060552416907182</v>
          </cell>
        </row>
        <row r="99">
          <cell r="AU99">
            <v>86</v>
          </cell>
          <cell r="AV99">
            <v>0.47578693657043603</v>
          </cell>
          <cell r="AW99">
            <v>87</v>
          </cell>
          <cell r="AX99">
            <v>0.68912232953741692</v>
          </cell>
          <cell r="AY99">
            <v>88</v>
          </cell>
          <cell r="AZ99">
            <v>0.80032126270532378</v>
          </cell>
        </row>
        <row r="100">
          <cell r="AU100">
            <v>87</v>
          </cell>
          <cell r="AV100">
            <v>0.47511943588537864</v>
          </cell>
          <cell r="AW100">
            <v>88</v>
          </cell>
          <cell r="AX100">
            <v>0.6887007890310568</v>
          </cell>
          <cell r="AY100">
            <v>89</v>
          </cell>
          <cell r="AZ100">
            <v>0.80004049477934513</v>
          </cell>
        </row>
        <row r="101">
          <cell r="AU101">
            <v>88</v>
          </cell>
          <cell r="AV101">
            <v>0.47446045557900529</v>
          </cell>
          <cell r="AW101">
            <v>89</v>
          </cell>
          <cell r="AX101">
            <v>0.68828444788134091</v>
          </cell>
          <cell r="AY101">
            <v>90</v>
          </cell>
          <cell r="AZ101">
            <v>0.79976313662491583</v>
          </cell>
        </row>
        <row r="102">
          <cell r="AU102">
            <v>89</v>
          </cell>
          <cell r="AV102">
            <v>0.47380978855170908</v>
          </cell>
          <cell r="AW102">
            <v>90</v>
          </cell>
          <cell r="AX102">
            <v>0.68787318190953195</v>
          </cell>
          <cell r="AY102">
            <v>91</v>
          </cell>
          <cell r="AZ102">
            <v>0.79948910744046731</v>
          </cell>
        </row>
        <row r="103">
          <cell r="AU103">
            <v>90</v>
          </cell>
          <cell r="AV103">
            <v>0.47316723507282932</v>
          </cell>
          <cell r="AW103">
            <v>91</v>
          </cell>
          <cell r="AX103">
            <v>0.68746687130376816</v>
          </cell>
          <cell r="AY103">
            <v>92</v>
          </cell>
          <cell r="AZ103">
            <v>0.79921832925109981</v>
          </cell>
        </row>
        <row r="104">
          <cell r="AU104">
            <v>91</v>
          </cell>
          <cell r="AV104">
            <v>0.47253260243726269</v>
          </cell>
          <cell r="AW104">
            <v>92</v>
          </cell>
          <cell r="AX104">
            <v>0.68706540041735209</v>
          </cell>
          <cell r="AY104">
            <v>93</v>
          </cell>
          <cell r="AZ104">
            <v>0.79895072677852408</v>
          </cell>
        </row>
        <row r="105">
          <cell r="AU105">
            <v>92</v>
          </cell>
          <cell r="AV105">
            <v>0.47190570464177384</v>
          </cell>
          <cell r="AW105">
            <v>93</v>
          </cell>
          <cell r="AX105">
            <v>0.68666865757853157</v>
          </cell>
          <cell r="AY105">
            <v>94</v>
          </cell>
          <cell r="AZ105">
            <v>0.79868622731839034</v>
          </cell>
        </row>
        <row r="106">
          <cell r="AU106">
            <v>93</v>
          </cell>
          <cell r="AV106">
            <v>0.47128636207966723</v>
          </cell>
          <cell r="AW106">
            <v>94</v>
          </cell>
          <cell r="AX106">
            <v>0.68627653491099549</v>
          </cell>
          <cell r="AY106">
            <v>95</v>
          </cell>
          <cell r="AZ106">
            <v>0.79842476062450485</v>
          </cell>
        </row>
        <row r="107">
          <cell r="AU107">
            <v>94</v>
          </cell>
          <cell r="AV107">
            <v>0.47067440125258986</v>
          </cell>
          <cell r="AW107">
            <v>95</v>
          </cell>
          <cell r="AX107">
            <v>0.68588892816436897</v>
          </cell>
          <cell r="AY107">
            <v>96</v>
          </cell>
          <cell r="AZ107">
            <v>0.79816625879947711</v>
          </cell>
        </row>
        <row r="108">
          <cell r="AU108">
            <v>95</v>
          </cell>
          <cell r="AV108">
            <v>0.47006965449832416</v>
          </cell>
          <cell r="AW108">
            <v>96</v>
          </cell>
          <cell r="AX108">
            <v>0.68550573655404923</v>
          </cell>
          <cell r="AY108">
            <v>97</v>
          </cell>
          <cell r="AZ108">
            <v>0.79791065619137391</v>
          </cell>
        </row>
        <row r="109">
          <cell r="AU109">
            <v>96</v>
          </cell>
          <cell r="AV109">
            <v>0.46947195973352274</v>
          </cell>
          <cell r="AW109">
            <v>97</v>
          </cell>
          <cell r="AX109">
            <v>0.6851268626097694</v>
          </cell>
          <cell r="AY109">
            <v>98</v>
          </cell>
          <cell r="AZ109">
            <v>0.79765788929598724</v>
          </cell>
        </row>
        <row r="110">
          <cell r="AU110">
            <v>97</v>
          </cell>
          <cell r="AV110">
            <v>0.46888116021041326</v>
          </cell>
          <cell r="AW110">
            <v>98</v>
          </cell>
          <cell r="AX110">
            <v>0.68475221203232972</v>
          </cell>
          <cell r="AY110">
            <v>99</v>
          </cell>
          <cell r="AZ110">
            <v>0.79740789666435752</v>
          </cell>
        </row>
        <row r="111">
          <cell r="AU111">
            <v>98</v>
          </cell>
          <cell r="AV111">
            <v>0.46829710428657401</v>
          </cell>
          <cell r="AW111">
            <v>99</v>
          </cell>
          <cell r="AX111">
            <v>0.6843816935579714</v>
          </cell>
          <cell r="AY111">
            <v>100</v>
          </cell>
          <cell r="AZ111">
            <v>0.79716061881521316</v>
          </cell>
        </row>
        <row r="112">
          <cell r="AU112">
            <v>99</v>
          </cell>
          <cell r="AV112">
            <v>0.46771964520695031</v>
          </cell>
          <cell r="AW112">
            <v>100</v>
          </cell>
          <cell r="AX112">
            <v>0.68401521882990901</v>
          </cell>
          <cell r="AY112">
            <v>101</v>
          </cell>
          <cell r="AZ112">
            <v>0.79691599815202041</v>
          </cell>
        </row>
        <row r="113">
          <cell r="AU113">
            <v>100</v>
          </cell>
          <cell r="AV113">
            <v>0.46714864089733976</v>
          </cell>
          <cell r="AW113">
            <v>101</v>
          </cell>
          <cell r="AX113">
            <v>0.68365270227657837</v>
          </cell>
          <cell r="AY113">
            <v>102</v>
          </cell>
          <cell r="AZ113">
            <v>0.79667397888435121</v>
          </cell>
        </row>
        <row r="114">
          <cell r="AU114">
            <v>101</v>
          </cell>
          <cell r="AV114">
            <v>0.46658395376863093</v>
          </cell>
          <cell r="AW114">
            <v>102</v>
          </cell>
          <cell r="AX114">
            <v>0.68329406099617573</v>
          </cell>
          <cell r="AY114">
            <v>103</v>
          </cell>
          <cell r="AZ114">
            <v>0.79643450695330564</v>
          </cell>
        </row>
        <row r="115">
          <cell r="AU115">
            <v>102</v>
          </cell>
          <cell r="AV115">
            <v>0.46602545053113398</v>
          </cell>
          <cell r="AW115">
            <v>103</v>
          </cell>
          <cell r="AX115">
            <v>0.68293921464710983</v>
          </cell>
          <cell r="AY115">
            <v>104</v>
          </cell>
          <cell r="AZ115">
            <v>0.79619752996074</v>
          </cell>
        </row>
        <row r="116">
          <cell r="AU116">
            <v>103</v>
          </cell>
          <cell r="AV116">
            <v>0.46547300201838437</v>
          </cell>
          <cell r="AW116">
            <v>104</v>
          </cell>
          <cell r="AX116">
            <v>0.68258808534400373</v>
          </cell>
          <cell r="AY116">
            <v>105</v>
          </cell>
          <cell r="AZ116">
            <v>0.79596299710206841</v>
          </cell>
        </row>
        <row r="117">
          <cell r="AU117">
            <v>104</v>
          </cell>
          <cell r="AV117">
            <v>0.46492648301984973</v>
          </cell>
          <cell r="AW117">
            <v>105</v>
          </cell>
          <cell r="AX117">
            <v>0.68224059755891342</v>
          </cell>
          <cell r="AY117">
            <v>106</v>
          </cell>
          <cell r="AZ117">
            <v>0.7957308591024258</v>
          </cell>
        </row>
        <row r="118">
          <cell r="AU118">
            <v>105</v>
          </cell>
          <cell r="AV118">
            <v>0.46438577212200383</v>
          </cell>
          <cell r="AW118">
            <v>106</v>
          </cell>
          <cell r="AX118">
            <v>0.68189667802745346</v>
          </cell>
          <cell r="AY118">
            <v>107</v>
          </cell>
          <cell r="AZ118">
            <v>0.7955010681559922</v>
          </cell>
        </row>
        <row r="119">
          <cell r="AU119">
            <v>106</v>
          </cell>
          <cell r="AV119">
            <v>0.46385075155727307</v>
          </cell>
          <cell r="AW119">
            <v>107</v>
          </cell>
          <cell r="AX119">
            <v>0.68155625565954026</v>
          </cell>
          <cell r="AY119">
            <v>108</v>
          </cell>
          <cell r="AZ119">
            <v>0.79527357786829111</v>
          </cell>
        </row>
        <row r="120">
          <cell r="AU120">
            <v>107</v>
          </cell>
          <cell r="AV120">
            <v>0.46332130706039443</v>
          </cell>
          <cell r="AW120">
            <v>108</v>
          </cell>
          <cell r="AX120">
            <v>0.68121926145448286</v>
          </cell>
          <cell r="AY120">
            <v>109</v>
          </cell>
          <cell r="AZ120">
            <v>0.79504834320129136</v>
          </cell>
        </row>
        <row r="121">
          <cell r="AU121">
            <v>108</v>
          </cell>
          <cell r="AV121">
            <v>0.46279732773175186</v>
          </cell>
          <cell r="AW121">
            <v>109</v>
          </cell>
          <cell r="AX121">
            <v>0.68088562842016953</v>
          </cell>
          <cell r="AY121">
            <v>110</v>
          </cell>
          <cell r="AZ121">
            <v>0.79482532042114717</v>
          </cell>
        </row>
        <row r="122">
          <cell r="AU122">
            <v>109</v>
          </cell>
          <cell r="AV122">
            <v>0.46227870590728892</v>
          </cell>
          <cell r="AW122">
            <v>110</v>
          </cell>
          <cell r="AX122">
            <v>0.68055529149611882</v>
          </cell>
          <cell r="AY122">
            <v>111</v>
          </cell>
          <cell r="AZ122">
            <v>0.79460446704843035</v>
          </cell>
        </row>
        <row r="123">
          <cell r="AU123">
            <v>110</v>
          </cell>
          <cell r="AV123">
            <v>0.46176533703462475</v>
          </cell>
          <cell r="AW123">
            <v>111</v>
          </cell>
          <cell r="AX123">
            <v>0.68022818748016933</v>
          </cell>
          <cell r="AY123">
            <v>112</v>
          </cell>
          <cell r="AZ123">
            <v>0.7943857418107092</v>
          </cell>
        </row>
        <row r="124">
          <cell r="AU124">
            <v>111</v>
          </cell>
          <cell r="AV124">
            <v>0.46125711955502147</v>
          </cell>
          <cell r="AW124">
            <v>112</v>
          </cell>
          <cell r="AX124">
            <v>0.67990425495861195</v>
          </cell>
          <cell r="AY124">
            <v>113</v>
          </cell>
          <cell r="AZ124">
            <v>0.79416910459734491</v>
          </cell>
        </row>
        <row r="125">
          <cell r="AU125">
            <v>112</v>
          </cell>
          <cell r="AV125">
            <v>0.46075395479087355</v>
          </cell>
          <cell r="AW125">
            <v>113</v>
          </cell>
          <cell r="AX125">
            <v>0.67958343423956569</v>
          </cell>
          <cell r="AY125">
            <v>114</v>
          </cell>
          <cell r="AZ125">
            <v>0.79395451641638293</v>
          </cell>
        </row>
        <row r="126">
          <cell r="AU126">
            <v>113</v>
          </cell>
          <cell r="AV126">
            <v>0.46025574683841575</v>
          </cell>
          <cell r="AW126">
            <v>114</v>
          </cell>
          <cell r="AX126">
            <v>0.67926566728942206</v>
          </cell>
          <cell r="AY126">
            <v>115</v>
          </cell>
          <cell r="AZ126">
            <v>0.79374193935342163</v>
          </cell>
        </row>
        <row r="127">
          <cell r="AU127">
            <v>114</v>
          </cell>
          <cell r="AV127">
            <v>0.45976240246536026</v>
          </cell>
          <cell r="AW127">
            <v>115</v>
          </cell>
          <cell r="AX127">
            <v>0.67895089767219019</v>
          </cell>
          <cell r="AY127">
            <v>116</v>
          </cell>
          <cell r="AZ127">
            <v>0.79353133653235253</v>
          </cell>
        </row>
        <row r="128">
          <cell r="AU128">
            <v>115</v>
          </cell>
          <cell r="AV128">
            <v>0.45927383101319608</v>
          </cell>
          <cell r="AW128">
            <v>116</v>
          </cell>
          <cell r="AX128">
            <v>0.67863907049158212</v>
          </cell>
          <cell r="AY128">
            <v>117</v>
          </cell>
          <cell r="AZ128">
            <v>0.79332267207786955</v>
          </cell>
        </row>
        <row r="129">
          <cell r="AU129">
            <v>116</v>
          </cell>
          <cell r="AV129">
            <v>0.45878994430389641</v>
          </cell>
          <cell r="AW129">
            <v>117</v>
          </cell>
          <cell r="AX129">
            <v>0.67833013233569683</v>
          </cell>
          <cell r="AY129">
            <v>118</v>
          </cell>
          <cell r="AZ129">
            <v>0.79311591107965451</v>
          </cell>
        </row>
        <row r="130">
          <cell r="AU130">
            <v>117</v>
          </cell>
          <cell r="AV130">
            <v>0.45831065655080194</v>
          </cell>
          <cell r="AW130">
            <v>118</v>
          </cell>
          <cell r="AX130">
            <v>0.67802403122415855</v>
          </cell>
          <cell r="AY130">
            <v>119</v>
          </cell>
          <cell r="AZ130">
            <v>0.7929110195581468</v>
          </cell>
        </row>
        <row r="131">
          <cell r="AU131">
            <v>118</v>
          </cell>
          <cell r="AV131">
            <v>0.45783588427345345</v>
          </cell>
          <cell r="AW131">
            <v>119</v>
          </cell>
          <cell r="AX131">
            <v>0.67772071655758448</v>
          </cell>
          <cell r="AY131">
            <v>120</v>
          </cell>
          <cell r="AZ131">
            <v>0.79270796443181679</v>
          </cell>
        </row>
        <row r="132">
          <cell r="AU132">
            <v>119</v>
          </cell>
          <cell r="AV132">
            <v>0.45736554621616998</v>
          </cell>
          <cell r="AW132">
            <v>120</v>
          </cell>
          <cell r="AX132">
            <v>0.67742013906925747</v>
          </cell>
          <cell r="AY132">
            <v>121</v>
          </cell>
          <cell r="AZ132">
            <v>0.79250671348586299</v>
          </cell>
        </row>
        <row r="133">
          <cell r="AU133">
            <v>120</v>
          </cell>
          <cell r="AV133">
            <v>0.45689956327017611</v>
          </cell>
          <cell r="AW133">
            <v>121</v>
          </cell>
          <cell r="AX133">
            <v>0.67712225077889021</v>
          </cell>
          <cell r="AY133">
            <v>122</v>
          </cell>
          <cell r="AZ133">
            <v>0.79230723534225933</v>
          </cell>
        </row>
        <row r="134">
          <cell r="AU134">
            <v>121</v>
          </cell>
          <cell r="AV134">
            <v>0.45643785839909268</v>
          </cell>
          <cell r="AW134">
            <v>122</v>
          </cell>
          <cell r="AX134">
            <v>0.67682700494837389</v>
          </cell>
          <cell r="AY134">
            <v>123</v>
          </cell>
          <cell r="AZ134">
            <v>0.79210949943108455</v>
          </cell>
        </row>
        <row r="135">
          <cell r="AU135">
            <v>122</v>
          </cell>
          <cell r="AV135">
            <v>0.45598035656762204</v>
          </cell>
          <cell r="AW135">
            <v>123</v>
          </cell>
          <cell r="AX135">
            <v>0.67653435603940959</v>
          </cell>
          <cell r="AY135">
            <v>124</v>
          </cell>
          <cell r="AZ135">
            <v>0.7919134759630666</v>
          </cell>
        </row>
        <row r="136">
          <cell r="AU136">
            <v>123</v>
          </cell>
          <cell r="AV136">
            <v>0.45552698467326136</v>
          </cell>
          <cell r="AW136">
            <v>124</v>
          </cell>
          <cell r="AX136">
            <v>0.67624425967292567</v>
          </cell>
          <cell r="AY136">
            <v>125</v>
          </cell>
          <cell r="AZ136">
            <v>0.7917191359032818</v>
          </cell>
        </row>
        <row r="137">
          <cell r="AU137">
            <v>124</v>
          </cell>
          <cell r="AV137">
            <v>0.45507767148089584</v>
          </cell>
          <cell r="AW137">
            <v>125</v>
          </cell>
          <cell r="AX137">
            <v>0.67595667259019521</v>
          </cell>
          <cell r="AY137">
            <v>126</v>
          </cell>
          <cell r="AZ137">
            <v>0.7915264509459522</v>
          </cell>
        </row>
        <row r="138">
          <cell r="AU138">
            <v>125</v>
          </cell>
          <cell r="AV138">
            <v>0.4546323475601235</v>
          </cell>
          <cell r="AW138">
            <v>126</v>
          </cell>
          <cell r="AX138">
            <v>0.675671552615566</v>
          </cell>
          <cell r="AY138">
            <v>127</v>
          </cell>
          <cell r="AZ138">
            <v>0.79133539349028426</v>
          </cell>
        </row>
        <row r="139">
          <cell r="AU139">
            <v>126</v>
          </cell>
          <cell r="AV139">
            <v>0.45419094522517833</v>
          </cell>
          <cell r="AW139">
            <v>127</v>
          </cell>
          <cell r="AX139">
            <v>0.6753888586207244</v>
          </cell>
          <cell r="AY139">
            <v>128</v>
          </cell>
          <cell r="AZ139">
            <v>0.79114593661729871</v>
          </cell>
        </row>
        <row r="140">
          <cell r="AU140">
            <v>127</v>
          </cell>
          <cell r="AV140">
            <v>0.45375339847732343</v>
          </cell>
          <cell r="AW140">
            <v>128</v>
          </cell>
          <cell r="AX140">
            <v>0.67510855049041796</v>
          </cell>
          <cell r="AY140">
            <v>129</v>
          </cell>
          <cell r="AZ140">
            <v>0.79095805406760467</v>
          </cell>
        </row>
        <row r="141">
          <cell r="AU141">
            <v>128</v>
          </cell>
          <cell r="AV141">
            <v>0.45331964294959448</v>
          </cell>
          <cell r="AW141">
            <v>129</v>
          </cell>
          <cell r="AX141">
            <v>0.6748305890895665</v>
          </cell>
          <cell r="AY141">
            <v>130</v>
          </cell>
          <cell r="AZ141">
            <v>0.79077172022006981</v>
          </cell>
        </row>
        <row r="142">
          <cell r="AU142">
            <v>129</v>
          </cell>
          <cell r="AV142">
            <v>0.45288961585377718</v>
          </cell>
          <cell r="AW142">
            <v>130</v>
          </cell>
          <cell r="AX142">
            <v>0.67455493623169482</v>
          </cell>
          <cell r="AY142">
            <v>131</v>
          </cell>
          <cell r="AZ142">
            <v>0.79058691007134496</v>
          </cell>
        </row>
        <row r="143">
          <cell r="AU143">
            <v>130</v>
          </cell>
          <cell r="AV143">
            <v>0.45246325592951431</v>
          </cell>
          <cell r="AW143">
            <v>131</v>
          </cell>
          <cell r="AX143">
            <v>0.67428155464862227</v>
          </cell>
          <cell r="AY143">
            <v>132</v>
          </cell>
          <cell r="AZ143">
            <v>0.79040359921620207</v>
          </cell>
        </row>
        <row r="144">
          <cell r="AU144">
            <v>131</v>
          </cell>
          <cell r="AV144">
            <v>0.45204050339543933</v>
          </cell>
          <cell r="AW144">
            <v>132</v>
          </cell>
          <cell r="AX144">
            <v>0.67401040796135236</v>
          </cell>
          <cell r="AY144">
            <v>133</v>
          </cell>
          <cell r="AZ144">
            <v>0.79022176382864862</v>
          </cell>
        </row>
        <row r="145">
          <cell r="AU145">
            <v>132</v>
          </cell>
          <cell r="AV145">
            <v>0.45162129990224031</v>
          </cell>
          <cell r="AW145">
            <v>133</v>
          </cell>
          <cell r="AX145">
            <v>0.67374146065210327</v>
          </cell>
          <cell r="AY145">
            <v>134</v>
          </cell>
          <cell r="AZ145">
            <v>0.7900413806437786</v>
          </cell>
        </row>
        <row r="146">
          <cell r="AU146">
            <v>133</v>
          </cell>
          <cell r="AV146">
            <v>0.45120558848756565</v>
          </cell>
          <cell r="AW146">
            <v>134</v>
          </cell>
          <cell r="AX146">
            <v>0.67347467803742878</v>
          </cell>
          <cell r="AY146">
            <v>135</v>
          </cell>
          <cell r="AZ146">
            <v>0.78986242694032904</v>
          </cell>
        </row>
        <row r="147">
          <cell r="AU147">
            <v>134</v>
          </cell>
          <cell r="AV147">
            <v>0.45079331353268204</v>
          </cell>
          <cell r="AW147">
            <v>135</v>
          </cell>
          <cell r="AX147">
            <v>0.67321002624237591</v>
          </cell>
          <cell r="AY147">
            <v>136</v>
          </cell>
          <cell r="AZ147">
            <v>0.78968488052390884</v>
          </cell>
        </row>
        <row r="148">
          <cell r="AU148">
            <v>135</v>
          </cell>
          <cell r="AV148">
            <v>0.45038442072080842</v>
          </cell>
          <cell r="AW148">
            <v>136</v>
          </cell>
          <cell r="AX148">
            <v>0.67294747217563444</v>
          </cell>
          <cell r="AY148">
            <v>137</v>
          </cell>
          <cell r="AZ148">
            <v>0.78950871971086656</v>
          </cell>
        </row>
        <row r="149">
          <cell r="AU149">
            <v>136</v>
          </cell>
          <cell r="AV149">
            <v>0.44997885699704587</v>
          </cell>
          <cell r="AW149">
            <v>137</v>
          </cell>
          <cell r="AX149">
            <v>0.67268698350563227</v>
          </cell>
          <cell r="AY149">
            <v>138</v>
          </cell>
          <cell r="AZ149">
            <v>0.78933392331277275</v>
          </cell>
        </row>
        <row r="150">
          <cell r="AU150">
            <v>137</v>
          </cell>
          <cell r="AV150">
            <v>0.44957657052983047</v>
          </cell>
          <cell r="AW150">
            <v>138</v>
          </cell>
          <cell r="AX150">
            <v>0.67242852863753277</v>
          </cell>
          <cell r="AY150">
            <v>139</v>
          </cell>
          <cell r="AZ150">
            <v>0.78916047062148531</v>
          </cell>
        </row>
        <row r="151">
          <cell r="AU151">
            <v>138</v>
          </cell>
          <cell r="AV151">
            <v>0.44917751067384293</v>
          </cell>
          <cell r="AW151">
            <v>139</v>
          </cell>
          <cell r="AX151">
            <v>0.6721720766910948</v>
          </cell>
          <cell r="AY151">
            <v>140</v>
          </cell>
          <cell r="AZ151">
            <v>0.78898834139477159</v>
          </cell>
        </row>
        <row r="152">
          <cell r="AU152">
            <v>139</v>
          </cell>
          <cell r="AV152">
            <v>0.44878162793430754</v>
          </cell>
          <cell r="AW152">
            <v>140</v>
          </cell>
          <cell r="AX152">
            <v>0.67191759747935642</v>
          </cell>
          <cell r="AY152">
            <v>141</v>
          </cell>
          <cell r="AZ152">
            <v>0.78881751584246629</v>
          </cell>
        </row>
        <row r="153">
          <cell r="AU153">
            <v>140</v>
          </cell>
          <cell r="AV153">
            <v>0.44838887393261928</v>
          </cell>
          <cell r="AW153">
            <v>141</v>
          </cell>
          <cell r="AX153">
            <v>0.67166506148810645</v>
          </cell>
          <cell r="AY153">
            <v>142</v>
          </cell>
          <cell r="AZ153">
            <v>0.7886479746131374</v>
          </cell>
        </row>
        <row r="154">
          <cell r="AU154">
            <v>141</v>
          </cell>
          <cell r="AV154">
            <v>0.44799920137323956</v>
          </cell>
          <cell r="AW154">
            <v>142</v>
          </cell>
          <cell r="AX154">
            <v>0.67141443985610749</v>
          </cell>
          <cell r="AY154">
            <v>143</v>
          </cell>
          <cell r="AZ154">
            <v>0.7884796987812398</v>
          </cell>
        </row>
        <row r="155">
          <cell r="AU155">
            <v>142</v>
          </cell>
          <cell r="AV155">
            <v>0.44761256401180716</v>
          </cell>
          <cell r="AW155">
            <v>143</v>
          </cell>
          <cell r="AX155">
            <v>0.67116570435604095</v>
          </cell>
          <cell r="AY155">
            <v>144</v>
          </cell>
          <cell r="AZ155">
            <v>0.78831266983473558</v>
          </cell>
        </row>
        <row r="156">
          <cell r="AU156">
            <v>143</v>
          </cell>
          <cell r="AV156">
            <v>0.44722891662440867</v>
          </cell>
          <cell r="AW156">
            <v>144</v>
          </cell>
          <cell r="AX156">
            <v>0.67091882737613806</v>
          </cell>
          <cell r="AY156">
            <v>145</v>
          </cell>
          <cell r="AZ156">
            <v>0.78814686966315917</v>
          </cell>
        </row>
        <row r="157">
          <cell r="AU157">
            <v>144</v>
          </cell>
          <cell r="AV157">
            <v>0.4468482149779599</v>
          </cell>
          <cell r="AW157">
            <v>145</v>
          </cell>
          <cell r="AX157">
            <v>0.67067378190247284</v>
          </cell>
          <cell r="AY157">
            <v>146</v>
          </cell>
          <cell r="AZ157">
            <v>0.78798228054611164</v>
          </cell>
        </row>
        <row r="158">
          <cell r="AU158">
            <v>145</v>
          </cell>
          <cell r="AV158">
            <v>0.44647041580165014</v>
          </cell>
          <cell r="AW158">
            <v>146</v>
          </cell>
          <cell r="AX158">
            <v>0.67043054150188452</v>
          </cell>
          <cell r="AY158">
            <v>147</v>
          </cell>
          <cell r="AZ158">
            <v>0.78781888514216047</v>
          </cell>
        </row>
        <row r="159">
          <cell r="AU159">
            <v>146</v>
          </cell>
          <cell r="AV159">
            <v>0.44609547675940431</v>
          </cell>
          <cell r="AW159">
            <v>147</v>
          </cell>
          <cell r="AX159">
            <v>0.67018908030550317</v>
          </cell>
          <cell r="AY159">
            <v>148</v>
          </cell>
          <cell r="AZ159">
            <v>0.78765666647813426</v>
          </cell>
        </row>
        <row r="160">
          <cell r="AU160">
            <v>147</v>
          </cell>
          <cell r="AV160">
            <v>0.44572335642331862</v>
          </cell>
          <cell r="AW160">
            <v>148</v>
          </cell>
          <cell r="AX160">
            <v>0.66994937299285695</v>
          </cell>
          <cell r="AY160">
            <v>149</v>
          </cell>
          <cell r="AZ160">
            <v>0.78749560793878992</v>
          </cell>
        </row>
        <row r="161">
          <cell r="AU161">
            <v>148</v>
          </cell>
          <cell r="AV161">
            <v>0.44535401424803112</v>
          </cell>
          <cell r="AW161">
            <v>149</v>
          </cell>
          <cell r="AX161">
            <v>0.6697113947765313</v>
          </cell>
          <cell r="AY161">
            <v>150</v>
          </cell>
          <cell r="AZ161">
            <v>0.78733569325683994</v>
          </cell>
        </row>
        <row r="162">
          <cell r="AU162">
            <v>149</v>
          </cell>
          <cell r="AV162">
            <v>0.44498741054598545</v>
          </cell>
          <cell r="AW162">
            <v>150</v>
          </cell>
          <cell r="AX162">
            <v>0.66947512138736109</v>
          </cell>
          <cell r="AY162">
            <v>151</v>
          </cell>
          <cell r="AZ162">
            <v>0.78717690650332484</v>
          </cell>
        </row>
        <row r="163">
          <cell r="AU163">
            <v>150</v>
          </cell>
          <cell r="AV163">
            <v>0.44462350646355253</v>
          </cell>
          <cell r="AW163">
            <v>151</v>
          </cell>
          <cell r="AX163">
            <v>0.66924052906013154</v>
          </cell>
          <cell r="AY163">
            <v>152</v>
          </cell>
          <cell r="AZ163">
            <v>0.78701923207831481</v>
          </cell>
        </row>
        <row r="164">
          <cell r="AU164">
            <v>151</v>
          </cell>
          <cell r="AV164">
            <v>0.44426226395797397</v>
          </cell>
          <cell r="AW164">
            <v>152</v>
          </cell>
          <cell r="AX164">
            <v>0.66900759451976932</v>
          </cell>
          <cell r="AY164">
            <v>153</v>
          </cell>
          <cell r="AZ164">
            <v>0.78686265470192951</v>
          </cell>
        </row>
        <row r="165">
          <cell r="AU165">
            <v>152</v>
          </cell>
          <cell r="AV165">
            <v>0.44390364577509478</v>
          </cell>
          <cell r="AW165">
            <v>153</v>
          </cell>
          <cell r="AX165">
            <v>0.66877629496800028</v>
          </cell>
          <cell r="AY165">
            <v>154</v>
          </cell>
          <cell r="AZ165">
            <v>0.78670715940566005</v>
          </cell>
        </row>
        <row r="166">
          <cell r="AU166">
            <v>153</v>
          </cell>
          <cell r="AV166">
            <v>0.44354761542785093</v>
          </cell>
          <cell r="AW166">
            <v>154</v>
          </cell>
          <cell r="AX166">
            <v>0.66854660807045962</v>
          </cell>
          <cell r="AY166">
            <v>155</v>
          </cell>
          <cell r="AZ166">
            <v>0.78655273152398442</v>
          </cell>
        </row>
        <row r="167">
          <cell r="AU167">
            <v>154</v>
          </cell>
          <cell r="AV167">
            <v>0.44319413717548406</v>
          </cell>
          <cell r="AW167">
            <v>155</v>
          </cell>
          <cell r="AX167">
            <v>0.66831851194423197</v>
          </cell>
          <cell r="AY167">
            <v>156</v>
          </cell>
          <cell r="AZ167">
            <v>0.78639935668626204</v>
          </cell>
        </row>
        <row r="168">
          <cell r="AU168">
            <v>155</v>
          </cell>
          <cell r="AV168">
            <v>0.44284317600345213</v>
          </cell>
          <cell r="AW168">
            <v>156</v>
          </cell>
          <cell r="AX168">
            <v>0.6680919851458067</v>
          </cell>
          <cell r="AY168">
            <v>157</v>
          </cell>
          <cell r="AZ168">
            <v>0.78624702080889719</v>
          </cell>
        </row>
        <row r="169">
          <cell r="AU169">
            <v>156</v>
          </cell>
          <cell r="AV169">
            <v>0.44249469760400928</v>
          </cell>
          <cell r="AW169">
            <v>157</v>
          </cell>
          <cell r="AX169">
            <v>0.66786700665943244</v>
          </cell>
          <cell r="AY169">
            <v>158</v>
          </cell>
          <cell r="AZ169">
            <v>0.78609571008776125</v>
          </cell>
        </row>
        <row r="170">
          <cell r="AU170">
            <v>157</v>
          </cell>
          <cell r="AV170">
            <v>0.44214866835742794</v>
          </cell>
          <cell r="AW170">
            <v>158</v>
          </cell>
          <cell r="AX170">
            <v>0.667643555885852</v>
          </cell>
          <cell r="AY170">
            <v>159</v>
          </cell>
          <cell r="AZ170">
            <v>0.78594541099086224</v>
          </cell>
        </row>
        <row r="171">
          <cell r="AU171">
            <v>158</v>
          </cell>
          <cell r="AV171">
            <v>0.44180505531383829</v>
          </cell>
          <cell r="AW171">
            <v>159</v>
          </cell>
          <cell r="AX171">
            <v>0.66742161263140765</v>
          </cell>
          <cell r="AY171">
            <v>160</v>
          </cell>
          <cell r="AZ171">
            <v>0.78579611025125395</v>
          </cell>
        </row>
        <row r="172">
          <cell r="AU172">
            <v>159</v>
          </cell>
          <cell r="AV172">
            <v>0.44146382617566071</v>
          </cell>
          <cell r="AW172">
            <v>160</v>
          </cell>
          <cell r="AX172">
            <v>0.66720115709749661</v>
          </cell>
          <cell r="AY172">
            <v>161</v>
          </cell>
          <cell r="AZ172">
            <v>0.78564779486017278</v>
          </cell>
        </row>
        <row r="173">
          <cell r="AU173">
            <v>160</v>
          </cell>
          <cell r="AV173">
            <v>0.4411249492806083</v>
          </cell>
          <cell r="AW173">
            <v>161</v>
          </cell>
          <cell r="AX173">
            <v>0.66698216987036907</v>
          </cell>
          <cell r="AY173">
            <v>162</v>
          </cell>
          <cell r="AZ173">
            <v>0.78550045206039665</v>
          </cell>
        </row>
        <row r="174">
          <cell r="AU174">
            <v>161</v>
          </cell>
          <cell r="AV174">
            <v>0.44078839358523658</v>
          </cell>
          <cell r="AW174">
            <v>162</v>
          </cell>
          <cell r="AX174">
            <v>0.66676463191125079</v>
          </cell>
          <cell r="AY174">
            <v>163</v>
          </cell>
          <cell r="AZ174">
            <v>0.78535406933981411</v>
          </cell>
        </row>
        <row r="175">
          <cell r="AU175">
            <v>162</v>
          </cell>
          <cell r="AV175">
            <v>0.44045412864902234</v>
          </cell>
          <cell r="AW175">
            <v>163</v>
          </cell>
          <cell r="AX175">
            <v>0.66654852454678071</v>
          </cell>
          <cell r="AY175">
            <v>164</v>
          </cell>
          <cell r="AZ175">
            <v>0.78520863442519917</v>
          </cell>
        </row>
        <row r="176">
          <cell r="AU176">
            <v>163</v>
          </cell>
          <cell r="AV176">
            <v>0.44012212461894673</v>
          </cell>
          <cell r="AW176">
            <v>164</v>
          </cell>
          <cell r="AX176">
            <v>0.66633382945975095</v>
          </cell>
          <cell r="AY176">
            <v>165</v>
          </cell>
          <cell r="AZ176">
            <v>0.78506413527618124</v>
          </cell>
        </row>
        <row r="177">
          <cell r="AU177">
            <v>164</v>
          </cell>
          <cell r="AV177">
            <v>0.43979235221456747</v>
          </cell>
          <cell r="AW177">
            <v>165</v>
          </cell>
          <cell r="AX177">
            <v>0.6661205286801376</v>
          </cell>
          <cell r="AY177">
            <v>166</v>
          </cell>
          <cell r="AZ177">
            <v>0.78492056007940292</v>
          </cell>
        </row>
        <row r="178">
          <cell r="AU178">
            <v>165</v>
          </cell>
          <cell r="AV178">
            <v>0.4394647827135616</v>
          </cell>
          <cell r="AW178">
            <v>166</v>
          </cell>
          <cell r="AX178">
            <v>0.66590860457641143</v>
          </cell>
          <cell r="AY178">
            <v>167</v>
          </cell>
          <cell r="AZ178">
            <v>0.78477789724286229</v>
          </cell>
        </row>
        <row r="179">
          <cell r="AU179">
            <v>166</v>
          </cell>
          <cell r="AV179">
            <v>0.43913938793771667</v>
          </cell>
          <cell r="AW179">
            <v>167</v>
          </cell>
          <cell r="AX179">
            <v>0.66569803984711717</v>
          </cell>
          <cell r="AY179">
            <v>168</v>
          </cell>
          <cell r="AZ179">
            <v>0.78463613539042798</v>
          </cell>
        </row>
        <row r="180">
          <cell r="AU180">
            <v>167</v>
          </cell>
          <cell r="AV180">
            <v>0.43881614023936089</v>
          </cell>
          <cell r="AW180">
            <v>168</v>
          </cell>
          <cell r="AX180">
            <v>0.6654888175127156</v>
          </cell>
          <cell r="AY180">
            <v>169</v>
          </cell>
          <cell r="AZ180">
            <v>0.78449526335652275</v>
          </cell>
        </row>
        <row r="181">
          <cell r="AU181">
            <v>168</v>
          </cell>
          <cell r="AV181">
            <v>0.43849501248820921</v>
          </cell>
          <cell r="AW181">
            <v>169</v>
          </cell>
          <cell r="AX181">
            <v>0.66528092090767132</v>
          </cell>
          <cell r="AY181">
            <v>170</v>
          </cell>
          <cell r="AZ181">
            <v>0.78435527018097184</v>
          </cell>
        </row>
        <row r="182">
          <cell r="AU182">
            <v>169</v>
          </cell>
          <cell r="AV182">
            <v>0.43817597805861452</v>
          </cell>
          <cell r="AW182">
            <v>170</v>
          </cell>
          <cell r="AX182">
            <v>0.66507433367278512</v>
          </cell>
          <cell r="AY182">
            <v>171</v>
          </cell>
          <cell r="AZ182">
            <v>0.78421614510400472</v>
          </cell>
        </row>
        <row r="183">
          <cell r="AU183">
            <v>170</v>
          </cell>
          <cell r="AV183">
            <v>0.43785901081720757</v>
          </cell>
          <cell r="AW183">
            <v>171</v>
          </cell>
          <cell r="AX183">
            <v>0.66486903974775757</v>
          </cell>
          <cell r="AY183">
            <v>172</v>
          </cell>
          <cell r="AZ183">
            <v>0.7840778775614099</v>
          </cell>
        </row>
        <row r="184">
          <cell r="AU184">
            <v>171</v>
          </cell>
          <cell r="AV184">
            <v>0.43754408511091059</v>
          </cell>
          <cell r="AW184">
            <v>172</v>
          </cell>
          <cell r="AX184">
            <v>0.66466502336397459</v>
          </cell>
          <cell r="AY184">
            <v>173</v>
          </cell>
          <cell r="AZ184">
            <v>0.7839404571798344</v>
          </cell>
        </row>
        <row r="185">
          <cell r="AU185">
            <v>172</v>
          </cell>
          <cell r="AV185">
            <v>0.43723117575531312</v>
          </cell>
          <cell r="AW185">
            <v>173</v>
          </cell>
          <cell r="AX185">
            <v>0.66446226903751193</v>
          </cell>
          <cell r="AY185">
            <v>174</v>
          </cell>
          <cell r="AZ185">
            <v>0.78380387377222305</v>
          </cell>
        </row>
        <row r="186">
          <cell r="AU186">
            <v>173</v>
          </cell>
          <cell r="AV186">
            <v>0.4369202580233964</v>
          </cell>
          <cell r="AW186">
            <v>174</v>
          </cell>
          <cell r="AX186">
            <v>0.66426076156234526</v>
          </cell>
          <cell r="AY186">
            <v>175</v>
          </cell>
          <cell r="AZ186">
            <v>0.78366811733339414</v>
          </cell>
        </row>
        <row r="187">
          <cell r="AU187">
            <v>174</v>
          </cell>
          <cell r="AV187">
            <v>0.43661130763459211</v>
          </cell>
          <cell r="AW187">
            <v>175</v>
          </cell>
          <cell r="AX187">
            <v>0.66406048600376311</v>
          </cell>
          <cell r="AY187">
            <v>176</v>
          </cell>
          <cell r="AZ187">
            <v>0.78353317803574385</v>
          </cell>
        </row>
        <row r="188">
          <cell r="AU188">
            <v>175</v>
          </cell>
          <cell r="AV188">
            <v>0.4363043007441666</v>
          </cell>
          <cell r="AW188">
            <v>176</v>
          </cell>
          <cell r="AX188">
            <v>0.66386142769197087</v>
          </cell>
          <cell r="AY188">
            <v>177</v>
          </cell>
          <cell r="AZ188">
            <v>0.78339904622507806</v>
          </cell>
        </row>
        <row r="189">
          <cell r="AU189">
            <v>176</v>
          </cell>
          <cell r="AV189">
            <v>0.43599921393291652</v>
          </cell>
          <cell r="AW189">
            <v>177</v>
          </cell>
          <cell r="AX189">
            <v>0.66366357221588446</v>
          </cell>
          <cell r="AY189">
            <v>178</v>
          </cell>
          <cell r="AZ189">
            <v>0.78326571241656495</v>
          </cell>
        </row>
        <row r="190">
          <cell r="AU190">
            <v>177</v>
          </cell>
          <cell r="AV190">
            <v>0.43569602419716669</v>
          </cell>
          <cell r="AW190">
            <v>178</v>
          </cell>
          <cell r="AX190">
            <v>0.66346690541710274</v>
          </cell>
          <cell r="AY190">
            <v>179</v>
          </cell>
          <cell r="AZ190">
            <v>0.78313316729080462</v>
          </cell>
        </row>
        <row r="191">
          <cell r="AU191">
            <v>178</v>
          </cell>
          <cell r="AV191">
            <v>0.43539470893905907</v>
          </cell>
          <cell r="AW191">
            <v>179</v>
          </cell>
          <cell r="AX191">
            <v>0.66327141338405438</v>
          </cell>
          <cell r="AY191">
            <v>180</v>
          </cell>
          <cell r="AZ191">
            <v>0.78300140169001298</v>
          </cell>
        </row>
        <row r="192">
          <cell r="AU192">
            <v>179</v>
          </cell>
          <cell r="AV192">
            <v>0.43509524595712223</v>
          </cell>
          <cell r="AW192">
            <v>180</v>
          </cell>
          <cell r="AX192">
            <v>0.66307708244631314</v>
          </cell>
          <cell r="AY192">
            <v>181</v>
          </cell>
          <cell r="AZ192">
            <v>0.78287040661431329</v>
          </cell>
        </row>
        <row r="193">
          <cell r="AU193">
            <v>180</v>
          </cell>
          <cell r="AV193">
            <v>0.43479761343711221</v>
          </cell>
          <cell r="AW193">
            <v>181</v>
          </cell>
          <cell r="AX193">
            <v>0.66288389916907509</v>
          </cell>
          <cell r="AY193">
            <v>182</v>
          </cell>
          <cell r="AZ193">
            <v>0.78274017321813438</v>
          </cell>
        </row>
        <row r="194">
          <cell r="AU194">
            <v>181</v>
          </cell>
          <cell r="AV194">
            <v>0.43450178994311606</v>
          </cell>
          <cell r="AW194">
            <v>182</v>
          </cell>
          <cell r="AX194">
            <v>0.66269185034779354</v>
          </cell>
          <cell r="AY194">
            <v>183</v>
          </cell>
          <cell r="AZ194">
            <v>0.78261069280671125</v>
          </cell>
        </row>
        <row r="195">
          <cell r="AU195">
            <v>182</v>
          </cell>
          <cell r="AV195">
            <v>0.43420775440890758</v>
          </cell>
          <cell r="AW195">
            <v>183</v>
          </cell>
          <cell r="AX195">
            <v>0.6625009230029647</v>
          </cell>
          <cell r="AY195">
            <v>184</v>
          </cell>
          <cell r="AZ195">
            <v>0.78248195683268273</v>
          </cell>
        </row>
        <row r="196">
          <cell r="AU196">
            <v>183</v>
          </cell>
          <cell r="AV196">
            <v>0.43391548612954856</v>
          </cell>
          <cell r="AW196">
            <v>184</v>
          </cell>
          <cell r="AX196">
            <v>0.66231110437505969</v>
          </cell>
          <cell r="AY196">
            <v>185</v>
          </cell>
          <cell r="AZ196">
            <v>0.78235395689278608</v>
          </cell>
        </row>
        <row r="197">
          <cell r="AU197">
            <v>184</v>
          </cell>
          <cell r="AV197">
            <v>0.43362496475322521</v>
          </cell>
          <cell r="AW197">
            <v>185</v>
          </cell>
          <cell r="AX197">
            <v>0.66212238191959893</v>
          </cell>
          <cell r="AY197">
            <v>186</v>
          </cell>
          <cell r="AZ197">
            <v>0.78222668472464241</v>
          </cell>
        </row>
        <row r="198">
          <cell r="AU198">
            <v>185</v>
          </cell>
          <cell r="AV198">
            <v>0.43333617027331395</v>
          </cell>
          <cell r="AW198">
            <v>186</v>
          </cell>
          <cell r="AX198">
            <v>0.66193474330236302</v>
          </cell>
          <cell r="AY198">
            <v>187</v>
          </cell>
          <cell r="AZ198">
            <v>0.78210013220363162</v>
          </cell>
        </row>
        <row r="199">
          <cell r="AU199">
            <v>186</v>
          </cell>
          <cell r="AV199">
            <v>0.43304908302066714</v>
          </cell>
          <cell r="AW199">
            <v>187</v>
          </cell>
          <cell r="AX199">
            <v>0.66174817639473571</v>
          </cell>
          <cell r="AY199">
            <v>188</v>
          </cell>
          <cell r="AZ199">
            <v>0.78197429133985297</v>
          </cell>
        </row>
        <row r="200">
          <cell r="AU200">
            <v>187</v>
          </cell>
          <cell r="AV200">
            <v>0.43276368365611351</v>
          </cell>
          <cell r="AW200">
            <v>188</v>
          </cell>
          <cell r="AX200">
            <v>0.66156266926917473</v>
          </cell>
          <cell r="AY200">
            <v>189</v>
          </cell>
          <cell r="AZ200">
            <v>0.7818491542751701</v>
          </cell>
        </row>
        <row r="201">
          <cell r="AU201">
            <v>188</v>
          </cell>
          <cell r="AV201">
            <v>0.43247995316316368</v>
          </cell>
          <cell r="AW201">
            <v>189</v>
          </cell>
          <cell r="AX201">
            <v>0.66137821019480691</v>
          </cell>
          <cell r="AY201">
            <v>190</v>
          </cell>
          <cell r="AZ201">
            <v>0.78172471328033521</v>
          </cell>
        </row>
        <row r="202">
          <cell r="AU202">
            <v>189</v>
          </cell>
          <cell r="AV202">
            <v>0.4321978728409156</v>
          </cell>
          <cell r="AW202">
            <v>190</v>
          </cell>
          <cell r="AX202">
            <v>0.66119478763314266</v>
          </cell>
          <cell r="AY202">
            <v>191</v>
          </cell>
          <cell r="AZ202">
            <v>0.78160096075219121</v>
          </cell>
        </row>
        <row r="203">
          <cell r="AU203">
            <v>190</v>
          </cell>
          <cell r="AV203">
            <v>0.43191742429715418</v>
          </cell>
          <cell r="AW203">
            <v>191</v>
          </cell>
          <cell r="AX203">
            <v>0.66101239023390679</v>
          </cell>
          <cell r="AY203">
            <v>192</v>
          </cell>
          <cell r="AZ203">
            <v>0.78147788921095063</v>
          </cell>
        </row>
        <row r="204">
          <cell r="AU204">
            <v>191</v>
          </cell>
          <cell r="AV204">
            <v>0.43163858944163691</v>
          </cell>
          <cell r="AW204">
            <v>192</v>
          </cell>
          <cell r="AX204">
            <v>0.66083100683097973</v>
          </cell>
          <cell r="AY204">
            <v>193</v>
          </cell>
          <cell r="AZ204">
            <v>0.78135549129754578</v>
          </cell>
        </row>
        <row r="205">
          <cell r="AU205">
            <v>192</v>
          </cell>
          <cell r="AV205">
            <v>0.43136135047956015</v>
          </cell>
          <cell r="AW205">
            <v>193</v>
          </cell>
          <cell r="AX205">
            <v>0.66065062643845041</v>
          </cell>
          <cell r="AY205">
            <v>194</v>
          </cell>
          <cell r="AZ205">
            <v>0.78123375977105092</v>
          </cell>
        </row>
        <row r="206">
          <cell r="AU206">
            <v>193</v>
          </cell>
          <cell r="AV206">
            <v>0.43108568990520124</v>
          </cell>
          <cell r="AW206">
            <v>194</v>
          </cell>
          <cell r="AX206">
            <v>0.66047123824677112</v>
          </cell>
          <cell r="AY206">
            <v>195</v>
          </cell>
          <cell r="AZ206">
            <v>0.78111268750617169</v>
          </cell>
        </row>
        <row r="207">
          <cell r="AU207">
            <v>194</v>
          </cell>
          <cell r="AV207">
            <v>0.43081159049572992</v>
          </cell>
          <cell r="AW207">
            <v>195</v>
          </cell>
          <cell r="AX207">
            <v>0.66029283161901586</v>
          </cell>
          <cell r="AY207">
            <v>196</v>
          </cell>
          <cell r="AZ207">
            <v>0.78099226749080153</v>
          </cell>
        </row>
        <row r="208">
          <cell r="AU208">
            <v>195</v>
          </cell>
          <cell r="AV208">
            <v>0.43053903530518323</v>
          </cell>
          <cell r="AW208">
            <v>196</v>
          </cell>
          <cell r="AX208">
            <v>0.66011539608723646</v>
          </cell>
          <cell r="AY208">
            <v>197</v>
          </cell>
          <cell r="AZ208">
            <v>0.78087249282364268</v>
          </cell>
        </row>
        <row r="209">
          <cell r="AU209">
            <v>196</v>
          </cell>
          <cell r="AV209">
            <v>0.43026800765860029</v>
          </cell>
          <cell r="AW209">
            <v>197</v>
          </cell>
          <cell r="AX209">
            <v>0.65993892134891519</v>
          </cell>
          <cell r="AY209">
            <v>198</v>
          </cell>
          <cell r="AZ209">
            <v>0.78075335671188695</v>
          </cell>
        </row>
        <row r="210">
          <cell r="AU210">
            <v>197</v>
          </cell>
          <cell r="AV210">
            <v>0.42999849114631028</v>
          </cell>
          <cell r="AW210">
            <v>198</v>
          </cell>
          <cell r="AX210">
            <v>0.65976339726350786</v>
          </cell>
          <cell r="AY210">
            <v>199</v>
          </cell>
          <cell r="AZ210">
            <v>0.78063485246896036</v>
          </cell>
        </row>
        <row r="211">
          <cell r="AU211">
            <v>198</v>
          </cell>
          <cell r="AV211">
            <v>0.42973046961836958</v>
          </cell>
          <cell r="AW211">
            <v>199</v>
          </cell>
          <cell r="AX211">
            <v>0.65958881384907841</v>
          </cell>
          <cell r="AY211">
            <v>200</v>
          </cell>
          <cell r="AZ211">
            <v>0.78051697351232274</v>
          </cell>
        </row>
        <row r="212">
          <cell r="AU212">
            <v>199</v>
          </cell>
          <cell r="AV212">
            <v>0.42946392717914428</v>
          </cell>
          <cell r="AW212">
            <v>200</v>
          </cell>
          <cell r="AX212">
            <v>0.65941516127901978</v>
          </cell>
          <cell r="AY212">
            <v>201</v>
          </cell>
          <cell r="AZ212">
            <v>0.78039971336132596</v>
          </cell>
        </row>
        <row r="213">
          <cell r="AU213">
            <v>200</v>
          </cell>
          <cell r="AV213">
            <v>0.42919884818203136</v>
          </cell>
          <cell r="AW213">
            <v>201</v>
          </cell>
          <cell r="AX213">
            <v>0.65924242987885839</v>
          </cell>
          <cell r="AY213">
            <v>202</v>
          </cell>
          <cell r="AZ213">
            <v>0.78028306563512573</v>
          </cell>
        </row>
        <row r="214">
          <cell r="AU214">
            <v>201</v>
          </cell>
          <cell r="AV214">
            <v>0.42893521722431649</v>
          </cell>
          <cell r="AW214">
            <v>202</v>
          </cell>
          <cell r="AX214">
            <v>0.65907061012314017</v>
          </cell>
          <cell r="AY214">
            <v>203</v>
          </cell>
          <cell r="AZ214">
            <v>0.78016702405064764</v>
          </cell>
        </row>
        <row r="215">
          <cell r="AU215">
            <v>202</v>
          </cell>
          <cell r="AV215">
            <v>0.42867301914216371</v>
          </cell>
          <cell r="AW215">
            <v>203</v>
          </cell>
          <cell r="AX215">
            <v>0.658899692632397</v>
          </cell>
          <cell r="AY215">
            <v>204</v>
          </cell>
          <cell r="AZ215">
            <v>0.78005158242060357</v>
          </cell>
        </row>
        <row r="216">
          <cell r="AU216">
            <v>203</v>
          </cell>
          <cell r="AV216">
            <v>0.428412239005731</v>
          </cell>
          <cell r="AW216">
            <v>204</v>
          </cell>
          <cell r="AX216">
            <v>0.65872966817018797</v>
          </cell>
          <cell r="AY216">
            <v>205</v>
          </cell>
          <cell r="AZ216">
            <v>0.77993673465155933</v>
          </cell>
        </row>
        <row r="217">
          <cell r="AU217">
            <v>204</v>
          </cell>
          <cell r="AV217">
            <v>0.42815286211441184</v>
          </cell>
          <cell r="AW217">
            <v>205</v>
          </cell>
          <cell r="AX217">
            <v>0.65856052764021678</v>
          </cell>
          <cell r="AY217">
            <v>206</v>
          </cell>
          <cell r="AZ217">
            <v>0.7798224747420488</v>
          </cell>
        </row>
      </sheetData>
      <sheetData sheetId="57"/>
      <sheetData sheetId="58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X12">
            <v>1</v>
          </cell>
          <cell r="AY12">
            <v>1</v>
          </cell>
          <cell r="AZ12">
            <v>1</v>
          </cell>
          <cell r="BA12">
            <v>1</v>
          </cell>
          <cell r="BB12">
            <v>1</v>
          </cell>
          <cell r="BC12">
            <v>1</v>
          </cell>
          <cell r="BL12">
            <v>1</v>
          </cell>
          <cell r="BM12">
            <v>1</v>
          </cell>
          <cell r="BN12">
            <v>1</v>
          </cell>
          <cell r="BO12">
            <v>1</v>
          </cell>
          <cell r="BP12">
            <v>1</v>
          </cell>
          <cell r="BQ12">
            <v>1</v>
          </cell>
        </row>
        <row r="13">
          <cell r="AX13">
            <v>1</v>
          </cell>
          <cell r="AY13">
            <v>1</v>
          </cell>
          <cell r="AZ13">
            <v>1</v>
          </cell>
          <cell r="BA13">
            <v>1</v>
          </cell>
          <cell r="BB13">
            <v>2</v>
          </cell>
          <cell r="BC13">
            <v>0.96928981693506489</v>
          </cell>
          <cell r="BL13">
            <v>1</v>
          </cell>
          <cell r="BM13">
            <v>1</v>
          </cell>
          <cell r="BN13">
            <v>1</v>
          </cell>
          <cell r="BO13">
            <v>1</v>
          </cell>
          <cell r="BP13">
            <v>2</v>
          </cell>
          <cell r="BQ13">
            <v>0.95198194807356051</v>
          </cell>
        </row>
        <row r="14">
          <cell r="AX14">
            <v>1</v>
          </cell>
          <cell r="AY14">
            <v>1</v>
          </cell>
          <cell r="AZ14">
            <v>2</v>
          </cell>
          <cell r="BA14">
            <v>0.95263799804393734</v>
          </cell>
          <cell r="BB14">
            <v>3</v>
          </cell>
          <cell r="BC14">
            <v>0.95176459113361478</v>
          </cell>
          <cell r="BL14">
            <v>1</v>
          </cell>
          <cell r="BM14">
            <v>1</v>
          </cell>
          <cell r="BN14">
            <v>2</v>
          </cell>
          <cell r="BO14">
            <v>0.9276691480968644</v>
          </cell>
          <cell r="BP14">
            <v>3</v>
          </cell>
          <cell r="BQ14">
            <v>0.92496928543316481</v>
          </cell>
        </row>
        <row r="15">
          <cell r="AX15">
            <v>2</v>
          </cell>
          <cell r="AY15">
            <v>0.9265880618903708</v>
          </cell>
          <cell r="AZ15">
            <v>3</v>
          </cell>
          <cell r="BA15">
            <v>0.92597979872398495</v>
          </cell>
          <cell r="BB15">
            <v>4</v>
          </cell>
          <cell r="BC15">
            <v>0.93952274921401191</v>
          </cell>
          <cell r="BL15">
            <v>2</v>
          </cell>
          <cell r="BM15">
            <v>0.88884523542347071</v>
          </cell>
          <cell r="BN15">
            <v>3</v>
          </cell>
          <cell r="BO15">
            <v>0.88780851764883828</v>
          </cell>
          <cell r="BP15">
            <v>4</v>
          </cell>
          <cell r="BQ15">
            <v>0.90626962945793132</v>
          </cell>
        </row>
        <row r="16">
          <cell r="AX16">
            <v>3</v>
          </cell>
          <cell r="AY16">
            <v>0.88616922144663357</v>
          </cell>
          <cell r="AZ16">
            <v>4</v>
          </cell>
          <cell r="BA16">
            <v>0.90751915531716087</v>
          </cell>
          <cell r="BB16">
            <v>5</v>
          </cell>
          <cell r="BC16">
            <v>0.93013577761165644</v>
          </cell>
          <cell r="BL16">
            <v>3</v>
          </cell>
          <cell r="BM16">
            <v>0.82964321306064248</v>
          </cell>
          <cell r="BN16">
            <v>4</v>
          </cell>
          <cell r="BO16">
            <v>0.86057004833076223</v>
          </cell>
          <cell r="BP16">
            <v>5</v>
          </cell>
          <cell r="BQ16">
            <v>0.8920257857319086</v>
          </cell>
        </row>
        <row r="17">
          <cell r="AX17">
            <v>4</v>
          </cell>
          <cell r="AY17">
            <v>0.85856543643775374</v>
          </cell>
          <cell r="AZ17">
            <v>5</v>
          </cell>
          <cell r="BA17">
            <v>0.89345379876724218</v>
          </cell>
          <cell r="BB17">
            <v>6</v>
          </cell>
          <cell r="BC17">
            <v>0.92253572630517844</v>
          </cell>
          <cell r="BL17">
            <v>4</v>
          </cell>
          <cell r="BM17">
            <v>0.79004585253500526</v>
          </cell>
          <cell r="BN17">
            <v>5</v>
          </cell>
          <cell r="BO17">
            <v>0.8400190859537876</v>
          </cell>
          <cell r="BP17">
            <v>6</v>
          </cell>
          <cell r="BQ17">
            <v>0.88055406225487343</v>
          </cell>
        </row>
        <row r="18">
          <cell r="AX18">
            <v>5</v>
          </cell>
          <cell r="AY18">
            <v>0.82039345477991366</v>
          </cell>
          <cell r="AZ18">
            <v>6</v>
          </cell>
          <cell r="BA18">
            <v>0.86569100060665971</v>
          </cell>
          <cell r="BB18">
            <v>7</v>
          </cell>
          <cell r="BC18">
            <v>0.90039799521542407</v>
          </cell>
          <cell r="BL18">
            <v>5</v>
          </cell>
          <cell r="BM18">
            <v>0.73103749847384858</v>
          </cell>
          <cell r="BN18">
            <v>6</v>
          </cell>
          <cell r="BO18">
            <v>0.79729054414908518</v>
          </cell>
          <cell r="BP18">
            <v>7</v>
          </cell>
          <cell r="BQ18">
            <v>0.84966257953071922</v>
          </cell>
        </row>
        <row r="19">
          <cell r="AX19">
            <v>6</v>
          </cell>
          <cell r="AY19">
            <v>0.79874336370024279</v>
          </cell>
          <cell r="AZ19">
            <v>7</v>
          </cell>
          <cell r="BA19">
            <v>0.84980949942492801</v>
          </cell>
          <cell r="BB19">
            <v>8</v>
          </cell>
          <cell r="BC19">
            <v>0.8876761408566719</v>
          </cell>
          <cell r="BL19">
            <v>6</v>
          </cell>
          <cell r="BM19">
            <v>0.69814743501397813</v>
          </cell>
          <cell r="BN19">
            <v>7</v>
          </cell>
          <cell r="BO19">
            <v>0.77314738595860333</v>
          </cell>
          <cell r="BP19">
            <v>8</v>
          </cell>
          <cell r="BQ19">
            <v>0.83203651114685573</v>
          </cell>
        </row>
        <row r="20">
          <cell r="AX20">
            <v>7</v>
          </cell>
          <cell r="AY20">
            <v>0.78367857330576018</v>
          </cell>
          <cell r="AZ20">
            <v>8</v>
          </cell>
          <cell r="BA20">
            <v>0.83869897540778238</v>
          </cell>
          <cell r="BB20">
            <v>9</v>
          </cell>
          <cell r="BC20">
            <v>0.8787503432634719</v>
          </cell>
          <cell r="BL20">
            <v>7</v>
          </cell>
          <cell r="BM20">
            <v>0.67551113026169873</v>
          </cell>
          <cell r="BN20">
            <v>8</v>
          </cell>
          <cell r="BO20">
            <v>0.75638773062913889</v>
          </cell>
          <cell r="BP20">
            <v>9</v>
          </cell>
          <cell r="BQ20">
            <v>0.8197253805114616</v>
          </cell>
        </row>
        <row r="21">
          <cell r="AX21">
            <v>8</v>
          </cell>
          <cell r="AY21">
            <v>0.77215984735003085</v>
          </cell>
          <cell r="AZ21">
            <v>9</v>
          </cell>
          <cell r="BA21">
            <v>0.83016995057325649</v>
          </cell>
          <cell r="BB21">
            <v>10</v>
          </cell>
          <cell r="BC21">
            <v>0.87188384286574983</v>
          </cell>
          <cell r="BL21">
            <v>8</v>
          </cell>
          <cell r="BM21">
            <v>0.65834235599218405</v>
          </cell>
          <cell r="BN21">
            <v>9</v>
          </cell>
          <cell r="BO21">
            <v>0.74359550763712057</v>
          </cell>
          <cell r="BP21">
            <v>10</v>
          </cell>
          <cell r="BQ21">
            <v>0.81028592972280988</v>
          </cell>
        </row>
        <row r="22">
          <cell r="AX22">
            <v>9</v>
          </cell>
          <cell r="AY22">
            <v>0.76285490910567288</v>
          </cell>
          <cell r="AZ22">
            <v>10</v>
          </cell>
          <cell r="BA22">
            <v>0.82325838913784621</v>
          </cell>
          <cell r="BB22">
            <v>11</v>
          </cell>
          <cell r="BC22">
            <v>0.86631012189547685</v>
          </cell>
          <cell r="BL22">
            <v>9</v>
          </cell>
          <cell r="BM22">
            <v>0.64456185531156218</v>
          </cell>
          <cell r="BN22">
            <v>10</v>
          </cell>
          <cell r="BO22">
            <v>0.73327617438269677</v>
          </cell>
          <cell r="BP22">
            <v>11</v>
          </cell>
          <cell r="BQ22">
            <v>0.80264380751457309</v>
          </cell>
        </row>
        <row r="23">
          <cell r="AX23">
            <v>10</v>
          </cell>
          <cell r="AY23">
            <v>0.75506167188051565</v>
          </cell>
          <cell r="AZ23">
            <v>11</v>
          </cell>
          <cell r="BA23">
            <v>0.81745454860774158</v>
          </cell>
          <cell r="BB23">
            <v>12</v>
          </cell>
          <cell r="BC23">
            <v>0.86162314585874589</v>
          </cell>
          <cell r="BL23">
            <v>10</v>
          </cell>
          <cell r="BM23">
            <v>0.63308137622826977</v>
          </cell>
          <cell r="BN23">
            <v>11</v>
          </cell>
          <cell r="BO23">
            <v>0.72464330146488476</v>
          </cell>
          <cell r="BP23">
            <v>12</v>
          </cell>
          <cell r="BQ23">
            <v>0.79623151313548834</v>
          </cell>
        </row>
        <row r="24">
          <cell r="AX24">
            <v>11</v>
          </cell>
          <cell r="AY24">
            <v>0.74836517161380756</v>
          </cell>
          <cell r="AZ24">
            <v>12</v>
          </cell>
          <cell r="BA24">
            <v>0.8124563243564471</v>
          </cell>
          <cell r="BB24">
            <v>13</v>
          </cell>
          <cell r="BC24">
            <v>0.85758192120915666</v>
          </cell>
          <cell r="BL24">
            <v>11</v>
          </cell>
          <cell r="BM24">
            <v>0.62326128164474148</v>
          </cell>
          <cell r="BN24">
            <v>12</v>
          </cell>
          <cell r="BO24">
            <v>0.71723263468660958</v>
          </cell>
          <cell r="BP24">
            <v>13</v>
          </cell>
          <cell r="BQ24">
            <v>0.79071298595851702</v>
          </cell>
        </row>
        <row r="25">
          <cell r="AX25">
            <v>12</v>
          </cell>
          <cell r="AY25">
            <v>0.74249997134934365</v>
          </cell>
          <cell r="AZ25">
            <v>13</v>
          </cell>
          <cell r="BA25">
            <v>0.80807002494769531</v>
          </cell>
          <cell r="BB25">
            <v>14</v>
          </cell>
          <cell r="BC25">
            <v>0.85403174610580712</v>
          </cell>
          <cell r="BL25">
            <v>12</v>
          </cell>
          <cell r="BM25">
            <v>0.61469433663581985</v>
          </cell>
          <cell r="BN25">
            <v>13</v>
          </cell>
          <cell r="BO25">
            <v>0.710747510223665</v>
          </cell>
          <cell r="BP25">
            <v>14</v>
          </cell>
          <cell r="BQ25">
            <v>0.785872912804357</v>
          </cell>
        </row>
        <row r="26">
          <cell r="AX26">
            <v>13</v>
          </cell>
          <cell r="AY26">
            <v>0.73728613825398215</v>
          </cell>
          <cell r="AZ26">
            <v>14</v>
          </cell>
          <cell r="BA26">
            <v>0.80416408911690851</v>
          </cell>
          <cell r="BB26">
            <v>15</v>
          </cell>
          <cell r="BC26">
            <v>0.85086742955076688</v>
          </cell>
          <cell r="BL26">
            <v>13</v>
          </cell>
          <cell r="BM26">
            <v>0.60710560848611839</v>
          </cell>
          <cell r="BN26">
            <v>14</v>
          </cell>
          <cell r="BO26">
            <v>0.70498700472948084</v>
          </cell>
          <cell r="BP26">
            <v>15</v>
          </cell>
          <cell r="BQ26">
            <v>0.78156513380082859</v>
          </cell>
        </row>
        <row r="27">
          <cell r="AX27">
            <v>14</v>
          </cell>
          <cell r="AY27">
            <v>0.73259615051895799</v>
          </cell>
          <cell r="AZ27">
            <v>15</v>
          </cell>
          <cell r="BA27">
            <v>0.80064511205580657</v>
          </cell>
          <cell r="BB27">
            <v>16</v>
          </cell>
          <cell r="BC27">
            <v>0.84801421815454781</v>
          </cell>
          <cell r="BL27">
            <v>14</v>
          </cell>
          <cell r="BM27">
            <v>0.60030094632311526</v>
          </cell>
          <cell r="BN27">
            <v>15</v>
          </cell>
          <cell r="BO27">
            <v>0.69980883095134438</v>
          </cell>
          <cell r="BP27">
            <v>16</v>
          </cell>
          <cell r="BQ27">
            <v>0.77768593440879796</v>
          </cell>
        </row>
        <row r="28">
          <cell r="AX28">
            <v>15</v>
          </cell>
          <cell r="AY28">
            <v>0.72833638794161526</v>
          </cell>
          <cell r="AZ28">
            <v>16</v>
          </cell>
          <cell r="BA28">
            <v>0.79744441196660409</v>
          </cell>
          <cell r="BB28">
            <v>17</v>
          </cell>
          <cell r="BC28">
            <v>0.84541709811650345</v>
          </cell>
          <cell r="BL28">
            <v>15</v>
          </cell>
          <cell r="BM28">
            <v>0.59413827246879869</v>
          </cell>
          <cell r="BN28">
            <v>16</v>
          </cell>
          <cell r="BO28">
            <v>0.69510860153741527</v>
          </cell>
          <cell r="BP28">
            <v>17</v>
          </cell>
          <cell r="BQ28">
            <v>0.77415908807876321</v>
          </cell>
        </row>
        <row r="29">
          <cell r="AX29">
            <v>16</v>
          </cell>
          <cell r="AY29">
            <v>0.72443612192937046</v>
          </cell>
          <cell r="AZ29">
            <v>17</v>
          </cell>
          <cell r="BA29">
            <v>0.79451002637273449</v>
          </cell>
          <cell r="BB29">
            <v>18</v>
          </cell>
          <cell r="BC29">
            <v>0.84303441573710225</v>
          </cell>
          <cell r="BL29">
            <v>16</v>
          </cell>
          <cell r="BM29">
            <v>0.58851056220732811</v>
          </cell>
          <cell r="BN29">
            <v>17</v>
          </cell>
          <cell r="BO29">
            <v>0.69080750335711993</v>
          </cell>
          <cell r="BP29">
            <v>18</v>
          </cell>
          <cell r="BQ29">
            <v>0.77092694897003322</v>
          </cell>
        </row>
        <row r="30">
          <cell r="AX30">
            <v>17</v>
          </cell>
          <cell r="AY30">
            <v>0.72084063402487175</v>
          </cell>
          <cell r="AZ30">
            <v>18</v>
          </cell>
          <cell r="BA30">
            <v>0.79180170228969293</v>
          </cell>
          <cell r="BB30">
            <v>19</v>
          </cell>
          <cell r="BC30">
            <v>0.84083388109489765</v>
          </cell>
          <cell r="BL30">
            <v>17</v>
          </cell>
          <cell r="BM30">
            <v>0.58333523756004491</v>
          </cell>
          <cell r="BN30">
            <v>18</v>
          </cell>
          <cell r="BO30">
            <v>0.6868445986909667</v>
          </cell>
          <cell r="BP30">
            <v>19</v>
          </cell>
          <cell r="BQ30">
            <v>0.76794487898071229</v>
          </cell>
        </row>
        <row r="31">
          <cell r="AX31">
            <v>18</v>
          </cell>
          <cell r="AY31">
            <v>0.71750673604785309</v>
          </cell>
          <cell r="AZ31">
            <v>19</v>
          </cell>
          <cell r="BA31">
            <v>0.78928763044505401</v>
          </cell>
          <cell r="BB31">
            <v>20</v>
          </cell>
          <cell r="BC31">
            <v>0.8387899610761278</v>
          </cell>
          <cell r="BL31">
            <v>18</v>
          </cell>
          <cell r="BM31">
            <v>0.57854728138542821</v>
          </cell>
          <cell r="BN31">
            <v>19</v>
          </cell>
          <cell r="BO31">
            <v>0.68317181624359058</v>
          </cell>
          <cell r="BP31">
            <v>20</v>
          </cell>
          <cell r="BQ31">
            <v>0.76517761632618164</v>
          </cell>
        </row>
        <row r="32">
          <cell r="AX32">
            <v>19</v>
          </cell>
          <cell r="AY32">
            <v>0.71439975244351639</v>
          </cell>
          <cell r="AZ32">
            <v>20</v>
          </cell>
          <cell r="BA32">
            <v>0.78694224272944835</v>
          </cell>
          <cell r="BB32">
            <v>21</v>
          </cell>
          <cell r="BC32">
            <v>0.83688211998987438</v>
          </cell>
          <cell r="BL32">
            <v>19</v>
          </cell>
          <cell r="BM32">
            <v>0.57409461059461542</v>
          </cell>
          <cell r="BN32">
            <v>20</v>
          </cell>
          <cell r="BO32">
            <v>0.67975057889792789</v>
          </cell>
          <cell r="BP32">
            <v>21</v>
          </cell>
          <cell r="BQ32">
            <v>0.76259682729069134</v>
          </cell>
        </row>
        <row r="33">
          <cell r="AX33">
            <v>20</v>
          </cell>
          <cell r="AY33">
            <v>0.71149142769916018</v>
          </cell>
          <cell r="AZ33">
            <v>21</v>
          </cell>
          <cell r="BA33">
            <v>0.78474468310687617</v>
          </cell>
          <cell r="BB33">
            <v>22</v>
          </cell>
          <cell r="BC33">
            <v>0.83509359739472089</v>
          </cell>
          <cell r="BL33">
            <v>20</v>
          </cell>
          <cell r="BM33">
            <v>0.56993487513194085</v>
          </cell>
          <cell r="BN33">
            <v>21</v>
          </cell>
          <cell r="BO33">
            <v>0.67654946641184421</v>
          </cell>
          <cell r="BP33">
            <v>22</v>
          </cell>
          <cell r="BQ33">
            <v>0.76017940714268017</v>
          </cell>
        </row>
        <row r="34">
          <cell r="AX34">
            <v>21</v>
          </cell>
          <cell r="AY34">
            <v>0.7087584384959672</v>
          </cell>
          <cell r="AZ34">
            <v>22</v>
          </cell>
          <cell r="BA34">
            <v>0.78267771926585372</v>
          </cell>
          <cell r="BB34">
            <v>23</v>
          </cell>
          <cell r="BC34">
            <v>0.83341053770828433</v>
          </cell>
          <cell r="BL34">
            <v>21</v>
          </cell>
          <cell r="BM34">
            <v>0.56603318691000293</v>
          </cell>
          <cell r="BN34">
            <v>22</v>
          </cell>
          <cell r="BO34">
            <v>0.67354255434670685</v>
          </cell>
          <cell r="BP34">
            <v>23</v>
          </cell>
          <cell r="BQ34">
            <v>0.75790627117275655</v>
          </cell>
        </row>
        <row r="35">
          <cell r="AX35">
            <v>22</v>
          </cell>
          <cell r="AY35">
            <v>0.70618131254171157</v>
          </cell>
          <cell r="AZ35">
            <v>23</v>
          </cell>
          <cell r="BA35">
            <v>0.78072695097186862</v>
          </cell>
          <cell r="BB35">
            <v>24</v>
          </cell>
          <cell r="BC35">
            <v>0.83182135676349267</v>
          </cell>
          <cell r="BL35">
            <v>22</v>
          </cell>
          <cell r="BM35">
            <v>0.56236047282361123</v>
          </cell>
          <cell r="BN35">
            <v>23</v>
          </cell>
          <cell r="BO35">
            <v>0.67070820755132099</v>
          </cell>
          <cell r="BP35">
            <v>24</v>
          </cell>
          <cell r="BQ35">
            <v>0.75576147557442019</v>
          </cell>
        </row>
        <row r="36">
          <cell r="AX36">
            <v>23</v>
          </cell>
          <cell r="AY36">
            <v>0.70374362774188859</v>
          </cell>
          <cell r="AZ36">
            <v>24</v>
          </cell>
          <cell r="BA36">
            <v>0.77888022314316518</v>
          </cell>
          <cell r="BB36">
            <v>25</v>
          </cell>
          <cell r="BC36">
            <v>0.83031627194222235</v>
          </cell>
          <cell r="BL36">
            <v>23</v>
          </cell>
          <cell r="BM36">
            <v>0.55889225711783286</v>
          </cell>
          <cell r="BN36">
            <v>24</v>
          </cell>
          <cell r="BO36">
            <v>0.66802818685234722</v>
          </cell>
          <cell r="BP36">
            <v>25</v>
          </cell>
          <cell r="BQ36">
            <v>0.75373156584989498</v>
          </cell>
        </row>
        <row r="37">
          <cell r="AX37">
            <v>24</v>
          </cell>
          <cell r="AY37">
            <v>0.70143140887495392</v>
          </cell>
          <cell r="AZ37">
            <v>25</v>
          </cell>
          <cell r="BA37">
            <v>0.77712718328917996</v>
          </cell>
          <cell r="BB37">
            <v>26</v>
          </cell>
          <cell r="BC37">
            <v>0.82888694771320093</v>
          </cell>
          <cell r="BL37">
            <v>24</v>
          </cell>
          <cell r="BM37">
            <v>0.55560774568684823</v>
          </cell>
          <cell r="BN37">
            <v>25</v>
          </cell>
          <cell r="BO37">
            <v>0.66548697631675136</v>
          </cell>
          <cell r="BP37">
            <v>26</v>
          </cell>
          <cell r="BQ37">
            <v>0.75180508561392878</v>
          </cell>
        </row>
        <row r="38">
          <cell r="AX38">
            <v>25</v>
          </cell>
          <cell r="AY38">
            <v>0.69923266613266133</v>
          </cell>
          <cell r="AZ38">
            <v>26</v>
          </cell>
          <cell r="BA38">
            <v>0.77545894273194249</v>
          </cell>
          <cell r="BB38">
            <v>27</v>
          </cell>
          <cell r="BC38">
            <v>0.82752622417263488</v>
          </cell>
          <cell r="BL38">
            <v>25</v>
          </cell>
          <cell r="BM38">
            <v>0.55248912686901075</v>
          </cell>
          <cell r="BN38">
            <v>26</v>
          </cell>
          <cell r="BO38">
            <v>0.66307126888896173</v>
          </cell>
          <cell r="BP38">
            <v>27</v>
          </cell>
          <cell r="BQ38">
            <v>0.74997220067886683</v>
          </cell>
        </row>
        <row r="39">
          <cell r="AX39">
            <v>26</v>
          </cell>
          <cell r="AY39">
            <v>0.69713703733967225</v>
          </cell>
          <cell r="AZ39">
            <v>27</v>
          </cell>
          <cell r="BA39">
            <v>0.773867813736691</v>
          </cell>
          <cell r="BB39">
            <v>28</v>
          </cell>
          <cell r="BC39">
            <v>0.82622790632129417</v>
          </cell>
          <cell r="BL39">
            <v>26</v>
          </cell>
          <cell r="BM39">
            <v>0.54952103020306875</v>
          </cell>
          <cell r="BN39">
            <v>27</v>
          </cell>
          <cell r="BO39">
            <v>0.66076956773163342</v>
          </cell>
          <cell r="BP39">
            <v>28</v>
          </cell>
          <cell r="BQ39">
            <v>0.74822440743859775</v>
          </cell>
        </row>
        <row r="40">
          <cell r="AX40">
            <v>27</v>
          </cell>
          <cell r="AY40">
            <v>0.69513550713428773</v>
          </cell>
          <cell r="AZ40">
            <v>28</v>
          </cell>
          <cell r="BA40">
            <v>0.77234710303328902</v>
          </cell>
          <cell r="BB40">
            <v>29</v>
          </cell>
          <cell r="BC40">
            <v>0.82498659847960065</v>
          </cell>
          <cell r="BL40">
            <v>27</v>
          </cell>
          <cell r="BM40">
            <v>0.54669010225545311</v>
          </cell>
          <cell r="BN40">
            <v>28</v>
          </cell>
          <cell r="BO40">
            <v>0.65857187342403745</v>
          </cell>
          <cell r="BP40">
            <v>29</v>
          </cell>
          <cell r="BQ40">
            <v>0.74655430386130728</v>
          </cell>
        </row>
        <row r="41">
          <cell r="AX41">
            <v>28</v>
          </cell>
          <cell r="AY41">
            <v>0.69322018408790409</v>
          </cell>
          <cell r="AZ41">
            <v>29</v>
          </cell>
          <cell r="BA41">
            <v>0.77089094782151013</v>
          </cell>
          <cell r="BB41">
            <v>30</v>
          </cell>
          <cell r="BC41">
            <v>0.82379757272228249</v>
          </cell>
          <cell r="BL41">
            <v>28</v>
          </cell>
          <cell r="BM41">
            <v>0.54398467045096777</v>
          </cell>
          <cell r="BN41">
            <v>29</v>
          </cell>
          <cell r="BO41">
            <v>0.65646943577584405</v>
          </cell>
          <cell r="BP41">
            <v>30</v>
          </cell>
          <cell r="BQ41">
            <v>0.74495540764029022</v>
          </cell>
        </row>
        <row r="42">
          <cell r="AX42">
            <v>29</v>
          </cell>
          <cell r="AY42">
            <v>0.6913841220047231</v>
          </cell>
          <cell r="AZ42">
            <v>30</v>
          </cell>
          <cell r="BA42">
            <v>0.76949418419438731</v>
          </cell>
          <cell r="BB42">
            <v>31</v>
          </cell>
          <cell r="BC42">
            <v>0.82265666328198683</v>
          </cell>
          <cell r="BL42">
            <v>29</v>
          </cell>
          <cell r="BM42">
            <v>0.54139447391364492</v>
          </cell>
          <cell r="BN42">
            <v>30</v>
          </cell>
          <cell r="BO42">
            <v>0.65445455489714499</v>
          </cell>
          <cell r="BP42">
            <v>31</v>
          </cell>
          <cell r="BQ42">
            <v>0.74342201032201638</v>
          </cell>
        </row>
        <row r="43">
          <cell r="AX43">
            <v>30</v>
          </cell>
          <cell r="AY43">
            <v>0.68962117530666467</v>
          </cell>
          <cell r="AZ43">
            <v>31</v>
          </cell>
          <cell r="BA43">
            <v>0.76815224058893783</v>
          </cell>
          <cell r="BB43">
            <v>32</v>
          </cell>
          <cell r="BC43">
            <v>0.8215601810086236</v>
          </cell>
          <cell r="BL43">
            <v>30</v>
          </cell>
          <cell r="BM43">
            <v>0.53891044593584114</v>
          </cell>
          <cell r="BN43">
            <v>31</v>
          </cell>
          <cell r="BO43">
            <v>0.65252042025861023</v>
          </cell>
          <cell r="BP43">
            <v>32</v>
          </cell>
          <cell r="BQ43">
            <v>0.74194905920377063</v>
          </cell>
        </row>
        <row r="44">
          <cell r="AX44">
            <v>31</v>
          </cell>
          <cell r="AY44">
            <v>0.68792588099856578</v>
          </cell>
          <cell r="AZ44">
            <v>32</v>
          </cell>
          <cell r="BA44">
            <v>0.7668610507662168</v>
          </cell>
          <cell r="BB44">
            <v>33</v>
          </cell>
          <cell r="BC44">
            <v>0.82050484348394526</v>
          </cell>
          <cell r="BL44">
            <v>31</v>
          </cell>
          <cell r="BM44">
            <v>0.53652453665553013</v>
          </cell>
          <cell r="BN44">
            <v>32</v>
          </cell>
          <cell r="BO44">
            <v>0.6506609793686875</v>
          </cell>
          <cell r="BP44">
            <v>33</v>
          </cell>
          <cell r="BQ44">
            <v>0.74053206089625301</v>
          </cell>
        </row>
        <row r="45">
          <cell r="AX45">
            <v>32</v>
          </cell>
          <cell r="AY45">
            <v>0.68629336156667065</v>
          </cell>
          <cell r="AZ45">
            <v>33</v>
          </cell>
          <cell r="BA45">
            <v>0.76561698218115648</v>
          </cell>
          <cell r="BB45">
            <v>34</v>
          </cell>
          <cell r="BC45">
            <v>0.81948771747706517</v>
          </cell>
          <cell r="BL45">
            <v>32</v>
          </cell>
          <cell r="BM45">
            <v>0.53422956735992932</v>
          </cell>
          <cell r="BN45">
            <v>33</v>
          </cell>
          <cell r="BO45">
            <v>0.64887082976936428</v>
          </cell>
          <cell r="BP45">
            <v>34</v>
          </cell>
          <cell r="BQ45">
            <v>0.7391670019557709</v>
          </cell>
        </row>
        <row r="46">
          <cell r="AX46">
            <v>33</v>
          </cell>
          <cell r="AY46">
            <v>0.68471924451397492</v>
          </cell>
          <cell r="AZ46">
            <v>34</v>
          </cell>
          <cell r="BA46">
            <v>0.76441677659076179</v>
          </cell>
          <cell r="BB46">
            <v>35</v>
          </cell>
          <cell r="BC46">
            <v>0.81850617121691982</v>
          </cell>
          <cell r="BL46">
            <v>33</v>
          </cell>
          <cell r="BM46">
            <v>0.5320191098940944</v>
          </cell>
          <cell r="BN46">
            <v>34</v>
          </cell>
          <cell r="BO46">
            <v>0.64714512955965375</v>
          </cell>
          <cell r="BP46">
            <v>35</v>
          </cell>
          <cell r="BQ46">
            <v>0.73785028308820788</v>
          </cell>
        </row>
        <row r="47">
          <cell r="AX47">
            <v>34</v>
          </cell>
          <cell r="AY47">
            <v>0.68319959522981899</v>
          </cell>
          <cell r="AZ47">
            <v>35</v>
          </cell>
          <cell r="BA47">
            <v>0.7632575004767973</v>
          </cell>
          <cell r="BB47">
            <v>36</v>
          </cell>
          <cell r="BC47">
            <v>0.81755783453978736</v>
          </cell>
          <cell r="BL47">
            <v>34</v>
          </cell>
          <cell r="BM47">
            <v>0.52988738616754816</v>
          </cell>
          <cell r="BN47">
            <v>35</v>
          </cell>
          <cell r="BO47">
            <v>0.64547952276510734</v>
          </cell>
          <cell r="BP47">
            <v>36</v>
          </cell>
          <cell r="BQ47">
            <v>0.73657866423495755</v>
          </cell>
        </row>
        <row r="48">
          <cell r="AX48">
            <v>35</v>
          </cell>
          <cell r="AY48">
            <v>0.68173086063079424</v>
          </cell>
          <cell r="AZ48">
            <v>36</v>
          </cell>
          <cell r="BA48">
            <v>0.76213650340091266</v>
          </cell>
          <cell r="BB48">
            <v>37</v>
          </cell>
          <cell r="BC48">
            <v>0.81664056540359586</v>
          </cell>
          <cell r="BL48">
            <v>35</v>
          </cell>
          <cell r="BM48">
            <v>0.52782918387782385</v>
          </cell>
          <cell r="BN48">
            <v>36</v>
          </cell>
          <cell r="BO48">
            <v>0.64387007669693908</v>
          </cell>
          <cell r="BP48">
            <v>37</v>
          </cell>
          <cell r="BQ48">
            <v>0.73534921845262202</v>
          </cell>
        </row>
        <row r="49">
          <cell r="AX49">
            <v>36</v>
          </cell>
          <cell r="AY49">
            <v>0.68030982156637354</v>
          </cell>
          <cell r="AZ49">
            <v>37</v>
          </cell>
          <cell r="BA49">
            <v>0.76105138281789331</v>
          </cell>
          <cell r="BB49">
            <v>38</v>
          </cell>
          <cell r="BC49">
            <v>0.81575242158716976</v>
          </cell>
          <cell r="BL49">
            <v>36</v>
          </cell>
          <cell r="BM49">
            <v>0.52583978541563647</v>
          </cell>
          <cell r="BN49">
            <v>37</v>
          </cell>
          <cell r="BO49">
            <v>0.64231322906493193</v>
          </cell>
          <cell r="BP49">
            <v>38</v>
          </cell>
          <cell r="BQ49">
            <v>0.73415929295093818</v>
          </cell>
        </row>
        <row r="50">
          <cell r="AX50">
            <v>37</v>
          </cell>
          <cell r="AY50">
            <v>0.67893355240523479</v>
          </cell>
          <cell r="AZ50">
            <v>38</v>
          </cell>
          <cell r="BA50">
            <v>0.75999995418258781</v>
          </cell>
          <cell r="BB50">
            <v>39</v>
          </cell>
          <cell r="BC50">
            <v>0.81489163664070174</v>
          </cell>
          <cell r="BL50">
            <v>37</v>
          </cell>
          <cell r="BM50">
            <v>0.52391490755813142</v>
          </cell>
          <cell r="BN50">
            <v>38</v>
          </cell>
          <cell r="BO50">
            <v>0.64080574307953853</v>
          </cell>
          <cell r="BP50">
            <v>39</v>
          </cell>
          <cell r="BQ50">
            <v>0.73300647599735047</v>
          </cell>
        </row>
        <row r="51">
          <cell r="AX51">
            <v>38</v>
          </cell>
          <cell r="AY51">
            <v>0.67759938654215768</v>
          </cell>
          <cell r="AZ51">
            <v>39</v>
          </cell>
          <cell r="BA51">
            <v>0.75898022542370636</v>
          </cell>
          <cell r="BB51">
            <v>40</v>
          </cell>
          <cell r="BC51">
            <v>0.81405659934408481</v>
          </cell>
          <cell r="BL51">
            <v>38</v>
          </cell>
          <cell r="BM51">
            <v>0.5220506500480584</v>
          </cell>
          <cell r="BN51">
            <v>39</v>
          </cell>
          <cell r="BO51">
            <v>0.63934466913973031</v>
          </cell>
          <cell r="BP51">
            <v>40</v>
          </cell>
          <cell r="BQ51">
            <v>0.73188856866038743</v>
          </cell>
        </row>
        <row r="52">
          <cell r="AX52">
            <v>39</v>
          </cell>
          <cell r="AY52">
            <v>0.67630488681577705</v>
          </cell>
          <cell r="AZ52">
            <v>40</v>
          </cell>
          <cell r="BA52">
            <v>0.75799037504148892</v>
          </cell>
          <cell r="BB52">
            <v>41</v>
          </cell>
          <cell r="BC52">
            <v>0.81324583607701162</v>
          </cell>
          <cell r="BL52">
            <v>39</v>
          </cell>
          <cell r="BM52">
            <v>0.52024345153622975</v>
          </cell>
          <cell r="BN52">
            <v>40</v>
          </cell>
          <cell r="BO52">
            <v>0.63792731198227948</v>
          </cell>
          <cell r="BP52">
            <v>41</v>
          </cell>
          <cell r="BQ52">
            <v>0.73080356056797124</v>
          </cell>
        </row>
        <row r="53">
          <cell r="AX53">
            <v>40</v>
          </cell>
          <cell r="AY53">
            <v>0.67504782002263142</v>
          </cell>
          <cell r="AZ53">
            <v>41</v>
          </cell>
          <cell r="BA53">
            <v>0.75702873322956477</v>
          </cell>
          <cell r="BB53">
            <v>42</v>
          </cell>
          <cell r="BC53">
            <v>0.8124579956196103</v>
          </cell>
          <cell r="BL53">
            <v>40</v>
          </cell>
          <cell r="BM53">
            <v>0.51849005166009055</v>
          </cell>
          <cell r="BN53">
            <v>41</v>
          </cell>
          <cell r="BO53">
            <v>0.63655120238565288</v>
          </cell>
          <cell r="BP53">
            <v>42</v>
          </cell>
          <cell r="BQ53">
            <v>0.72974960901579522</v>
          </cell>
        </row>
        <row r="54">
          <cell r="AX54">
            <v>41</v>
          </cell>
          <cell r="AY54">
            <v>0.67382613486617737</v>
          </cell>
          <cell r="AZ54">
            <v>42</v>
          </cell>
          <cell r="BA54">
            <v>0.75609376553390784</v>
          </cell>
          <cell r="BB54">
            <v>43</v>
          </cell>
          <cell r="BC54">
            <v>0.81169183599262873</v>
          </cell>
          <cell r="BL54">
            <v>41</v>
          </cell>
          <cell r="BM54">
            <v>0.51678745826301331</v>
          </cell>
          <cell r="BN54">
            <v>42</v>
          </cell>
          <cell r="BO54">
            <v>0.63521407269242924</v>
          </cell>
          <cell r="BP54">
            <v>43</v>
          </cell>
          <cell r="BQ54">
            <v>0.72872502088580771</v>
          </cell>
        </row>
        <row r="55">
          <cell r="AX55">
            <v>42</v>
          </cell>
          <cell r="AY55">
            <v>0.67263794280061251</v>
          </cell>
          <cell r="AZ55">
            <v>43</v>
          </cell>
          <cell r="BA55">
            <v>0.75518405865086402</v>
          </cell>
          <cell r="BB55">
            <v>44</v>
          </cell>
          <cell r="BC55">
            <v>0.81094621301761183</v>
          </cell>
          <cell r="BL55">
            <v>42</v>
          </cell>
          <cell r="BM55">
            <v>0.51513291894205515</v>
          </cell>
          <cell r="BN55">
            <v>43</v>
          </cell>
          <cell r="BO55">
            <v>0.63391383554914671</v>
          </cell>
          <cell r="BP55">
            <v>44</v>
          </cell>
          <cell r="BQ55">
            <v>0.7277282369336372</v>
          </cell>
        </row>
        <row r="56">
          <cell r="AX56">
            <v>43</v>
          </cell>
          <cell r="AY56">
            <v>0.67148150132582074</v>
          </cell>
          <cell r="AZ56">
            <v>44</v>
          </cell>
          <cell r="BA56">
            <v>0.75429830803717035</v>
          </cell>
          <cell r="BB56">
            <v>45</v>
          </cell>
          <cell r="BC56">
            <v>0.81022007033439902</v>
          </cell>
          <cell r="BL56">
            <v>43</v>
          </cell>
          <cell r="BM56">
            <v>0.51352389625756201</v>
          </cell>
          <cell r="BN56">
            <v>44</v>
          </cell>
          <cell r="BO56">
            <v>0.63264856536992908</v>
          </cell>
          <cell r="BP56">
            <v>45</v>
          </cell>
          <cell r="BQ56">
            <v>0.7267578180824692</v>
          </cell>
        </row>
        <row r="57">
          <cell r="AX57">
            <v>44</v>
          </cell>
          <cell r="AY57">
            <v>0.67035519936703092</v>
          </cell>
          <cell r="AZ57">
            <v>45</v>
          </cell>
          <cell r="BA57">
            <v>0.75343530706173811</v>
          </cell>
          <cell r="BB57">
            <v>46</v>
          </cell>
          <cell r="BC57">
            <v>0.80951243065888967</v>
          </cell>
          <cell r="BL57">
            <v>44</v>
          </cell>
          <cell r="BM57">
            <v>0.51195804605459394</v>
          </cell>
          <cell r="BN57">
            <v>45</v>
          </cell>
          <cell r="BO57">
            <v>0.63141648211629986</v>
          </cell>
          <cell r="BP57">
            <v>46</v>
          </cell>
          <cell r="BQ57">
            <v>0.72581243342393986</v>
          </cell>
        </row>
        <row r="58">
          <cell r="AX58">
            <v>45</v>
          </cell>
          <cell r="AY58">
            <v>0.66925754443506347</v>
          </cell>
          <cell r="AZ58">
            <v>46</v>
          </cell>
          <cell r="BA58">
            <v>0.75259393747481873</v>
          </cell>
          <cell r="BB58">
            <v>47</v>
          </cell>
          <cell r="BC58">
            <v>0.80882238810079965</v>
          </cell>
          <cell r="BL58">
            <v>45</v>
          </cell>
          <cell r="BM58">
            <v>0.51043319844001489</v>
          </cell>
          <cell r="BN58">
            <v>46</v>
          </cell>
          <cell r="BO58">
            <v>0.63021593705493795</v>
          </cell>
          <cell r="BP58">
            <v>47</v>
          </cell>
          <cell r="BQ58">
            <v>0.72489084967743089</v>
          </cell>
        </row>
        <row r="59">
          <cell r="AX59">
            <v>46</v>
          </cell>
          <cell r="AY59">
            <v>0.66818715131351969</v>
          </cell>
          <cell r="AZ59">
            <v>47</v>
          </cell>
          <cell r="BA59">
            <v>0.75177316100733405</v>
          </cell>
          <cell r="BB59">
            <v>48</v>
          </cell>
          <cell r="BC59">
            <v>0.80814910139096396</v>
          </cell>
          <cell r="BL59">
            <v>46</v>
          </cell>
          <cell r="BM59">
            <v>0.50894734103511974</v>
          </cell>
          <cell r="BN59">
            <v>47</v>
          </cell>
          <cell r="BO59">
            <v>0.62904540021131794</v>
          </cell>
          <cell r="BP59">
            <v>48</v>
          </cell>
          <cell r="BQ59">
            <v>0.72399192190036377</v>
          </cell>
        </row>
        <row r="60">
          <cell r="AX60">
            <v>47</v>
          </cell>
          <cell r="AY60">
            <v>0.66714273206040009</v>
          </cell>
          <cell r="AZ60">
            <v>48</v>
          </cell>
          <cell r="BA60">
            <v>0.75097201194345498</v>
          </cell>
          <cell r="BB60">
            <v>49</v>
          </cell>
          <cell r="BC60">
            <v>0.80749178789206222</v>
          </cell>
          <cell r="BL60">
            <v>47</v>
          </cell>
          <cell r="BM60">
            <v>0.50749860418556214</v>
          </cell>
          <cell r="BN60">
            <v>48</v>
          </cell>
          <cell r="BO60">
            <v>0.62790344928296471</v>
          </cell>
          <cell r="BP60">
            <v>49</v>
          </cell>
          <cell r="BQ60">
            <v>0.72311458527567574</v>
          </cell>
        </row>
        <row r="61">
          <cell r="AX61">
            <v>48</v>
          </cell>
          <cell r="AY61">
            <v>0.66612308714532542</v>
          </cell>
          <cell r="AZ61">
            <v>49</v>
          </cell>
          <cell r="BA61">
            <v>0.75018959053433532</v>
          </cell>
          <cell r="BB61">
            <v>50</v>
          </cell>
          <cell r="BC61">
            <v>0.80684971828657404</v>
          </cell>
          <cell r="BL61">
            <v>48</v>
          </cell>
          <cell r="BM61">
            <v>0.5060852478610055</v>
          </cell>
          <cell r="BN61">
            <v>49</v>
          </cell>
          <cell r="BO61">
            <v>0.62678875981353055</v>
          </cell>
          <cell r="BP61">
            <v>50</v>
          </cell>
          <cell r="BQ61">
            <v>0.72225784783017066</v>
          </cell>
        </row>
        <row r="62">
          <cell r="AX62">
            <v>49</v>
          </cell>
          <cell r="AY62">
            <v>0.66512709757125865</v>
          </cell>
          <cell r="AZ62">
            <v>50</v>
          </cell>
          <cell r="BA62">
            <v>0.74942505714134611</v>
          </cell>
          <cell r="BB62">
            <v>51</v>
          </cell>
          <cell r="BC62">
            <v>0.80622221185218346</v>
          </cell>
          <cell r="BL62">
            <v>49</v>
          </cell>
          <cell r="BM62">
            <v>0.50470565001857171</v>
          </cell>
          <cell r="BN62">
            <v>50</v>
          </cell>
          <cell r="BO62">
            <v>0.6257000964597591</v>
          </cell>
          <cell r="BP62">
            <v>51</v>
          </cell>
          <cell r="BQ62">
            <v>0.72142078396009379</v>
          </cell>
        </row>
        <row r="63">
          <cell r="AX63">
            <v>50</v>
          </cell>
          <cell r="AY63">
            <v>0.66415371785255051</v>
          </cell>
          <cell r="AZ63">
            <v>51</v>
          </cell>
          <cell r="BA63">
            <v>0.74867762701405782</v>
          </cell>
          <cell r="BB63">
            <v>52</v>
          </cell>
          <cell r="BC63">
            <v>0.80560863224843071</v>
          </cell>
          <cell r="BL63">
            <v>50</v>
          </cell>
          <cell r="BM63">
            <v>0.50335829623857808</v>
          </cell>
          <cell r="BN63">
            <v>51</v>
          </cell>
          <cell r="BO63">
            <v>0.62463630520889346</v>
          </cell>
          <cell r="BP63">
            <v>52</v>
          </cell>
          <cell r="BQ63">
            <v>0.72060252865900798</v>
          </cell>
        </row>
        <row r="64">
          <cell r="AX64">
            <v>51</v>
          </cell>
          <cell r="AY64">
            <v>0.66320196974016155</v>
          </cell>
          <cell r="AZ64">
            <v>52</v>
          </cell>
          <cell r="BA64">
            <v>0.74794656562226336</v>
          </cell>
          <cell r="BB64">
            <v>53</v>
          </cell>
          <cell r="BC64">
            <v>0.80500838374968897</v>
          </cell>
          <cell r="BL64">
            <v>51</v>
          </cell>
          <cell r="BM64">
            <v>0.50204177046961063</v>
          </cell>
          <cell r="BN64">
            <v>52</v>
          </cell>
          <cell r="BO64">
            <v>0.62359630642525909</v>
          </cell>
          <cell r="BP64">
            <v>53</v>
          </cell>
          <cell r="BQ64">
            <v>0.71980227235860861</v>
          </cell>
        </row>
        <row r="65">
          <cell r="AX65">
            <v>52</v>
          </cell>
          <cell r="AY65">
            <v>0.66227093660079772</v>
          </cell>
          <cell r="AZ65">
            <v>53</v>
          </cell>
          <cell r="BA65">
            <v>0.74723118447304737</v>
          </cell>
          <cell r="BB65">
            <v>54</v>
          </cell>
          <cell r="BC65">
            <v>0.80442090786895659</v>
          </cell>
          <cell r="BL65">
            <v>52</v>
          </cell>
          <cell r="BM65">
            <v>0.50075474674378206</v>
          </cell>
          <cell r="BN65">
            <v>53</v>
          </cell>
          <cell r="BO65">
            <v>0.62257908862241162</v>
          </cell>
          <cell r="BP65">
            <v>54</v>
          </cell>
          <cell r="BQ65">
            <v>0.71901925630609453</v>
          </cell>
        </row>
        <row r="66">
          <cell r="AX66">
            <v>53</v>
          </cell>
          <cell r="AY66">
            <v>0.66135975836997352</v>
          </cell>
          <cell r="AZ66">
            <v>54</v>
          </cell>
          <cell r="BA66">
            <v>0.74653083735371961</v>
          </cell>
          <cell r="BB66">
            <v>55</v>
          </cell>
          <cell r="BC66">
            <v>0.80384568032484505</v>
          </cell>
          <cell r="BL66">
            <v>53</v>
          </cell>
          <cell r="BM66">
            <v>0.49949598174293264</v>
          </cell>
          <cell r="BN66">
            <v>54</v>
          </cell>
          <cell r="BO66">
            <v>0.62158370287200837</v>
          </cell>
          <cell r="BP66">
            <v>55</v>
          </cell>
          <cell r="BQ66">
            <v>0.7182527684125809</v>
          </cell>
        </row>
        <row r="67">
          <cell r="AX67">
            <v>54</v>
          </cell>
          <cell r="AY67">
            <v>0.66046762701020667</v>
          </cell>
          <cell r="AZ67">
            <v>55</v>
          </cell>
          <cell r="BA67">
            <v>0.74584491694968125</v>
          </cell>
          <cell r="BB67">
            <v>56</v>
          </cell>
          <cell r="BC67">
            <v>0.8032822083107678</v>
          </cell>
          <cell r="BL67">
            <v>54</v>
          </cell>
          <cell r="BM67">
            <v>0.49826430811326183</v>
          </cell>
          <cell r="BN67">
            <v>55</v>
          </cell>
          <cell r="BO67">
            <v>0.6206092577729958</v>
          </cell>
          <cell r="BP67">
            <v>56</v>
          </cell>
          <cell r="BQ67">
            <v>0.71750213951617847</v>
          </cell>
        </row>
        <row r="68">
          <cell r="AX68">
            <v>55</v>
          </cell>
          <cell r="AY68">
            <v>0.65959378241495425</v>
          </cell>
          <cell r="AZ68">
            <v>56</v>
          </cell>
          <cell r="BA68">
            <v>0.74517285179325476</v>
          </cell>
          <cell r="BB68">
            <v>57</v>
          </cell>
          <cell r="BC68">
            <v>0.80273002803093652</v>
          </cell>
          <cell r="BL68">
            <v>55</v>
          </cell>
          <cell r="BM68">
            <v>0.49705862843997217</v>
          </cell>
          <cell r="BN68">
            <v>56</v>
          </cell>
          <cell r="BO68">
            <v>0.61965491491516633</v>
          </cell>
          <cell r="BP68">
            <v>57</v>
          </cell>
          <cell r="BQ68">
            <v>0.71676674001107399</v>
          </cell>
        </row>
        <row r="69">
          <cell r="AX69">
            <v>56</v>
          </cell>
          <cell r="AY69">
            <v>0.65873750870689307</v>
          </cell>
          <cell r="AZ69">
            <v>57</v>
          </cell>
          <cell r="BA69">
            <v>0.74451410350540148</v>
          </cell>
          <cell r="BB69">
            <v>58</v>
          </cell>
          <cell r="BC69">
            <v>0.8021887024725125</v>
          </cell>
          <cell r="BL69">
            <v>56</v>
          </cell>
          <cell r="BM69">
            <v>0.49587790980544399</v>
          </cell>
          <cell r="BN69">
            <v>57</v>
          </cell>
          <cell r="BO69">
            <v>0.61871988478002038</v>
          </cell>
          <cell r="BP69">
            <v>58</v>
          </cell>
          <cell r="BQ69">
            <v>0.7160459768004781</v>
          </cell>
        </row>
        <row r="70">
          <cell r="AX70">
            <v>57</v>
          </cell>
          <cell r="AY70">
            <v>0.65789813088591786</v>
          </cell>
          <cell r="AZ70">
            <v>58</v>
          </cell>
          <cell r="BA70">
            <v>0.7438681642972661</v>
          </cell>
          <cell r="BB70">
            <v>59</v>
          </cell>
          <cell r="BC70">
            <v>0.80165781938728553</v>
          </cell>
          <cell r="BL70">
            <v>57</v>
          </cell>
          <cell r="BM70">
            <v>0.49472117886458034</v>
          </cell>
          <cell r="BN70">
            <v>58</v>
          </cell>
          <cell r="BO70">
            <v>0.61780342302939006</v>
          </cell>
          <cell r="BP70">
            <v>59</v>
          </cell>
          <cell r="BQ70">
            <v>0.71533929053685086</v>
          </cell>
        </row>
        <row r="71">
          <cell r="AX71">
            <v>58</v>
          </cell>
          <cell r="AY71">
            <v>0.65707501178800831</v>
          </cell>
          <cell r="AZ71">
            <v>59</v>
          </cell>
          <cell r="BA71">
            <v>0.74323455470275046</v>
          </cell>
          <cell r="BB71">
            <v>60</v>
          </cell>
          <cell r="BC71">
            <v>0.80113698945969525</v>
          </cell>
          <cell r="BL71">
            <v>58</v>
          </cell>
          <cell r="BM71">
            <v>0.49358751737958961</v>
          </cell>
          <cell r="BN71">
            <v>59</v>
          </cell>
          <cell r="BO71">
            <v>0.61690482713870531</v>
          </cell>
          <cell r="BP71">
            <v>60</v>
          </cell>
          <cell r="BQ71">
            <v>0.71464615311754776</v>
          </cell>
        </row>
        <row r="72">
          <cell r="AX72">
            <v>59</v>
          </cell>
          <cell r="AY72">
            <v>0.65626754932105247</v>
          </cell>
          <cell r="AZ72">
            <v>60</v>
          </cell>
          <cell r="BA72">
            <v>0.74261282151698016</v>
          </cell>
          <cell r="BB72">
            <v>61</v>
          </cell>
          <cell r="BC72">
            <v>0.80062584464093756</v>
          </cell>
          <cell r="BL72">
            <v>59</v>
          </cell>
          <cell r="BM72">
            <v>0.49247605816383977</v>
          </cell>
          <cell r="BN72">
            <v>60</v>
          </cell>
          <cell r="BO72">
            <v>0.61602343333726584</v>
          </cell>
          <cell r="BP72">
            <v>61</v>
          </cell>
          <cell r="BQ72">
            <v>0.71396606540806995</v>
          </cell>
        </row>
        <row r="73">
          <cell r="AX73">
            <v>60</v>
          </cell>
          <cell r="AY73">
            <v>0.65547517394795163</v>
          </cell>
          <cell r="AZ73">
            <v>61</v>
          </cell>
          <cell r="BA73">
            <v>0.74200253591865117</v>
          </cell>
          <cell r="BB73">
            <v>62</v>
          </cell>
          <cell r="BC73">
            <v>0.80012403663143206</v>
          </cell>
          <cell r="BL73">
            <v>60</v>
          </cell>
          <cell r="BM73">
            <v>0.4913859813907353</v>
          </cell>
          <cell r="BN73">
            <v>61</v>
          </cell>
          <cell r="BO73">
            <v>0.61515861382258763</v>
          </cell>
          <cell r="BP73">
            <v>62</v>
          </cell>
          <cell r="BQ73">
            <v>0.71329855516857299</v>
          </cell>
        </row>
        <row r="74">
          <cell r="AX74">
            <v>61</v>
          </cell>
          <cell r="AY74">
            <v>0.65469734639096755</v>
          </cell>
          <cell r="AZ74">
            <v>62</v>
          </cell>
          <cell r="BA74">
            <v>0.74140329175694486</v>
          </cell>
          <cell r="BB74">
            <v>63</v>
          </cell>
          <cell r="BC74">
            <v>0.79963123549608228</v>
          </cell>
          <cell r="BL74">
            <v>61</v>
          </cell>
          <cell r="BM74">
            <v>0.49031651122899333</v>
          </cell>
          <cell r="BN74">
            <v>62</v>
          </cell>
          <cell r="BO74">
            <v>0.61430977421993394</v>
          </cell>
          <cell r="BP74">
            <v>63</v>
          </cell>
          <cell r="BQ74">
            <v>0.71264317516226539</v>
          </cell>
        </row>
        <row r="75">
          <cell r="AX75">
            <v>62</v>
          </cell>
          <cell r="AY75">
            <v>0.65393355553441812</v>
          </cell>
          <cell r="AZ75">
            <v>63</v>
          </cell>
          <cell r="BA75">
            <v>0.74081470398602123</v>
          </cell>
          <cell r="BB75">
            <v>64</v>
          </cell>
          <cell r="BC75">
            <v>0.79914712839863944</v>
          </cell>
          <cell r="BL75">
            <v>62</v>
          </cell>
          <cell r="BM75">
            <v>0.4892669127703706</v>
          </cell>
          <cell r="BN75">
            <v>63</v>
          </cell>
          <cell r="BO75">
            <v>0.61347635126163069</v>
          </cell>
          <cell r="BP75">
            <v>64</v>
          </cell>
          <cell r="BQ75">
            <v>0.71199950142690926</v>
          </cell>
        </row>
        <row r="76">
          <cell r="AX76">
            <v>63</v>
          </cell>
          <cell r="AY76">
            <v>0.65318331650553474</v>
          </cell>
          <cell r="AZ76">
            <v>64</v>
          </cell>
          <cell r="BA76">
            <v>0.7402364072321076</v>
          </cell>
          <cell r="BB76">
            <v>65</v>
          </cell>
          <cell r="BC76">
            <v>0.79867141844309597</v>
          </cell>
          <cell r="BL76">
            <v>63</v>
          </cell>
          <cell r="BM76">
            <v>0.48823648921993956</v>
          </cell>
          <cell r="BN76">
            <v>64</v>
          </cell>
          <cell r="BO76">
            <v>0.61265781066377645</v>
          </cell>
          <cell r="BP76">
            <v>65</v>
          </cell>
          <cell r="BQ76">
            <v>0.71136713169285215</v>
          </cell>
        </row>
        <row r="77">
          <cell r="AX77">
            <v>64</v>
          </cell>
          <cell r="AY77">
            <v>0.65244616891565743</v>
          </cell>
          <cell r="AZ77">
            <v>65</v>
          </cell>
          <cell r="BA77">
            <v>0.7396680544799511</v>
          </cell>
          <cell r="BB77">
            <v>66</v>
          </cell>
          <cell r="BC77">
            <v>0.79820382361143805</v>
          </cell>
          <cell r="BL77">
            <v>64</v>
          </cell>
          <cell r="BM77">
            <v>0.48722457932250596</v>
          </cell>
          <cell r="BN77">
            <v>65</v>
          </cell>
          <cell r="BO77">
            <v>0.61185364518057461</v>
          </cell>
          <cell r="BP77">
            <v>66</v>
          </cell>
          <cell r="BQ77">
            <v>0.71074568393295301</v>
          </cell>
        </row>
        <row r="78">
          <cell r="AX78">
            <v>65</v>
          </cell>
          <cell r="AY78">
            <v>0.6517216752459799</v>
          </cell>
          <cell r="AZ78">
            <v>66</v>
          </cell>
          <cell r="BA78">
            <v>0.73910931586690753</v>
          </cell>
          <cell r="BB78">
            <v>67</v>
          </cell>
          <cell r="BC78">
            <v>0.79774407578830453</v>
          </cell>
          <cell r="BL78">
            <v>65</v>
          </cell>
          <cell r="BM78">
            <v>0.48623055500180989</v>
          </cell>
          <cell r="BN78">
            <v>66</v>
          </cell>
          <cell r="BO78">
            <v>0.61106337281878109</v>
          </cell>
          <cell r="BP78">
            <v>67</v>
          </cell>
          <cell r="BQ78">
            <v>0.71013479503143873</v>
          </cell>
        </row>
        <row r="79">
          <cell r="AX79">
            <v>66</v>
          </cell>
          <cell r="AY79">
            <v>0.65100941936384271</v>
          </cell>
          <cell r="AZ79">
            <v>67</v>
          </cell>
          <cell r="BA79">
            <v>0.73855987757426866</v>
          </cell>
          <cell r="BB79">
            <v>68</v>
          </cell>
          <cell r="BC79">
            <v>0.79729191986416981</v>
          </cell>
          <cell r="BL79">
            <v>66</v>
          </cell>
          <cell r="BM79">
            <v>0.48525381919179222</v>
          </cell>
          <cell r="BN79">
            <v>67</v>
          </cell>
          <cell r="BO79">
            <v>0.61028653519674159</v>
          </cell>
          <cell r="BP79">
            <v>68</v>
          </cell>
          <cell r="BQ79">
            <v>0.70953411956019308</v>
          </cell>
        </row>
        <row r="80">
          <cell r="AX80">
            <v>67</v>
          </cell>
          <cell r="AY80">
            <v>0.65030900515712942</v>
          </cell>
          <cell r="AZ80">
            <v>68</v>
          </cell>
          <cell r="BA80">
            <v>0.73801944080657933</v>
          </cell>
          <cell r="BB80">
            <v>69</v>
          </cell>
          <cell r="BC80">
            <v>0.79684711290958699</v>
          </cell>
          <cell r="BL80">
            <v>67</v>
          </cell>
          <cell r="BM80">
            <v>0.48429380384152709</v>
          </cell>
          <cell r="BN80">
            <v>68</v>
          </cell>
          <cell r="BO80">
            <v>0.60952269603421882</v>
          </cell>
          <cell r="BP80">
            <v>69</v>
          </cell>
          <cell r="BQ80">
            <v>0.70894332865224852</v>
          </cell>
        </row>
        <row r="81">
          <cell r="AX81">
            <v>68</v>
          </cell>
          <cell r="AY81">
            <v>0.6496200552756769</v>
          </cell>
          <cell r="AZ81">
            <v>69</v>
          </cell>
          <cell r="BA81">
            <v>0.73748772085070313</v>
          </cell>
          <cell r="BB81">
            <v>70</v>
          </cell>
          <cell r="BC81">
            <v>0.79640942341384957</v>
          </cell>
          <cell r="BL81">
            <v>68</v>
          </cell>
          <cell r="BM81">
            <v>0.48334996807743458</v>
          </cell>
          <cell r="BN81">
            <v>69</v>
          </cell>
          <cell r="BO81">
            <v>0.60877143976071646</v>
          </cell>
          <cell r="BP81">
            <v>70</v>
          </cell>
          <cell r="BQ81">
            <v>0.70836210896337648</v>
          </cell>
        </row>
        <row r="82">
          <cell r="AX82">
            <v>69</v>
          </cell>
          <cell r="AY82">
            <v>0.64894220996981078</v>
          </cell>
          <cell r="AZ82">
            <v>70</v>
          </cell>
          <cell r="BA82">
            <v>0.73696444620728607</v>
          </cell>
          <cell r="BB82">
            <v>71</v>
          </cell>
          <cell r="BC82">
            <v>0.79597863058213802</v>
          </cell>
          <cell r="BL82">
            <v>69</v>
          </cell>
          <cell r="BM82">
            <v>0.4824217965081653</v>
          </cell>
          <cell r="BN82">
            <v>70</v>
          </cell>
          <cell r="BO82">
            <v>0.60803237023133938</v>
          </cell>
          <cell r="BP82">
            <v>71</v>
          </cell>
          <cell r="BQ82">
            <v>0.70779016171364306</v>
          </cell>
        </row>
        <row r="83">
          <cell r="AX83">
            <v>70</v>
          </cell>
          <cell r="AY83">
            <v>0.6482751260171622</v>
          </cell>
          <cell r="AZ83">
            <v>71</v>
          </cell>
          <cell r="BA83">
            <v>0.73644935778804088</v>
          </cell>
          <cell r="BB83">
            <v>72</v>
          </cell>
          <cell r="BC83">
            <v>0.79555452368584689</v>
          </cell>
          <cell r="BL83">
            <v>70</v>
          </cell>
          <cell r="BM83">
            <v>0.48150879765910293</v>
          </cell>
          <cell r="BN83">
            <v>71</v>
          </cell>
          <cell r="BO83">
            <v>0.60730510954038497</v>
          </cell>
          <cell r="BP83">
            <v>72</v>
          </cell>
          <cell r="BQ83">
            <v>0.70722720180166621</v>
          </cell>
        </row>
        <row r="84">
          <cell r="AX84">
            <v>71</v>
          </cell>
          <cell r="AY84">
            <v>0.64761847572984721</v>
          </cell>
          <cell r="AZ84">
            <v>72</v>
          </cell>
          <cell r="BA84">
            <v>0.73594220817296285</v>
          </cell>
          <cell r="BB84">
            <v>73</v>
          </cell>
          <cell r="BC84">
            <v>0.79513690146134097</v>
          </cell>
          <cell r="BL84">
            <v>71</v>
          </cell>
          <cell r="BM84">
            <v>0.48061050252480031</v>
          </cell>
          <cell r="BN84">
            <v>72</v>
          </cell>
          <cell r="BO84">
            <v>0.60658929692389296</v>
          </cell>
          <cell r="BP84">
            <v>73</v>
          </cell>
          <cell r="BQ84">
            <v>0.70667295698506116</v>
          </cell>
        </row>
        <row r="85">
          <cell r="AX85">
            <v>72</v>
          </cell>
          <cell r="AY85">
            <v>0.64697194603490671</v>
          </cell>
          <cell r="AZ85">
            <v>73</v>
          </cell>
          <cell r="BA85">
            <v>0.73544276092219563</v>
          </cell>
          <cell r="BB85">
            <v>74</v>
          </cell>
          <cell r="BC85">
            <v>0.79472557155287527</v>
          </cell>
          <cell r="BL85">
            <v>72</v>
          </cell>
          <cell r="BM85">
            <v>0.47972646322887269</v>
          </cell>
          <cell r="BN85">
            <v>73</v>
          </cell>
          <cell r="BO85">
            <v>0.60588458774328247</v>
          </cell>
          <cell r="BP85">
            <v>74</v>
          </cell>
          <cell r="BQ85">
            <v>0.70612716712123502</v>
          </cell>
        </row>
        <row r="86">
          <cell r="AX86">
            <v>73</v>
          </cell>
          <cell r="AY86">
            <v>0.64633523762162404</v>
          </cell>
          <cell r="AZ86">
            <v>74</v>
          </cell>
          <cell r="BA86">
            <v>0.73495078993779273</v>
          </cell>
          <cell r="BB86">
            <v>75</v>
          </cell>
          <cell r="BC86">
            <v>0.79432034999584633</v>
          </cell>
          <cell r="BL86">
            <v>73</v>
          </cell>
          <cell r="BM86">
            <v>0.4788562517819428</v>
          </cell>
          <cell r="BN86">
            <v>74</v>
          </cell>
          <cell r="BO86">
            <v>0.60519065254300164</v>
          </cell>
          <cell r="BP86">
            <v>75</v>
          </cell>
          <cell r="BQ86">
            <v>0.70558958346328504</v>
          </cell>
        </row>
        <row r="87">
          <cell r="AX87">
            <v>74</v>
          </cell>
          <cell r="AY87">
            <v>0.6457080641499785</v>
          </cell>
          <cell r="AZ87">
            <v>75</v>
          </cell>
          <cell r="BA87">
            <v>0.73446607887110682</v>
          </cell>
          <cell r="BB87">
            <v>76</v>
          </cell>
          <cell r="BC87">
            <v>0.79392106073692481</v>
          </cell>
          <cell r="BL87">
            <v>74</v>
          </cell>
          <cell r="BM87">
            <v>0.4779994589291725</v>
          </cell>
          <cell r="BN87">
            <v>75</v>
          </cell>
          <cell r="BO87">
            <v>0.60450717617583138</v>
          </cell>
          <cell r="BP87">
            <v>76</v>
          </cell>
          <cell r="BQ87">
            <v>0.70505996800627158</v>
          </cell>
        </row>
        <row r="88">
          <cell r="AX88">
            <v>75</v>
          </cell>
          <cell r="AY88">
            <v>0.64509015151505489</v>
          </cell>
          <cell r="AZ88">
            <v>76</v>
          </cell>
          <cell r="BA88">
            <v>0.73398842057194591</v>
          </cell>
          <cell r="BB88">
            <v>77</v>
          </cell>
          <cell r="BC88">
            <v>0.79352753518795727</v>
          </cell>
          <cell r="BL88">
            <v>75</v>
          </cell>
          <cell r="BM88">
            <v>0.47715569307975902</v>
          </cell>
          <cell r="BN88">
            <v>76</v>
          </cell>
          <cell r="BO88">
            <v>0.60383385699010517</v>
          </cell>
          <cell r="BP88">
            <v>77</v>
          </cell>
          <cell r="BQ88">
            <v>0.70453809287961133</v>
          </cell>
        </row>
        <row r="89">
          <cell r="AX89">
            <v>76</v>
          </cell>
          <cell r="AY89">
            <v>0.64448123716274042</v>
          </cell>
          <cell r="AZ89">
            <v>77</v>
          </cell>
          <cell r="BA89">
            <v>0.73351761657602321</v>
          </cell>
          <cell r="BB89">
            <v>78</v>
          </cell>
          <cell r="BC89">
            <v>0.79313961181082848</v>
          </cell>
          <cell r="BL89">
            <v>76</v>
          </cell>
          <cell r="BM89">
            <v>0.47632457931151562</v>
          </cell>
          <cell r="BN89">
            <v>77</v>
          </cell>
          <cell r="BO89">
            <v>0.60317040607366934</v>
          </cell>
          <cell r="BP89">
            <v>78</v>
          </cell>
          <cell r="BQ89">
            <v>0.70402373978174493</v>
          </cell>
        </row>
        <row r="90">
          <cell r="AX90">
            <v>77</v>
          </cell>
          <cell r="AY90">
            <v>0.64388106945247991</v>
          </cell>
          <cell r="AZ90">
            <v>78</v>
          </cell>
          <cell r="BA90">
            <v>0.73305347662754905</v>
          </cell>
          <cell r="BB90">
            <v>79</v>
          </cell>
          <cell r="BC90">
            <v>0.79275713573074347</v>
          </cell>
          <cell r="BL90">
            <v>77</v>
          </cell>
          <cell r="BM90">
            <v>0.47550575844432175</v>
          </cell>
          <cell r="BN90">
            <v>78</v>
          </cell>
          <cell r="BO90">
            <v>0.60251654654990572</v>
          </cell>
          <cell r="BP90">
            <v>79</v>
          </cell>
          <cell r="BQ90">
            <v>0.70351669945360129</v>
          </cell>
        </row>
        <row r="91">
          <cell r="AX91">
            <v>78</v>
          </cell>
          <cell r="AY91">
            <v>0.64328940706326809</v>
          </cell>
          <cell r="AZ91">
            <v>79</v>
          </cell>
          <cell r="BA91">
            <v>0.7325958182341189</v>
          </cell>
          <cell r="BB91">
            <v>80</v>
          </cell>
          <cell r="BC91">
            <v>0.7923799583756268</v>
          </cell>
          <cell r="BL91">
            <v>78</v>
          </cell>
          <cell r="BM91">
            <v>0.47469888617681699</v>
          </cell>
          <cell r="BN91">
            <v>79</v>
          </cell>
          <cell r="BO91">
            <v>0.60187201292158032</v>
          </cell>
          <cell r="BP91">
            <v>80</v>
          </cell>
          <cell r="BQ91">
            <v>0.703016771187714</v>
          </cell>
        </row>
        <row r="92">
          <cell r="AX92">
            <v>79</v>
          </cell>
          <cell r="AY92">
            <v>0.64270601843940967</v>
          </cell>
          <cell r="AZ92">
            <v>80</v>
          </cell>
          <cell r="BA92">
            <v>0.73214446625131324</v>
          </cell>
          <cell r="BB92">
            <v>81</v>
          </cell>
          <cell r="BC92">
            <v>0.79200793713955586</v>
          </cell>
          <cell r="BL92">
            <v>79</v>
          </cell>
          <cell r="BM92">
            <v>0.47390363228124155</v>
          </cell>
          <cell r="BN92">
            <v>80</v>
          </cell>
          <cell r="BO92">
            <v>0.60123655045867741</v>
          </cell>
          <cell r="BP92">
            <v>81</v>
          </cell>
          <cell r="BQ92">
            <v>0.70252376237013081</v>
          </cell>
        </row>
        <row r="93">
          <cell r="AX93">
            <v>80</v>
          </cell>
          <cell r="AY93">
            <v>0.64213068127290218</v>
          </cell>
          <cell r="AZ93">
            <v>81</v>
          </cell>
          <cell r="BA93">
            <v>0.73169925249466317</v>
          </cell>
          <cell r="BB93">
            <v>82</v>
          </cell>
          <cell r="BC93">
            <v>0.79164093506833</v>
          </cell>
          <cell r="BL93">
            <v>80</v>
          </cell>
          <cell r="BM93">
            <v>0.4731196798517997</v>
          </cell>
          <cell r="BN93">
            <v>81</v>
          </cell>
          <cell r="BO93">
            <v>0.60060991462673752</v>
          </cell>
          <cell r="BP93">
            <v>82</v>
          </cell>
          <cell r="BQ93">
            <v>0.70203748805253285</v>
          </cell>
        </row>
        <row r="94">
          <cell r="AX94">
            <v>81</v>
          </cell>
          <cell r="AY94">
            <v>0.64156318201957752</v>
          </cell>
          <cell r="AZ94">
            <v>82</v>
          </cell>
          <cell r="BA94">
            <v>0.7312600153768487</v>
          </cell>
          <cell r="BB94">
            <v>83</v>
          </cell>
          <cell r="BC94">
            <v>0.79127882056545418</v>
          </cell>
          <cell r="BL94">
            <v>81</v>
          </cell>
          <cell r="BM94">
            <v>0.4723467246023425</v>
          </cell>
          <cell r="BN94">
            <v>82</v>
          </cell>
          <cell r="BO94">
            <v>0.59999187055252767</v>
          </cell>
          <cell r="BP94">
            <v>83</v>
          </cell>
          <cell r="BQ94">
            <v>0.70155777055219837</v>
          </cell>
        </row>
        <row r="95">
          <cell r="AX95">
            <v>82</v>
          </cell>
          <cell r="AY95">
            <v>0.64100331544640021</v>
          </cell>
          <cell r="AZ95">
            <v>83</v>
          </cell>
          <cell r="BA95">
            <v>0.73082659956819096</v>
          </cell>
          <cell r="BB95">
            <v>84</v>
          </cell>
          <cell r="BC95">
            <v>0.79092146711696876</v>
          </cell>
          <cell r="BL95">
            <v>82</v>
          </cell>
          <cell r="BM95">
            <v>0.47158447420954652</v>
          </cell>
          <cell r="BN95">
            <v>83</v>
          </cell>
          <cell r="BO95">
            <v>0.59938219252416347</v>
          </cell>
          <cell r="BP95">
            <v>84</v>
          </cell>
          <cell r="BQ95">
            <v>0.70108443907767626</v>
          </cell>
        </row>
        <row r="96">
          <cell r="AX96">
            <v>83</v>
          </cell>
          <cell r="AY96">
            <v>0.64045088420754992</v>
          </cell>
          <cell r="AZ96">
            <v>84</v>
          </cell>
          <cell r="BA96">
            <v>0.73039885567866369</v>
          </cell>
          <cell r="BB96">
            <v>85</v>
          </cell>
          <cell r="BC96">
            <v>0.79056875303369512</v>
          </cell>
          <cell r="BL96">
            <v>83</v>
          </cell>
          <cell r="BM96">
            <v>0.4708326476981084</v>
          </cell>
          <cell r="BN96">
            <v>84</v>
          </cell>
          <cell r="BO96">
            <v>0.59878066352305703</v>
          </cell>
          <cell r="BP96">
            <v>85</v>
          </cell>
          <cell r="BQ96">
            <v>0.70061732937820675</v>
          </cell>
        </row>
        <row r="97">
          <cell r="AX97">
            <v>84</v>
          </cell>
          <cell r="AY97">
            <v>0.63990569844712275</v>
          </cell>
          <cell r="AZ97">
            <v>85</v>
          </cell>
          <cell r="BA97">
            <v>0.72997663995981599</v>
          </cell>
          <cell r="BB97">
            <v>86</v>
          </cell>
          <cell r="BC97">
            <v>0.79022056120959183</v>
          </cell>
          <cell r="BL97">
            <v>84</v>
          </cell>
          <cell r="BM97">
            <v>0.4700909748647768</v>
          </cell>
          <cell r="BN97">
            <v>85</v>
          </cell>
          <cell r="BO97">
            <v>0.59818707478529121</v>
          </cell>
          <cell r="BP97">
            <v>86</v>
          </cell>
          <cell r="BQ97">
            <v>0.7001562834151116</v>
          </cell>
        </row>
        <row r="98">
          <cell r="AX98">
            <v>85</v>
          </cell>
          <cell r="AY98">
            <v>0.63936757542647227</v>
          </cell>
          <cell r="AZ98">
            <v>86</v>
          </cell>
          <cell r="BA98">
            <v>0.7295598140251246</v>
          </cell>
          <cell r="BB98">
            <v>87</v>
          </cell>
          <cell r="BC98">
            <v>0.78987677889503061</v>
          </cell>
          <cell r="BL98">
            <v>85</v>
          </cell>
          <cell r="BM98">
            <v>0.46935919573832374</v>
          </cell>
          <cell r="BN98">
            <v>86</v>
          </cell>
          <cell r="BO98">
            <v>0.59760122539023741</v>
          </cell>
          <cell r="BP98">
            <v>87</v>
          </cell>
          <cell r="BQ98">
            <v>0.69970114905352399</v>
          </cell>
        </row>
        <row r="99">
          <cell r="AX99">
            <v>86</v>
          </cell>
          <cell r="AY99">
            <v>0.63883633917438554</v>
          </cell>
          <cell r="AZ99">
            <v>87</v>
          </cell>
          <cell r="BA99">
            <v>0.72914824458743122</v>
          </cell>
          <cell r="BB99">
            <v>88</v>
          </cell>
          <cell r="BC99">
            <v>0.78953729748389878</v>
          </cell>
          <cell r="BL99">
            <v>86</v>
          </cell>
          <cell r="BM99">
            <v>0.4686370600728037</v>
          </cell>
          <cell r="BN99">
            <v>87</v>
          </cell>
          <cell r="BO99">
            <v>0.59702292187440786</v>
          </cell>
          <cell r="BP99">
            <v>88</v>
          </cell>
          <cell r="BQ99">
            <v>0.6992517797729636</v>
          </cell>
        </row>
        <row r="100">
          <cell r="AX100">
            <v>87</v>
          </cell>
          <cell r="AY100">
            <v>0.63831182015843457</v>
          </cell>
          <cell r="AZ100">
            <v>88</v>
          </cell>
          <cell r="BA100">
            <v>0.72874180321222537</v>
          </cell>
          <cell r="BB100">
            <v>89</v>
          </cell>
          <cell r="BC100">
            <v>0.78920201231353215</v>
          </cell>
          <cell r="BL100">
            <v>87</v>
          </cell>
          <cell r="BM100">
            <v>0.46792432687167507</v>
          </cell>
          <cell r="BN100">
            <v>88</v>
          </cell>
          <cell r="BO100">
            <v>0.59645197786871829</v>
          </cell>
          <cell r="BP100">
            <v>89</v>
          </cell>
          <cell r="BQ100">
            <v>0.69880803439539896</v>
          </cell>
        </row>
        <row r="101">
          <cell r="AX101">
            <v>88</v>
          </cell>
          <cell r="AY101">
            <v>0.63779385497598839</v>
          </cell>
          <cell r="AZ101">
            <v>89</v>
          </cell>
          <cell r="BA101">
            <v>0.72834036608564356</v>
          </cell>
          <cell r="BB101">
            <v>90</v>
          </cell>
          <cell r="BC101">
            <v>0.78887082247656015</v>
          </cell>
          <cell r="BL101">
            <v>88</v>
          </cell>
          <cell r="BM101">
            <v>0.46722076394056111</v>
          </cell>
          <cell r="BN101">
            <v>89</v>
          </cell>
          <cell r="BO101">
            <v>0.59588821375747558</v>
          </cell>
          <cell r="BP101">
            <v>90</v>
          </cell>
          <cell r="BQ101">
            <v>0.69836977682954182</v>
          </cell>
        </row>
        <row r="102">
          <cell r="AX102">
            <v>89</v>
          </cell>
          <cell r="AY102">
            <v>0.63728228606349291</v>
          </cell>
          <cell r="AZ102">
            <v>90</v>
          </cell>
          <cell r="BA102">
            <v>0.72794381379614248</v>
          </cell>
          <cell r="BB102">
            <v>91</v>
          </cell>
          <cell r="BC102">
            <v>0.78854363064382504</v>
          </cell>
          <cell r="BL102">
            <v>89</v>
          </cell>
          <cell r="BM102">
            <v>0.46652614746661247</v>
          </cell>
          <cell r="BN102">
            <v>90</v>
          </cell>
          <cell r="BO102">
            <v>0.59533145635755491</v>
          </cell>
          <cell r="BP102">
            <v>91</v>
          </cell>
          <cell r="BQ102">
            <v>0.69793687583022734</v>
          </cell>
        </row>
        <row r="103">
          <cell r="AX103">
            <v>90</v>
          </cell>
          <cell r="AY103">
            <v>0.63677696142273943</v>
          </cell>
          <cell r="AZ103">
            <v>91</v>
          </cell>
          <cell r="BA103">
            <v>0.72755203112889399</v>
          </cell>
          <cell r="BB103">
            <v>92</v>
          </cell>
          <cell r="BC103">
            <v>0.7882203428976009</v>
          </cell>
          <cell r="BL103">
            <v>90</v>
          </cell>
          <cell r="BM103">
            <v>0.46584026162259939</v>
          </cell>
          <cell r="BN103">
            <v>91</v>
          </cell>
          <cell r="BO103">
            <v>0.59478153861634742</v>
          </cell>
          <cell r="BP103">
            <v>92</v>
          </cell>
          <cell r="BQ103">
            <v>0.69750920477182732</v>
          </cell>
        </row>
        <row r="104">
          <cell r="AX104">
            <v>91</v>
          </cell>
          <cell r="AY104">
            <v>0.63627773436294655</v>
          </cell>
          <cell r="AZ104">
            <v>92</v>
          </cell>
          <cell r="BA104">
            <v>0.7271649068720204</v>
          </cell>
          <cell r="BB104">
            <v>93</v>
          </cell>
          <cell r="BC104">
            <v>0.78790086857440356</v>
          </cell>
          <cell r="BL104">
            <v>91</v>
          </cell>
          <cell r="BM104">
            <v>0.46516289819401491</v>
          </cell>
          <cell r="BN104">
            <v>92</v>
          </cell>
          <cell r="BO104">
            <v>0.59423829932718253</v>
          </cell>
          <cell r="BP104">
            <v>93</v>
          </cell>
          <cell r="BQ104">
            <v>0.6970866414347241</v>
          </cell>
        </row>
        <row r="105">
          <cell r="AX105">
            <v>92</v>
          </cell>
          <cell r="AY105">
            <v>0.6357844632575731</v>
          </cell>
          <cell r="AZ105">
            <v>93</v>
          </cell>
          <cell r="BA105">
            <v>0.72678233363386646</v>
          </cell>
          <cell r="BB105">
            <v>94</v>
          </cell>
          <cell r="BC105">
            <v>0.78758512011673876</v>
          </cell>
          <cell r="BL105">
            <v>92</v>
          </cell>
          <cell r="BM105">
            <v>0.46449385622760542</v>
          </cell>
          <cell r="BN105">
            <v>93</v>
          </cell>
          <cell r="BO105">
            <v>0.59370158286102448</v>
          </cell>
          <cell r="BP105">
            <v>94</v>
          </cell>
          <cell r="BQ105">
            <v>0.69666906780395721</v>
          </cell>
        </row>
        <row r="106">
          <cell r="AX106">
            <v>93</v>
          </cell>
          <cell r="AY106">
            <v>0.6352970113148676</v>
          </cell>
          <cell r="AZ106">
            <v>94</v>
          </cell>
          <cell r="BA106">
            <v>0.72640420767055869</v>
          </cell>
          <cell r="BB106">
            <v>95</v>
          </cell>
          <cell r="BC106">
            <v>0.78727301293318253</v>
          </cell>
          <cell r="BL106">
            <v>93</v>
          </cell>
          <cell r="BM106">
            <v>0.46383294169987233</v>
          </cell>
          <cell r="BN106">
            <v>94</v>
          </cell>
          <cell r="BO106">
            <v>0.59317123891334245</v>
          </cell>
          <cell r="BP106">
            <v>95</v>
          </cell>
          <cell r="BQ106">
            <v>0.69625636987921613</v>
          </cell>
        </row>
        <row r="107">
          <cell r="AX107">
            <v>94</v>
          </cell>
          <cell r="AY107">
            <v>0.63481524636123177</v>
          </cell>
          <cell r="AZ107">
            <v>95</v>
          </cell>
          <cell r="BA107">
            <v>0.72603042872316892</v>
          </cell>
          <cell r="BB107">
            <v>96</v>
          </cell>
          <cell r="BC107">
            <v>0.78696446526624453</v>
          </cell>
          <cell r="BL107">
            <v>94</v>
          </cell>
          <cell r="BM107">
            <v>0.46317996720420229</v>
          </cell>
          <cell r="BN107">
            <v>95</v>
          </cell>
          <cell r="BO107">
            <v>0.59264712226513827</v>
          </cell>
          <cell r="BP107">
            <v>96</v>
          </cell>
          <cell r="BQ107">
            <v>0.69584843749542546</v>
          </cell>
        </row>
        <row r="108">
          <cell r="AX108">
            <v>95</v>
          </cell>
          <cell r="AY108">
            <v>0.63433904063655355</v>
          </cell>
          <cell r="AZ108">
            <v>96</v>
          </cell>
          <cell r="BA108">
            <v>0.72566089986384608</v>
          </cell>
          <cell r="BB108">
            <v>97</v>
          </cell>
          <cell r="BC108">
            <v>0.78665939806749363</v>
          </cell>
          <cell r="BL108">
            <v>95</v>
          </cell>
          <cell r="BM108">
            <v>0.46253475165538693</v>
          </cell>
          <cell r="BN108">
            <v>96</v>
          </cell>
          <cell r="BO108">
            <v>0.59212909255719393</v>
          </cell>
          <cell r="BP108">
            <v>97</v>
          </cell>
          <cell r="BQ108">
            <v>0.69544516415322077</v>
          </cell>
        </row>
        <row r="109">
          <cell r="AX109">
            <v>96</v>
          </cell>
          <cell r="AY109">
            <v>0.63386827060072382</v>
          </cell>
          <cell r="AZ109">
            <v>97</v>
          </cell>
          <cell r="BA109">
            <v>0.72529552735033254</v>
          </cell>
          <cell r="BB109">
            <v>98</v>
          </cell>
          <cell r="BC109">
            <v>0.78635773487948057</v>
          </cell>
          <cell r="BL109">
            <v>96</v>
          </cell>
          <cell r="BM109">
            <v>0.46189712001038763</v>
          </cell>
          <cell r="BN109">
            <v>97</v>
          </cell>
          <cell r="BO109">
            <v>0.59161701407667078</v>
          </cell>
          <cell r="BP109">
            <v>98</v>
          </cell>
          <cell r="BQ109">
            <v>0.69504644685866823</v>
          </cell>
        </row>
        <row r="110">
          <cell r="AX110">
            <v>97</v>
          </cell>
          <cell r="AY110">
            <v>0.63340281675061394</v>
          </cell>
          <cell r="AZ110">
            <v>98</v>
          </cell>
          <cell r="BA110">
            <v>0.72493422048832079</v>
          </cell>
          <cell r="BB110">
            <v>99</v>
          </cell>
          <cell r="BC110">
            <v>0.78605940172401112</v>
          </cell>
          <cell r="BL110">
            <v>97</v>
          </cell>
          <cell r="BM110">
            <v>0.46126690300428874</v>
          </cell>
          <cell r="BN110">
            <v>98</v>
          </cell>
          <cell r="BO110">
            <v>0.59111075555526238</v>
          </cell>
          <cell r="BP110">
            <v>99</v>
          </cell>
          <cell r="BQ110">
            <v>0.69465218597163236</v>
          </cell>
        </row>
        <row r="111">
          <cell r="AX111">
            <v>98</v>
          </cell>
          <cell r="AY111">
            <v>0.63294256344684285</v>
          </cell>
          <cell r="AZ111">
            <v>99</v>
          </cell>
          <cell r="BA111">
            <v>0.72457689150115179</v>
          </cell>
          <cell r="BB111">
            <v>100</v>
          </cell>
          <cell r="BC111">
            <v>0.78576432699637078</v>
          </cell>
          <cell r="BL111">
            <v>98</v>
          </cell>
          <cell r="BM111">
            <v>0.46064393690046057</v>
          </cell>
          <cell r="BN111">
            <v>99</v>
          </cell>
          <cell r="BO111">
            <v>0.59061018997815784</v>
          </cell>
          <cell r="BP111">
            <v>100</v>
          </cell>
          <cell r="BQ111">
            <v>0.69426228506223786</v>
          </cell>
        </row>
        <row r="112">
          <cell r="AX112">
            <v>99</v>
          </cell>
          <cell r="AY112">
            <v>0.63248739874971416</v>
          </cell>
          <cell r="AZ112">
            <v>100</v>
          </cell>
          <cell r="BA112">
            <v>0.72422345540638977</v>
          </cell>
          <cell r="BB112">
            <v>101</v>
          </cell>
          <cell r="BC112">
            <v>0.7854724413651214</v>
          </cell>
          <cell r="BL112">
            <v>99</v>
          </cell>
          <cell r="BM112">
            <v>0.46002806325402712</v>
          </cell>
          <cell r="BN112">
            <v>100</v>
          </cell>
          <cell r="BO112">
            <v>0.59011519440313143</v>
          </cell>
          <cell r="BP112">
            <v>101</v>
          </cell>
          <cell r="BQ112">
            <v>0.69387665077491179</v>
          </cell>
        </row>
        <row r="113">
          <cell r="AX113">
            <v>100</v>
          </cell>
          <cell r="AY113">
            <v>0.63203721426374737</v>
          </cell>
          <cell r="AZ113">
            <v>101</v>
          </cell>
          <cell r="BA113">
            <v>0.72387382989884208</v>
          </cell>
          <cell r="BB113">
            <v>102</v>
          </cell>
          <cell r="BC113">
            <v>0.78518367767712327</v>
          </cell>
          <cell r="BL113">
            <v>100</v>
          </cell>
          <cell r="BM113">
            <v>0.45941912868779966</v>
          </cell>
          <cell r="BN113">
            <v>101</v>
          </cell>
          <cell r="BO113">
            <v>0.58962564978911913</v>
          </cell>
          <cell r="BP113">
            <v>102</v>
          </cell>
          <cell r="BQ113">
            <v>0.69349519269953475</v>
          </cell>
        </row>
        <row r="114">
          <cell r="AX114">
            <v>101</v>
          </cell>
          <cell r="AY114">
            <v>0.63159190499026863</v>
          </cell>
          <cell r="AZ114">
            <v>102</v>
          </cell>
          <cell r="BA114">
            <v>0.72352793523962733</v>
          </cell>
          <cell r="BB114">
            <v>103</v>
          </cell>
          <cell r="BC114">
            <v>0.78489797086745827</v>
          </cell>
          <cell r="BL114">
            <v>101</v>
          </cell>
          <cell r="BM114">
            <v>0.45881698467989718</v>
          </cell>
          <cell r="BN114">
            <v>102</v>
          </cell>
          <cell r="BO114">
            <v>0.58914144083369724</v>
          </cell>
          <cell r="BP114">
            <v>103</v>
          </cell>
          <cell r="BQ114">
            <v>0.69311782324925664</v>
          </cell>
        </row>
      </sheetData>
      <sheetData sheetId="59"/>
      <sheetData sheetId="60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X12">
            <v>1</v>
          </cell>
          <cell r="AY12">
            <v>1</v>
          </cell>
          <cell r="AZ12">
            <v>1</v>
          </cell>
          <cell r="BA12">
            <v>1</v>
          </cell>
          <cell r="BB12">
            <v>1</v>
          </cell>
          <cell r="BC12">
            <v>1</v>
          </cell>
          <cell r="BL12">
            <v>1</v>
          </cell>
          <cell r="BM12">
            <v>1</v>
          </cell>
          <cell r="BN12">
            <v>1</v>
          </cell>
          <cell r="BO12">
            <v>1</v>
          </cell>
          <cell r="BP12">
            <v>1</v>
          </cell>
          <cell r="BQ12">
            <v>1</v>
          </cell>
        </row>
        <row r="13">
          <cell r="AX13">
            <v>1</v>
          </cell>
          <cell r="AY13">
            <v>1</v>
          </cell>
          <cell r="AZ13">
            <v>1</v>
          </cell>
          <cell r="BA13">
            <v>1</v>
          </cell>
          <cell r="BB13">
            <v>2</v>
          </cell>
          <cell r="BC13">
            <v>0.9265880618903708</v>
          </cell>
          <cell r="BL13">
            <v>1</v>
          </cell>
          <cell r="BM13">
            <v>1</v>
          </cell>
          <cell r="BN13">
            <v>1</v>
          </cell>
          <cell r="BO13">
            <v>1</v>
          </cell>
          <cell r="BP13">
            <v>2</v>
          </cell>
          <cell r="BQ13">
            <v>0.93482267283457565</v>
          </cell>
        </row>
        <row r="14">
          <cell r="AX14">
            <v>1</v>
          </cell>
          <cell r="AY14">
            <v>1</v>
          </cell>
          <cell r="AZ14">
            <v>2</v>
          </cell>
          <cell r="BA14">
            <v>0.90940825180073304</v>
          </cell>
          <cell r="BB14">
            <v>3</v>
          </cell>
          <cell r="BC14">
            <v>0.88616922144663357</v>
          </cell>
          <cell r="BL14">
            <v>1</v>
          </cell>
          <cell r="BM14">
            <v>1</v>
          </cell>
          <cell r="BN14">
            <v>2</v>
          </cell>
          <cell r="BO14">
            <v>0.89853988462849754</v>
          </cell>
          <cell r="BP14">
            <v>3</v>
          </cell>
          <cell r="BQ14">
            <v>0.89868385248499361</v>
          </cell>
        </row>
        <row r="15">
          <cell r="AX15">
            <v>2</v>
          </cell>
          <cell r="AY15">
            <v>0.90125046261083019</v>
          </cell>
          <cell r="AZ15">
            <v>3</v>
          </cell>
          <cell r="BA15">
            <v>0.86026922745359646</v>
          </cell>
          <cell r="BB15">
            <v>4</v>
          </cell>
          <cell r="BC15">
            <v>0.85856543643775374</v>
          </cell>
          <cell r="BL15">
            <v>2</v>
          </cell>
          <cell r="BM15">
            <v>0.84861621834716916</v>
          </cell>
          <cell r="BN15">
            <v>3</v>
          </cell>
          <cell r="BO15">
            <v>0.84403111493627148</v>
          </cell>
          <cell r="BP15">
            <v>4</v>
          </cell>
          <cell r="BQ15">
            <v>0.87389342964558014</v>
          </cell>
        </row>
        <row r="16">
          <cell r="AX16">
            <v>3</v>
          </cell>
          <cell r="AY16">
            <v>0.84807021721368347</v>
          </cell>
          <cell r="AZ16">
            <v>4</v>
          </cell>
          <cell r="BA16">
            <v>0.82702336844326563</v>
          </cell>
          <cell r="BB16">
            <v>5</v>
          </cell>
          <cell r="BC16">
            <v>0.83774780677082938</v>
          </cell>
          <cell r="BL16">
            <v>3</v>
          </cell>
          <cell r="BM16">
            <v>0.7709214461654198</v>
          </cell>
          <cell r="BN16">
            <v>4</v>
          </cell>
          <cell r="BO16">
            <v>0.80737392426819365</v>
          </cell>
          <cell r="BP16">
            <v>5</v>
          </cell>
          <cell r="BQ16">
            <v>0.85513640006665481</v>
          </cell>
        </row>
        <row r="17">
          <cell r="AX17">
            <v>4</v>
          </cell>
          <cell r="AY17">
            <v>0.81225239635623547</v>
          </cell>
          <cell r="AZ17">
            <v>5</v>
          </cell>
          <cell r="BA17">
            <v>0.80212325851470867</v>
          </cell>
          <cell r="BB17">
            <v>6</v>
          </cell>
          <cell r="BC17">
            <v>0.82111382140713518</v>
          </cell>
          <cell r="BL17">
            <v>4</v>
          </cell>
          <cell r="BM17">
            <v>0.72014948604185036</v>
          </cell>
          <cell r="BN17">
            <v>5</v>
          </cell>
          <cell r="BO17">
            <v>0.78004038781308216</v>
          </cell>
          <cell r="BP17">
            <v>6</v>
          </cell>
          <cell r="BQ17">
            <v>0.84011004101329534</v>
          </cell>
        </row>
        <row r="18">
          <cell r="AX18">
            <v>5</v>
          </cell>
          <cell r="AY18">
            <v>0.78551503023176439</v>
          </cell>
          <cell r="AZ18">
            <v>6</v>
          </cell>
          <cell r="BA18">
            <v>0.78233593421654246</v>
          </cell>
          <cell r="BB18">
            <v>7</v>
          </cell>
          <cell r="BC18">
            <v>0.80730792464511225</v>
          </cell>
          <cell r="BL18">
            <v>5</v>
          </cell>
          <cell r="BM18">
            <v>0.63587540086743055</v>
          </cell>
          <cell r="BN18">
            <v>6</v>
          </cell>
          <cell r="BO18">
            <v>0.71738913735420462</v>
          </cell>
          <cell r="BP18">
            <v>7</v>
          </cell>
          <cell r="BQ18">
            <v>0.79878750177289082</v>
          </cell>
        </row>
        <row r="19">
          <cell r="AX19">
            <v>6</v>
          </cell>
          <cell r="AY19">
            <v>0.76432367559029957</v>
          </cell>
          <cell r="AZ19">
            <v>7</v>
          </cell>
          <cell r="BA19">
            <v>0.765987298922161</v>
          </cell>
          <cell r="BB19">
            <v>8</v>
          </cell>
          <cell r="BC19">
            <v>0.7955364837549187</v>
          </cell>
          <cell r="BL19">
            <v>6</v>
          </cell>
          <cell r="BM19">
            <v>0.5899101432143492</v>
          </cell>
          <cell r="BN19">
            <v>7</v>
          </cell>
          <cell r="BO19">
            <v>0.68257623964402059</v>
          </cell>
          <cell r="BP19">
            <v>8</v>
          </cell>
          <cell r="BQ19">
            <v>0.77541153174590549</v>
          </cell>
        </row>
        <row r="20">
          <cell r="AX20">
            <v>7</v>
          </cell>
          <cell r="AY20">
            <v>0.74685328231403381</v>
          </cell>
          <cell r="AZ20">
            <v>8</v>
          </cell>
          <cell r="BA20">
            <v>0.75210187569434372</v>
          </cell>
          <cell r="BB20">
            <v>9</v>
          </cell>
          <cell r="BC20">
            <v>0.7852958890393329</v>
          </cell>
          <cell r="BL20">
            <v>7</v>
          </cell>
          <cell r="BM20">
            <v>0.55870343712499637</v>
          </cell>
          <cell r="BN20">
            <v>8</v>
          </cell>
          <cell r="BO20">
            <v>0.65866306607938818</v>
          </cell>
          <cell r="BP20">
            <v>9</v>
          </cell>
          <cell r="BQ20">
            <v>0.75917251478176129</v>
          </cell>
        </row>
        <row r="21">
          <cell r="AX21">
            <v>8</v>
          </cell>
          <cell r="AY21">
            <v>0.73204284797281272</v>
          </cell>
          <cell r="AZ21">
            <v>9</v>
          </cell>
          <cell r="BA21">
            <v>0.74006314370360771</v>
          </cell>
          <cell r="BB21">
            <v>10</v>
          </cell>
          <cell r="BC21">
            <v>0.77624711662869172</v>
          </cell>
          <cell r="BL21">
            <v>8</v>
          </cell>
          <cell r="BM21">
            <v>0.5352708038932773</v>
          </cell>
          <cell r="BN21">
            <v>9</v>
          </cell>
          <cell r="BO21">
            <v>0.64055176554096815</v>
          </cell>
          <cell r="BP21">
            <v>10</v>
          </cell>
          <cell r="BQ21">
            <v>0.74677097234241019</v>
          </cell>
        </row>
        <row r="22">
          <cell r="AX22">
            <v>9</v>
          </cell>
          <cell r="AY22">
            <v>0.71922309332486445</v>
          </cell>
          <cell r="AZ22">
            <v>10</v>
          </cell>
          <cell r="BA22">
            <v>0.72945751025456862</v>
          </cell>
          <cell r="BB22">
            <v>11</v>
          </cell>
          <cell r="BC22">
            <v>0.7681513614684593</v>
          </cell>
          <cell r="BL22">
            <v>9</v>
          </cell>
          <cell r="BM22">
            <v>0.51661185951043487</v>
          </cell>
          <cell r="BN22">
            <v>10</v>
          </cell>
          <cell r="BO22">
            <v>0.62603123994284415</v>
          </cell>
          <cell r="BP22">
            <v>11</v>
          </cell>
          <cell r="BQ22">
            <v>0.73676249919349834</v>
          </cell>
        </row>
        <row r="23">
          <cell r="AX23">
            <v>10</v>
          </cell>
          <cell r="AY23">
            <v>0.70794578438413791</v>
          </cell>
          <cell r="AZ23">
            <v>11</v>
          </cell>
          <cell r="BA23">
            <v>0.71999453853174844</v>
          </cell>
          <cell r="BB23">
            <v>12</v>
          </cell>
          <cell r="BC23">
            <v>0.76083426436903356</v>
          </cell>
          <cell r="BL23">
            <v>10</v>
          </cell>
          <cell r="BM23">
            <v>0.50116956957728043</v>
          </cell>
          <cell r="BN23">
            <v>11</v>
          </cell>
          <cell r="BO23">
            <v>0.61394563728854989</v>
          </cell>
          <cell r="BP23">
            <v>12</v>
          </cell>
          <cell r="BQ23">
            <v>0.72838669934994804</v>
          </cell>
        </row>
        <row r="24">
          <cell r="AX24">
            <v>11</v>
          </cell>
          <cell r="AY24">
            <v>0.69789662359537785</v>
          </cell>
          <cell r="AZ24">
            <v>12</v>
          </cell>
          <cell r="BA24">
            <v>0.7114627542567592</v>
          </cell>
          <cell r="BB24">
            <v>13</v>
          </cell>
          <cell r="BC24">
            <v>0.75416475316378906</v>
          </cell>
          <cell r="BL24">
            <v>11</v>
          </cell>
          <cell r="BM24">
            <v>0.48803507002806912</v>
          </cell>
          <cell r="BN24">
            <v>12</v>
          </cell>
          <cell r="BO24">
            <v>0.60361625660447604</v>
          </cell>
          <cell r="BP24">
            <v>13</v>
          </cell>
          <cell r="BQ24">
            <v>0.72119451964508052</v>
          </cell>
        </row>
        <row r="25">
          <cell r="AX25">
            <v>12</v>
          </cell>
          <cell r="AY25">
            <v>0.68884706621016756</v>
          </cell>
          <cell r="AZ25">
            <v>13</v>
          </cell>
          <cell r="BA25">
            <v>0.70370358046102943</v>
          </cell>
          <cell r="BB25">
            <v>14</v>
          </cell>
          <cell r="BC25">
            <v>0.74804188524565207</v>
          </cell>
          <cell r="BL25">
            <v>12</v>
          </cell>
          <cell r="BM25">
            <v>0.47663308680698746</v>
          </cell>
          <cell r="BN25">
            <v>13</v>
          </cell>
          <cell r="BO25">
            <v>0.59461135165327983</v>
          </cell>
          <cell r="BP25">
            <v>14</v>
          </cell>
          <cell r="BQ25">
            <v>0.71489891957993823</v>
          </cell>
        </row>
        <row r="26">
          <cell r="AX26">
            <v>13</v>
          </cell>
          <cell r="AY26">
            <v>0.68062594040366053</v>
          </cell>
          <cell r="AZ26">
            <v>14</v>
          </cell>
          <cell r="BA26">
            <v>0.69659517041436814</v>
          </cell>
          <cell r="BB26">
            <v>15</v>
          </cell>
          <cell r="BC26">
            <v>0.74238632169473084</v>
          </cell>
          <cell r="BL26">
            <v>13</v>
          </cell>
          <cell r="BM26">
            <v>0.46657720052518092</v>
          </cell>
          <cell r="BN26">
            <v>14</v>
          </cell>
          <cell r="BO26">
            <v>0.58663965169222454</v>
          </cell>
          <cell r="BP26">
            <v>15</v>
          </cell>
          <cell r="BQ26">
            <v>0.70930544042982113</v>
          </cell>
        </row>
        <row r="27">
          <cell r="AX27">
            <v>14</v>
          </cell>
          <cell r="AY27">
            <v>0.6731018661879401</v>
          </cell>
          <cell r="AZ27">
            <v>15</v>
          </cell>
          <cell r="BA27">
            <v>0.69004195592500994</v>
          </cell>
          <cell r="BB27">
            <v>16</v>
          </cell>
          <cell r="BC27">
            <v>0.73713460864555069</v>
          </cell>
          <cell r="BL27">
            <v>14</v>
          </cell>
          <cell r="BM27">
            <v>0.45759574763286825</v>
          </cell>
          <cell r="BN27">
            <v>15</v>
          </cell>
          <cell r="BO27">
            <v>0.57949559924684635</v>
          </cell>
          <cell r="BP27">
            <v>16</v>
          </cell>
          <cell r="BQ27">
            <v>0.7042763397987144</v>
          </cell>
        </row>
        <row r="28">
          <cell r="AX28">
            <v>15</v>
          </cell>
          <cell r="AY28">
            <v>0.66617190231326551</v>
          </cell>
          <cell r="AZ28">
            <v>16</v>
          </cell>
          <cell r="BA28">
            <v>0.68396765195124543</v>
          </cell>
          <cell r="BB28">
            <v>17</v>
          </cell>
          <cell r="BC28">
            <v>0.73223522731875057</v>
          </cell>
          <cell r="BL28">
            <v>15</v>
          </cell>
          <cell r="BM28">
            <v>0.44949072161052284</v>
          </cell>
          <cell r="BN28">
            <v>16</v>
          </cell>
          <cell r="BO28">
            <v>0.57302885518014313</v>
          </cell>
          <cell r="BP28">
            <v>17</v>
          </cell>
          <cell r="BQ28">
            <v>0.69971054280534195</v>
          </cell>
        </row>
        <row r="29">
          <cell r="AX29">
            <v>16</v>
          </cell>
          <cell r="AY29">
            <v>0.65975395538644721</v>
          </cell>
          <cell r="AZ29">
            <v>17</v>
          </cell>
          <cell r="BA29">
            <v>0.67831043429752724</v>
          </cell>
          <cell r="BB29">
            <v>18</v>
          </cell>
          <cell r="BC29">
            <v>0.72764579583543121</v>
          </cell>
          <cell r="BL29">
            <v>16</v>
          </cell>
          <cell r="BM29">
            <v>0.44211350743531708</v>
          </cell>
          <cell r="BN29">
            <v>17</v>
          </cell>
          <cell r="BO29">
            <v>0.56712623007092289</v>
          </cell>
          <cell r="BP29">
            <v>18</v>
          </cell>
          <cell r="BQ29">
            <v>0.69553172233348026</v>
          </cell>
        </row>
        <row r="30">
          <cell r="AX30">
            <v>17</v>
          </cell>
          <cell r="AY30">
            <v>0.65378155204032751</v>
          </cell>
          <cell r="AZ30">
            <v>18</v>
          </cell>
          <cell r="BA30">
            <v>0.67301952973765267</v>
          </cell>
          <cell r="BB30">
            <v>19</v>
          </cell>
          <cell r="BC30">
            <v>0.72333104283500316</v>
          </cell>
          <cell r="BL30">
            <v>17</v>
          </cell>
          <cell r="BM30">
            <v>0.43534981653448324</v>
          </cell>
          <cell r="BN30">
            <v>18</v>
          </cell>
          <cell r="BO30">
            <v>0.56170043064468966</v>
          </cell>
          <cell r="BP30">
            <v>19</v>
          </cell>
          <cell r="BQ30">
            <v>0.69168085227949649</v>
          </cell>
        </row>
        <row r="31">
          <cell r="AX31">
            <v>18</v>
          </cell>
          <cell r="AY31">
            <v>0.64820014557942629</v>
          </cell>
          <cell r="AZ31">
            <v>19</v>
          </cell>
          <cell r="BA31">
            <v>0.66805275090291028</v>
          </cell>
          <cell r="BB31">
            <v>20</v>
          </cell>
          <cell r="BC31">
            <v>0.71926131134496818</v>
          </cell>
          <cell r="BL31">
            <v>18</v>
          </cell>
          <cell r="BM31">
            <v>0.42910993913162088</v>
          </cell>
          <cell r="BN31">
            <v>19</v>
          </cell>
          <cell r="BO31">
            <v>0.55668275712093418</v>
          </cell>
          <cell r="BP31">
            <v>20</v>
          </cell>
          <cell r="BQ31">
            <v>0.6881113616744331</v>
          </cell>
        </row>
        <row r="32">
          <cell r="AX32">
            <v>19</v>
          </cell>
          <cell r="AY32">
            <v>0.6429644481429998</v>
          </cell>
          <cell r="AZ32">
            <v>20</v>
          </cell>
          <cell r="BA32">
            <v>0.66337467916352266</v>
          </cell>
          <cell r="BB32">
            <v>21</v>
          </cell>
          <cell r="BC32">
            <v>0.71541143505045657</v>
          </cell>
          <cell r="BL32">
            <v>19</v>
          </cell>
          <cell r="BM32">
            <v>0.42332221491900535</v>
          </cell>
          <cell r="BN32">
            <v>20</v>
          </cell>
          <cell r="BO32">
            <v>0.55201819857693879</v>
          </cell>
          <cell r="BP32">
            <v>21</v>
          </cell>
          <cell r="BQ32">
            <v>0.68478587170270733</v>
          </cell>
        </row>
        <row r="33">
          <cell r="AX33">
            <v>20</v>
          </cell>
          <cell r="AY33">
            <v>0.63803646567959138</v>
          </cell>
          <cell r="AZ33">
            <v>21</v>
          </cell>
          <cell r="BA33">
            <v>0.65895530188303453</v>
          </cell>
          <cell r="BB33">
            <v>22</v>
          </cell>
          <cell r="BC33">
            <v>0.71175988126150935</v>
          </cell>
          <cell r="BL33">
            <v>20</v>
          </cell>
          <cell r="BM33">
            <v>0.41792852874155406</v>
          </cell>
          <cell r="BN33">
            <v>21</v>
          </cell>
          <cell r="BO33">
            <v>0.54766204108788441</v>
          </cell>
          <cell r="BP33">
            <v>22</v>
          </cell>
          <cell r="BQ33">
            <v>0.6816739337793799</v>
          </cell>
        </row>
        <row r="34">
          <cell r="AX34">
            <v>21</v>
          </cell>
          <cell r="AY34">
            <v>0.63338402535881522</v>
          </cell>
          <cell r="AZ34">
            <v>22</v>
          </cell>
          <cell r="BA34">
            <v>0.65476897459223282</v>
          </cell>
          <cell r="BB34">
            <v>23</v>
          </cell>
          <cell r="BC34">
            <v>0.70828808824391498</v>
          </cell>
          <cell r="BL34">
            <v>21</v>
          </cell>
          <cell r="BM34">
            <v>0.4128811234030545</v>
          </cell>
          <cell r="BN34">
            <v>22</v>
          </cell>
          <cell r="BO34">
            <v>0.54357746218119829</v>
          </cell>
          <cell r="BP34">
            <v>23</v>
          </cell>
          <cell r="BQ34">
            <v>0.67875042181829881</v>
          </cell>
        </row>
        <row r="35">
          <cell r="AX35">
            <v>22</v>
          </cell>
          <cell r="AY35">
            <v>0.62897965486987073</v>
          </cell>
          <cell r="AZ35">
            <v>23</v>
          </cell>
          <cell r="BA35">
            <v>0.65079361962384497</v>
          </cell>
          <cell r="BB35">
            <v>24</v>
          </cell>
          <cell r="BC35">
            <v>0.70497994644148876</v>
          </cell>
          <cell r="BL35">
            <v>22</v>
          </cell>
          <cell r="BM35">
            <v>0.4081402940728649</v>
          </cell>
          <cell r="BN35">
            <v>23</v>
          </cell>
          <cell r="BO35">
            <v>0.5397337869461355</v>
          </cell>
          <cell r="BP35">
            <v>24</v>
          </cell>
          <cell r="BQ35">
            <v>0.67599436430165638</v>
          </cell>
        </row>
        <row r="36">
          <cell r="AX36">
            <v>23</v>
          </cell>
          <cell r="AY36">
            <v>0.62479971763250564</v>
          </cell>
          <cell r="AZ36">
            <v>24</v>
          </cell>
          <cell r="BA36">
            <v>0.64701009956997402</v>
          </cell>
          <cell r="BB36">
            <v>25</v>
          </cell>
          <cell r="BC36">
            <v>0.70182138774933489</v>
          </cell>
          <cell r="BL36">
            <v>23</v>
          </cell>
          <cell r="BM36">
            <v>0.40367268773826537</v>
          </cell>
          <cell r="BN36">
            <v>24</v>
          </cell>
          <cell r="BO36">
            <v>0.53610519919098631</v>
          </cell>
          <cell r="BP36">
            <v>25</v>
          </cell>
          <cell r="BQ36">
            <v>0.67338807942985268</v>
          </cell>
        </row>
        <row r="37">
          <cell r="AX37">
            <v>24</v>
          </cell>
          <cell r="AY37">
            <v>0.62082373709002681</v>
          </cell>
          <cell r="AZ37">
            <v>25</v>
          </cell>
          <cell r="BA37">
            <v>0.64340172185025413</v>
          </cell>
          <cell r="BB37">
            <v>26</v>
          </cell>
          <cell r="BC37">
            <v>0.6988000569800652</v>
          </cell>
          <cell r="BL37">
            <v>24</v>
          </cell>
          <cell r="BM37">
            <v>0.39945002716254596</v>
          </cell>
          <cell r="BN37">
            <v>25</v>
          </cell>
          <cell r="BO37">
            <v>0.5326697724947147</v>
          </cell>
          <cell r="BP37">
            <v>26</v>
          </cell>
          <cell r="BQ37">
            <v>0.67091652373854815</v>
          </cell>
        </row>
        <row r="38">
          <cell r="AX38">
            <v>25</v>
          </cell>
          <cell r="AY38">
            <v>0.6170338627200096</v>
          </cell>
          <cell r="AZ38">
            <v>26</v>
          </cell>
          <cell r="BA38">
            <v>0.63995384289298129</v>
          </cell>
          <cell r="BB38">
            <v>27</v>
          </cell>
          <cell r="BC38">
            <v>0.69590504659522767</v>
          </cell>
          <cell r="BL38">
            <v>25</v>
          </cell>
          <cell r="BM38">
            <v>0.39544813857198946</v>
          </cell>
          <cell r="BN38">
            <v>26</v>
          </cell>
          <cell r="BO38">
            <v>0.52940873056465476</v>
          </cell>
          <cell r="BP38">
            <v>27</v>
          </cell>
          <cell r="BQ38">
            <v>0.66856679400691887</v>
          </cell>
        </row>
        <row r="39">
          <cell r="AX39">
            <v>26</v>
          </cell>
          <cell r="AY39">
            <v>0.61341444365373032</v>
          </cell>
          <cell r="AZ39">
            <v>27</v>
          </cell>
          <cell r="BA39">
            <v>0.63665354890078263</v>
          </cell>
          <cell r="BB39">
            <v>28</v>
          </cell>
          <cell r="BC39">
            <v>0.69312668066258798</v>
          </cell>
          <cell r="BL39">
            <v>26</v>
          </cell>
          <cell r="BM39">
            <v>0.3916462004974014</v>
          </cell>
          <cell r="BN39">
            <v>27</v>
          </cell>
          <cell r="BO39">
            <v>0.52630587485289992</v>
          </cell>
          <cell r="BP39">
            <v>28</v>
          </cell>
          <cell r="BQ39">
            <v>0.6663277411680435</v>
          </cell>
        </row>
        <row r="40">
          <cell r="AX40">
            <v>27</v>
          </cell>
          <cell r="AY40">
            <v>0.60995168498111518</v>
          </cell>
          <cell r="AZ40">
            <v>28</v>
          </cell>
          <cell r="BA40">
            <v>0.63348939613936417</v>
          </cell>
          <cell r="BB40">
            <v>29</v>
          </cell>
          <cell r="BC40">
            <v>0.69045633749858626</v>
          </cell>
          <cell r="BL40">
            <v>27</v>
          </cell>
          <cell r="BM40">
            <v>0.38802615620299197</v>
          </cell>
          <cell r="BN40">
            <v>28</v>
          </cell>
          <cell r="BO40">
            <v>0.52334713610012795</v>
          </cell>
          <cell r="BP40">
            <v>29</v>
          </cell>
          <cell r="BQ40">
            <v>0.66418966733896867</v>
          </cell>
        </row>
        <row r="41">
          <cell r="AX41">
            <v>28</v>
          </cell>
          <cell r="AY41">
            <v>0.60663336828609415</v>
          </cell>
          <cell r="AZ41">
            <v>29</v>
          </cell>
          <cell r="BA41">
            <v>0.63045119795370319</v>
          </cell>
          <cell r="BB41">
            <v>30</v>
          </cell>
          <cell r="BC41">
            <v>0.68788630299304199</v>
          </cell>
          <cell r="BL41">
            <v>28</v>
          </cell>
          <cell r="BM41">
            <v>0.38457224885769747</v>
          </cell>
          <cell r="BN41">
            <v>29</v>
          </cell>
          <cell r="BO41">
            <v>0.52052021901222678</v>
          </cell>
          <cell r="BP41">
            <v>30</v>
          </cell>
          <cell r="BQ41">
            <v>0.6621440854118732</v>
          </cell>
        </row>
        <row r="42">
          <cell r="AX42">
            <v>29</v>
          </cell>
          <cell r="AY42">
            <v>0.60344862257882737</v>
          </cell>
          <cell r="AZ42">
            <v>30</v>
          </cell>
          <cell r="BA42">
            <v>0.62752984880692175</v>
          </cell>
          <cell r="BB42">
            <v>31</v>
          </cell>
          <cell r="BC42">
            <v>0.68540964847678998</v>
          </cell>
          <cell r="BL42">
            <v>29</v>
          </cell>
          <cell r="BM42">
            <v>0.38127065000353744</v>
          </cell>
          <cell r="BN42">
            <v>30</v>
          </cell>
          <cell r="BO42">
            <v>0.51781431783499043</v>
          </cell>
          <cell r="BP42">
            <v>31</v>
          </cell>
          <cell r="BQ42">
            <v>0.66018352634003419</v>
          </cell>
        </row>
        <row r="43">
          <cell r="AX43">
            <v>30</v>
          </cell>
          <cell r="AY43">
            <v>0.60038773513816734</v>
          </cell>
          <cell r="AZ43">
            <v>31</v>
          </cell>
          <cell r="BA43">
            <v>0.62471717790452519</v>
          </cell>
          <cell r="BB43">
            <v>32</v>
          </cell>
          <cell r="BC43">
            <v>0.68302012837719772</v>
          </cell>
          <cell r="BL43">
            <v>30</v>
          </cell>
          <cell r="BM43">
            <v>0.37810915978355431</v>
          </cell>
          <cell r="BN43">
            <v>31</v>
          </cell>
          <cell r="BO43">
            <v>0.51521988653934347</v>
          </cell>
          <cell r="BP43">
            <v>32</v>
          </cell>
          <cell r="BQ43">
            <v>0.6583013832129847</v>
          </cell>
        </row>
        <row r="44">
          <cell r="AX44">
            <v>31</v>
          </cell>
          <cell r="AY44">
            <v>0.59744199423176536</v>
          </cell>
          <cell r="AZ44">
            <v>32</v>
          </cell>
          <cell r="BA44">
            <v>0.62200582664923443</v>
          </cell>
          <cell r="BB44">
            <v>33</v>
          </cell>
          <cell r="BC44">
            <v>0.68071209394567633</v>
          </cell>
          <cell r="BL44">
            <v>31</v>
          </cell>
          <cell r="BM44">
            <v>0.37507696296577386</v>
          </cell>
          <cell r="BN44">
            <v>32</v>
          </cell>
          <cell r="BO44">
            <v>0.51272845152754976</v>
          </cell>
          <cell r="BP44">
            <v>33</v>
          </cell>
          <cell r="BQ44">
            <v>0.65649178401496577</v>
          </cell>
        </row>
        <row r="45">
          <cell r="AX45">
            <v>32</v>
          </cell>
          <cell r="AY45">
            <v>0.59460355750136051</v>
          </cell>
          <cell r="AZ45">
            <v>33</v>
          </cell>
          <cell r="BA45">
            <v>0.61938914543351586</v>
          </cell>
          <cell r="BB45">
            <v>34</v>
          </cell>
          <cell r="BC45">
            <v>0.67848042012913623</v>
          </cell>
          <cell r="BL45">
            <v>32</v>
          </cell>
          <cell r="BM45">
            <v>0.37216442878609712</v>
          </cell>
          <cell r="BN45">
            <v>33</v>
          </cell>
          <cell r="BO45">
            <v>0.51033245777749692</v>
          </cell>
          <cell r="BP45">
            <v>34</v>
          </cell>
          <cell r="BQ45">
            <v>0.65474948696866442</v>
          </cell>
        </row>
        <row r="46">
          <cell r="AX46">
            <v>33</v>
          </cell>
          <cell r="AY46">
            <v>0.59186534116522849</v>
          </cell>
          <cell r="AZ46">
            <v>34</v>
          </cell>
          <cell r="BA46">
            <v>0.61686110623271029</v>
          </cell>
          <cell r="BB46">
            <v>35</v>
          </cell>
          <cell r="BC46">
            <v>0.67632044326015273</v>
          </cell>
          <cell r="BL46">
            <v>33</v>
          </cell>
          <cell r="BM46">
            <v>0.36936294552263838</v>
          </cell>
          <cell r="BN46">
            <v>34</v>
          </cell>
          <cell r="BO46">
            <v>0.50802514152445188</v>
          </cell>
          <cell r="BP46">
            <v>35</v>
          </cell>
          <cell r="BQ46">
            <v>0.65306979382549846</v>
          </cell>
        </row>
        <row r="47">
          <cell r="AX47">
            <v>34</v>
          </cell>
          <cell r="AY47">
            <v>0.58922092622277178</v>
          </cell>
          <cell r="AZ47">
            <v>35</v>
          </cell>
          <cell r="BA47">
            <v>0.614416228192324</v>
          </cell>
          <cell r="BB47">
            <v>36</v>
          </cell>
          <cell r="BC47">
            <v>0.67422790770582863</v>
          </cell>
          <cell r="BL47">
            <v>34</v>
          </cell>
          <cell r="BM47">
            <v>0.36666478283464266</v>
          </cell>
          <cell r="BN47">
            <v>35</v>
          </cell>
          <cell r="BO47">
            <v>0.5058004241832903</v>
          </cell>
          <cell r="BP47">
            <v>36</v>
          </cell>
          <cell r="BQ47">
            <v>0.65144847753735469</v>
          </cell>
        </row>
        <row r="48">
          <cell r="AX48">
            <v>35</v>
          </cell>
          <cell r="AY48">
            <v>0.58666447863560078</v>
          </cell>
          <cell r="AZ48">
            <v>36</v>
          </cell>
          <cell r="BA48">
            <v>0.61204951396647023</v>
          </cell>
          <cell r="BB48">
            <v>37</v>
          </cell>
          <cell r="BC48">
            <v>0.67219891997730719</v>
          </cell>
          <cell r="BL48">
            <v>35</v>
          </cell>
          <cell r="BM48">
            <v>0.3640629764732829</v>
          </cell>
          <cell r="BN48">
            <v>36</v>
          </cell>
          <cell r="BO48">
            <v>0.50365282340607642</v>
          </cell>
          <cell r="BP48">
            <v>37</v>
          </cell>
          <cell r="BQ48">
            <v>0.64988172154362289</v>
          </cell>
        </row>
        <row r="49">
          <cell r="AX49">
            <v>36</v>
          </cell>
          <cell r="AY49">
            <v>0.58419068106786554</v>
          </cell>
          <cell r="AZ49">
            <v>37</v>
          </cell>
          <cell r="BA49">
            <v>0.60975639500241907</v>
          </cell>
          <cell r="BB49">
            <v>38</v>
          </cell>
          <cell r="BC49">
            <v>0.67022990908562641</v>
          </cell>
          <cell r="BL49">
            <v>36</v>
          </cell>
          <cell r="BM49">
            <v>0.36155123115265664</v>
          </cell>
          <cell r="BN49">
            <v>37</v>
          </cell>
          <cell r="BO49">
            <v>0.50157737806513758</v>
          </cell>
          <cell r="BP49">
            <v>38</v>
          </cell>
          <cell r="BQ49">
            <v>0.64836606850818002</v>
          </cell>
        </row>
        <row r="50">
          <cell r="AX50">
            <v>37</v>
          </cell>
          <cell r="AY50">
            <v>0.58179467424137321</v>
          </cell>
          <cell r="AZ50">
            <v>38</v>
          </cell>
          <cell r="BA50">
            <v>0.6075326843092862</v>
          </cell>
          <cell r="BB50">
            <v>39</v>
          </cell>
          <cell r="BC50">
            <v>0.66831759215364761</v>
          </cell>
          <cell r="BL50">
            <v>37</v>
          </cell>
          <cell r="BM50">
            <v>0.35912383826415417</v>
          </cell>
          <cell r="BN50">
            <v>38</v>
          </cell>
          <cell r="BO50">
            <v>0.49956958463090706</v>
          </cell>
          <cell r="BP50">
            <v>39</v>
          </cell>
          <cell r="BQ50">
            <v>0.64689837679724593</v>
          </cell>
        </row>
        <row r="51">
          <cell r="AX51">
            <v>38</v>
          </cell>
          <cell r="AY51">
            <v>0.57947200633119567</v>
          </cell>
          <cell r="AZ51">
            <v>39</v>
          </cell>
          <cell r="BA51">
            <v>0.60537453551953957</v>
          </cell>
          <cell r="BB51">
            <v>40</v>
          </cell>
          <cell r="BC51">
            <v>0.66645894447186071</v>
          </cell>
          <cell r="BL51">
            <v>38</v>
          </cell>
          <cell r="BM51">
            <v>0.35677560580168166</v>
          </cell>
          <cell r="BN51">
            <v>39</v>
          </cell>
          <cell r="BO51">
            <v>0.49762534293373339</v>
          </cell>
          <cell r="BP51">
            <v>40</v>
          </cell>
          <cell r="BQ51">
            <v>0.6454757833387188</v>
          </cell>
        </row>
        <row r="52">
          <cell r="AX52">
            <v>39</v>
          </cell>
          <cell r="AY52">
            <v>0.57721858911939994</v>
          </cell>
          <cell r="AZ52">
            <v>40</v>
          </cell>
          <cell r="BA52">
            <v>0.60327840726697135</v>
          </cell>
          <cell r="BB52">
            <v>41</v>
          </cell>
          <cell r="BC52">
            <v>0.66465117332832135</v>
          </cell>
          <cell r="BL52">
            <v>39</v>
          </cell>
          <cell r="BM52">
            <v>0.35450179839306117</v>
          </cell>
          <cell r="BN52">
            <v>40</v>
          </cell>
          <cell r="BO52">
            <v>0.49574090970032281</v>
          </cell>
          <cell r="BP52">
            <v>41</v>
          </cell>
          <cell r="BQ52">
            <v>0.64409567177389626</v>
          </cell>
        </row>
        <row r="53">
          <cell r="AX53">
            <v>40</v>
          </cell>
          <cell r="AY53">
            <v>0.57503065985631086</v>
          </cell>
          <cell r="AZ53">
            <v>41</v>
          </cell>
          <cell r="BA53">
            <v>0.60124103207661617</v>
          </cell>
          <cell r="BB53">
            <v>42</v>
          </cell>
          <cell r="BC53">
            <v>0.66289169505761147</v>
          </cell>
          <cell r="BL53">
            <v>40</v>
          </cell>
          <cell r="BM53">
            <v>0.3522980857433774</v>
          </cell>
          <cell r="BN53">
            <v>41</v>
          </cell>
          <cell r="BO53">
            <v>0.49391285856800193</v>
          </cell>
          <cell r="BP53">
            <v>42</v>
          </cell>
          <cell r="BQ53">
            <v>0.64275564502310667</v>
          </cell>
        </row>
        <row r="54">
          <cell r="AX54">
            <v>41</v>
          </cell>
          <cell r="AY54">
            <v>0.57290474796392066</v>
          </cell>
          <cell r="AZ54">
            <v>42</v>
          </cell>
          <cell r="BA54">
            <v>0.59925938910027476</v>
          </cell>
          <cell r="BB54">
            <v>43</v>
          </cell>
          <cell r="BC54">
            <v>0.66117811484649291</v>
          </cell>
          <cell r="BL54">
            <v>41</v>
          </cell>
          <cell r="BM54">
            <v>0.35016049811764127</v>
          </cell>
          <cell r="BN54">
            <v>42</v>
          </cell>
          <cell r="BO54">
            <v>0.49213804552509455</v>
          </cell>
          <cell r="BP54">
            <v>43</v>
          </cell>
          <cell r="BQ54">
            <v>0.64145350155213421</v>
          </cell>
        </row>
        <row r="55">
          <cell r="AX55">
            <v>42</v>
          </cell>
          <cell r="AY55">
            <v>0.57083764586494212</v>
          </cell>
          <cell r="AZ55">
            <v>43</v>
          </cell>
          <cell r="BA55">
            <v>0.59733068014306323</v>
          </cell>
          <cell r="BB55">
            <v>44</v>
          </cell>
          <cell r="BC55">
            <v>0.65950820890942241</v>
          </cell>
          <cell r="BL55">
            <v>42</v>
          </cell>
          <cell r="BM55">
            <v>0.34808538774393205</v>
          </cell>
          <cell r="BN55">
            <v>43</v>
          </cell>
          <cell r="BO55">
            <v>0.49041357891933401</v>
          </cell>
          <cell r="BP55">
            <v>44</v>
          </cell>
          <cell r="BQ55">
            <v>0.6401872147570602</v>
          </cell>
        </row>
        <row r="56">
          <cell r="AX56">
            <v>43</v>
          </cell>
          <cell r="AY56">
            <v>0.56882638334137026</v>
          </cell>
          <cell r="AZ56">
            <v>44</v>
          </cell>
          <cell r="BA56">
            <v>0.59545230851728115</v>
          </cell>
          <cell r="BB56">
            <v>45</v>
          </cell>
          <cell r="BC56">
            <v>0.65787990870884971</v>
          </cell>
          <cell r="BL56">
            <v>43</v>
          </cell>
          <cell r="BM56">
            <v>0.34606939521980951</v>
          </cell>
          <cell r="BN56">
            <v>44</v>
          </cell>
          <cell r="BO56">
            <v>0.48873679333020525</v>
          </cell>
          <cell r="BP56">
            <v>45</v>
          </cell>
          <cell r="BQ56">
            <v>0.63895491498921719</v>
          </cell>
        </row>
        <row r="57">
          <cell r="AX57">
            <v>44</v>
          </cell>
          <cell r="AY57">
            <v>0.56686820492427137</v>
          </cell>
          <cell r="AZ57">
            <v>45</v>
          </cell>
          <cell r="BA57">
            <v>0.59362186033417697</v>
          </cell>
          <cell r="BB57">
            <v>46</v>
          </cell>
          <cell r="BC57">
            <v>0.65629128694596517</v>
          </cell>
          <cell r="BL57">
            <v>44</v>
          </cell>
          <cell r="BM57">
            <v>0.34410942016600965</v>
          </cell>
          <cell r="BN57">
            <v>45</v>
          </cell>
          <cell r="BO57">
            <v>0.48710522672434164</v>
          </cell>
          <cell r="BP57">
            <v>46</v>
          </cell>
          <cell r="BQ57">
            <v>0.63775487382531326</v>
          </cell>
        </row>
        <row r="58">
          <cell r="AX58">
            <v>45</v>
          </cell>
          <cell r="AY58">
            <v>0.56496054989646394</v>
          </cell>
          <cell r="AZ58">
            <v>46</v>
          </cell>
          <cell r="BA58">
            <v>0.59183708790519218</v>
          </cell>
          <cell r="BB58">
            <v>47</v>
          </cell>
          <cell r="BC58">
            <v>0.65474054508948298</v>
          </cell>
          <cell r="BL58">
            <v>45</v>
          </cell>
          <cell r="BM58">
            <v>0.34220259550111098</v>
          </cell>
          <cell r="BN58">
            <v>46</v>
          </cell>
          <cell r="BO58">
            <v>0.48551660041231481</v>
          </cell>
          <cell r="BP58">
            <v>47</v>
          </cell>
          <cell r="BQ58">
            <v>0.63658549025495148</v>
          </cell>
        </row>
        <row r="59">
          <cell r="AX59">
            <v>46</v>
          </cell>
          <cell r="AY59">
            <v>0.56310103455541183</v>
          </cell>
          <cell r="AZ59">
            <v>47</v>
          </cell>
          <cell r="BA59">
            <v>0.590095894974621</v>
          </cell>
          <cell r="BB59">
            <v>48</v>
          </cell>
          <cell r="BC59">
            <v>0.65322600224479654</v>
          </cell>
          <cell r="BL59">
            <v>46</v>
          </cell>
          <cell r="BM59">
            <v>0.3403462648157759</v>
          </cell>
          <cell r="BN59">
            <v>47</v>
          </cell>
          <cell r="BO59">
            <v>0.48396880140548393</v>
          </cell>
          <cell r="BP59">
            <v>48</v>
          </cell>
          <cell r="BQ59">
            <v>0.63544527851221944</v>
          </cell>
        </row>
        <row r="60">
          <cell r="AX60">
            <v>47</v>
          </cell>
          <cell r="AY60">
            <v>0.56128743643780354</v>
          </cell>
          <cell r="AZ60">
            <v>48</v>
          </cell>
          <cell r="BA60">
            <v>0.58839632354734828</v>
          </cell>
          <cell r="BB60">
            <v>49</v>
          </cell>
          <cell r="BC60">
            <v>0.65174608519479804</v>
          </cell>
          <cell r="BL60">
            <v>47</v>
          </cell>
          <cell r="BM60">
            <v>0.33853796241049372</v>
          </cell>
          <cell r="BN60">
            <v>48</v>
          </cell>
          <cell r="BO60">
            <v>0.48245986683697206</v>
          </cell>
          <cell r="BP60">
            <v>49</v>
          </cell>
          <cell r="BQ60">
            <v>0.63433285732236189</v>
          </cell>
        </row>
        <row r="61">
          <cell r="AX61">
            <v>48</v>
          </cell>
          <cell r="AY61">
            <v>0.55951768025217108</v>
          </cell>
          <cell r="AZ61">
            <v>49</v>
          </cell>
          <cell r="BA61">
            <v>0.58673654211006809</v>
          </cell>
          <cell r="BB61">
            <v>50</v>
          </cell>
          <cell r="BC61">
            <v>0.65029931946786668</v>
          </cell>
          <cell r="BL61">
            <v>48</v>
          </cell>
          <cell r="BM61">
            <v>0.33677539563052172</v>
          </cell>
          <cell r="BN61">
            <v>49</v>
          </cell>
          <cell r="BO61">
            <v>0.48098797016434269</v>
          </cell>
          <cell r="BP61">
            <v>50</v>
          </cell>
          <cell r="BQ61">
            <v>0.6332469403708797</v>
          </cell>
        </row>
        <row r="62">
          <cell r="AX62">
            <v>49</v>
          </cell>
          <cell r="AY62">
            <v>0.55778982530324606</v>
          </cell>
          <cell r="AZ62">
            <v>50</v>
          </cell>
          <cell r="BA62">
            <v>0.5851148350734211</v>
          </cell>
          <cell r="BB62">
            <v>51</v>
          </cell>
          <cell r="BC62">
            <v>0.64888432130885609</v>
          </cell>
          <cell r="BL62">
            <v>49</v>
          </cell>
          <cell r="BM62">
            <v>0.33505642918903122</v>
          </cell>
          <cell r="BN62">
            <v>50</v>
          </cell>
          <cell r="BO62">
            <v>0.47955140891555215</v>
          </cell>
          <cell r="BP62">
            <v>51</v>
          </cell>
          <cell r="BQ62">
            <v>0.63218632783228235</v>
          </cell>
        </row>
        <row r="63">
          <cell r="AX63">
            <v>50</v>
          </cell>
          <cell r="AY63">
            <v>0.55610205422295622</v>
          </cell>
          <cell r="AZ63">
            <v>51</v>
          </cell>
          <cell r="BA63">
            <v>0.58352959328684728</v>
          </cell>
          <cell r="BB63">
            <v>52</v>
          </cell>
          <cell r="BC63">
            <v>0.64749979044603945</v>
          </cell>
          <cell r="BL63">
            <v>50</v>
          </cell>
          <cell r="BM63">
            <v>0.33337907121677657</v>
          </cell>
          <cell r="BN63">
            <v>51</v>
          </cell>
          <cell r="BO63">
            <v>0.47814859377609575</v>
          </cell>
          <cell r="BP63">
            <v>52</v>
          </cell>
          <cell r="BQ63">
            <v>0.63114989882042838</v>
          </cell>
        </row>
        <row r="64">
          <cell r="AX64">
            <v>51</v>
          </cell>
          <cell r="AY64">
            <v>0.55445266284913974</v>
          </cell>
          <cell r="AZ64">
            <v>52</v>
          </cell>
          <cell r="BA64">
            <v>0.5819793054984671</v>
          </cell>
          <cell r="BB64">
            <v>53</v>
          </cell>
          <cell r="BC64">
            <v>0.64614450356145714</v>
          </cell>
          <cell r="BL64">
            <v>51</v>
          </cell>
          <cell r="BM64">
            <v>0.33174146081582401</v>
          </cell>
          <cell r="BN64">
            <v>52</v>
          </cell>
          <cell r="BO64">
            <v>0.47677803884542258</v>
          </cell>
          <cell r="BP64">
            <v>53</v>
          </cell>
          <cell r="BQ64">
            <v>0.63013660464290833</v>
          </cell>
        </row>
        <row r="65">
          <cell r="AX65">
            <v>52</v>
          </cell>
          <cell r="AY65">
            <v>0.55284005111508949</v>
          </cell>
          <cell r="AZ65">
            <v>53</v>
          </cell>
          <cell r="BA65">
            <v>0.58046255064964536</v>
          </cell>
          <cell r="BB65">
            <v>54</v>
          </cell>
          <cell r="BC65">
            <v>0.64481730838440021</v>
          </cell>
          <cell r="BL65">
            <v>52</v>
          </cell>
          <cell r="BM65">
            <v>0.3301418569275405</v>
          </cell>
          <cell r="BN65">
            <v>53</v>
          </cell>
          <cell r="BO65">
            <v>0.47543835291582426</v>
          </cell>
          <cell r="BP65">
            <v>54</v>
          </cell>
          <cell r="BQ65">
            <v>0.62914546275902583</v>
          </cell>
        </row>
        <row r="66">
          <cell r="AX66">
            <v>53</v>
          </cell>
          <cell r="AY66">
            <v>0.55126271483166445</v>
          </cell>
          <cell r="AZ66">
            <v>54</v>
          </cell>
          <cell r="BA66">
            <v>0.57897799090859325</v>
          </cell>
          <cell r="BB66">
            <v>55</v>
          </cell>
          <cell r="BC66">
            <v>0.64351711833822833</v>
          </cell>
          <cell r="BL66">
            <v>53</v>
          </cell>
          <cell r="BM66">
            <v>0.32857862835233154</v>
          </cell>
          <cell r="BN66">
            <v>54</v>
          </cell>
          <cell r="BO66">
            <v>0.47412823164802187</v>
          </cell>
          <cell r="BP66">
            <v>55</v>
          </cell>
          <cell r="BQ66">
            <v>0.62817555135526448</v>
          </cell>
        </row>
        <row r="67">
          <cell r="AX67">
            <v>54</v>
          </cell>
          <cell r="AY67">
            <v>0.54971923825948532</v>
          </cell>
          <cell r="AZ67">
            <v>55</v>
          </cell>
          <cell r="BA67">
            <v>0.57752436535987994</v>
          </cell>
          <cell r="BB67">
            <v>56</v>
          </cell>
          <cell r="BC67">
            <v>0.64224290767965331</v>
          </cell>
          <cell r="BL67">
            <v>54</v>
          </cell>
          <cell r="BM67">
            <v>0.32705024478154188</v>
          </cell>
          <cell r="BN67">
            <v>55</v>
          </cell>
          <cell r="BO67">
            <v>0.47284645053532903</v>
          </cell>
          <cell r="BP67">
            <v>56</v>
          </cell>
          <cell r="BQ67">
            <v>0.62722600446415278</v>
          </cell>
        </row>
        <row r="68">
          <cell r="AX68">
            <v>55</v>
          </cell>
          <cell r="AY68">
            <v>0.54820828738216942</v>
          </cell>
          <cell r="AZ68">
            <v>56</v>
          </cell>
          <cell r="BA68">
            <v>0.57610048427740135</v>
          </cell>
          <cell r="BB68">
            <v>57</v>
          </cell>
          <cell r="BC68">
            <v>0.64099370707727632</v>
          </cell>
          <cell r="BL68">
            <v>55</v>
          </cell>
          <cell r="BM68">
            <v>0.32555526872121865</v>
          </cell>
          <cell r="BN68">
            <v>56</v>
          </cell>
          <cell r="BO68">
            <v>0.47159185856315744</v>
          </cell>
          <cell r="BP68">
            <v>57</v>
          </cell>
          <cell r="BQ68">
            <v>0.62629600756260473</v>
          </cell>
        </row>
        <row r="69">
          <cell r="AX69">
            <v>56</v>
          </cell>
          <cell r="AY69">
            <v>0.54672860380300847</v>
          </cell>
          <cell r="AZ69">
            <v>57</v>
          </cell>
          <cell r="BA69">
            <v>0.57470522391749657</v>
          </cell>
          <cell r="BB69">
            <v>58</v>
          </cell>
          <cell r="BC69">
            <v>0.63976859958273902</v>
          </cell>
          <cell r="BL69">
            <v>56</v>
          </cell>
          <cell r="BM69">
            <v>0.32409234820376132</v>
          </cell>
          <cell r="BN69">
            <v>57</v>
          </cell>
          <cell r="BO69">
            <v>0.47036337248321136</v>
          </cell>
          <cell r="BP69">
            <v>58</v>
          </cell>
          <cell r="BQ69">
            <v>0.62538479359440113</v>
          </cell>
        </row>
        <row r="70">
          <cell r="AX70">
            <v>57</v>
          </cell>
          <cell r="AY70">
            <v>0.54527899919730993</v>
          </cell>
          <cell r="AZ70">
            <v>58</v>
          </cell>
          <cell r="BA70">
            <v>0.57333752177675523</v>
          </cell>
          <cell r="BB70">
            <v>59</v>
          </cell>
          <cell r="BC70">
            <v>0.63856671695351419</v>
          </cell>
          <cell r="BL70">
            <v>57</v>
          </cell>
          <cell r="BM70">
            <v>0.3226602101973125</v>
          </cell>
          <cell r="BN70">
            <v>58</v>
          </cell>
          <cell r="BO70">
            <v>0.46915997163241241</v>
          </cell>
          <cell r="BP70">
            <v>59</v>
          </cell>
          <cell r="BQ70">
            <v>0.62449163936877883</v>
          </cell>
        </row>
        <row r="71">
          <cell r="AX71">
            <v>58</v>
          </cell>
          <cell r="AY71">
            <v>0.54385835026103646</v>
          </cell>
          <cell r="AZ71">
            <v>59</v>
          </cell>
          <cell r="BA71">
            <v>0.57199637226581412</v>
          </cell>
          <cell r="BB71">
            <v>60</v>
          </cell>
          <cell r="BC71">
            <v>0.63738723629125527</v>
          </cell>
          <cell r="BL71">
            <v>58</v>
          </cell>
          <cell r="BM71">
            <v>0.32125765463452904</v>
          </cell>
          <cell r="BN71">
            <v>59</v>
          </cell>
          <cell r="BO71">
            <v>0.46798069323568903</v>
          </cell>
          <cell r="BP71">
            <v>60</v>
          </cell>
          <cell r="BQ71">
            <v>0.62361586229331745</v>
          </cell>
        </row>
        <row r="72">
          <cell r="AX72">
            <v>59</v>
          </cell>
          <cell r="AY72">
            <v>0.54246559410362738</v>
          </cell>
          <cell r="AZ72">
            <v>60</v>
          </cell>
          <cell r="BA72">
            <v>0.57068082275628107</v>
          </cell>
          <cell r="BB72">
            <v>61</v>
          </cell>
          <cell r="BC72">
            <v>0.63622937696385773</v>
          </cell>
          <cell r="BL72">
            <v>59</v>
          </cell>
          <cell r="BM72">
            <v>0.31988354899241933</v>
          </cell>
          <cell r="BN72">
            <v>60</v>
          </cell>
          <cell r="BO72">
            <v>0.46682462813954451</v>
          </cell>
          <cell r="BP72">
            <v>61</v>
          </cell>
          <cell r="BQ72">
            <v>0.6227568174046294</v>
          </cell>
        </row>
        <row r="73">
          <cell r="AX73">
            <v>60</v>
          </cell>
          <cell r="AY73">
            <v>0.54109972403914208</v>
          </cell>
          <cell r="AZ73">
            <v>61</v>
          </cell>
          <cell r="BA73">
            <v>0.5693899699629732</v>
          </cell>
          <cell r="BB73">
            <v>62</v>
          </cell>
          <cell r="BC73">
            <v>0.63509239778306925</v>
          </cell>
          <cell r="BL73">
            <v>60</v>
          </cell>
          <cell r="BM73">
            <v>0.31853682336354405</v>
          </cell>
          <cell r="BN73">
            <v>61</v>
          </cell>
          <cell r="BO73">
            <v>0.46569091692997355</v>
          </cell>
          <cell r="BP73">
            <v>62</v>
          </cell>
          <cell r="BQ73">
            <v>0.62191389466491853</v>
          </cell>
        </row>
        <row r="74">
          <cell r="AX74">
            <v>61</v>
          </cell>
          <cell r="AY74">
            <v>0.53975978573527761</v>
          </cell>
          <cell r="AZ74">
            <v>62</v>
          </cell>
          <cell r="BA74">
            <v>0.56812295662804191</v>
          </cell>
          <cell r="BB74">
            <v>63</v>
          </cell>
          <cell r="BC74">
            <v>0.63397559441268203</v>
          </cell>
          <cell r="BL74">
            <v>61</v>
          </cell>
          <cell r="BM74">
            <v>0.31721646596627406</v>
          </cell>
          <cell r="BN74">
            <v>62</v>
          </cell>
          <cell r="BO74">
            <v>0.4645787463940243</v>
          </cell>
          <cell r="BP74">
            <v>63</v>
          </cell>
          <cell r="BQ74">
            <v>0.62108651649639235</v>
          </cell>
        </row>
        <row r="75">
          <cell r="AX75">
            <v>62</v>
          </cell>
          <cell r="AY75">
            <v>0.53844487368451555</v>
          </cell>
          <cell r="AZ75">
            <v>63</v>
          </cell>
          <cell r="BA75">
            <v>0.56687896847736963</v>
          </cell>
          <cell r="BB75">
            <v>64</v>
          </cell>
          <cell r="BC75">
            <v>0.63287829698513998</v>
          </cell>
          <cell r="BL75">
            <v>62</v>
          </cell>
          <cell r="BM75">
            <v>0.31592151904816046</v>
          </cell>
          <cell r="BN75">
            <v>63</v>
          </cell>
          <cell r="BO75">
            <v>0.46348734628923527</v>
          </cell>
          <cell r="BP75">
            <v>64</v>
          </cell>
          <cell r="BQ75">
            <v>0.62027413552889477</v>
          </cell>
        </row>
        <row r="76">
          <cell r="AX76">
            <v>63</v>
          </cell>
          <cell r="AY76">
            <v>0.5371541279657277</v>
          </cell>
          <cell r="AZ76">
            <v>64</v>
          </cell>
          <cell r="BA76">
            <v>0.5656572314229501</v>
          </cell>
          <cell r="BB76">
            <v>65</v>
          </cell>
          <cell r="BC76">
            <v>0.63179986790682829</v>
          </cell>
          <cell r="BL76">
            <v>63</v>
          </cell>
          <cell r="BM76">
            <v>0.31465107514197477</v>
          </cell>
          <cell r="BN76">
            <v>64</v>
          </cell>
          <cell r="BO76">
            <v>0.4624159863894366</v>
          </cell>
          <cell r="BP76">
            <v>65</v>
          </cell>
          <cell r="BQ76">
            <v>0.6194762325390466</v>
          </cell>
        </row>
        <row r="77">
          <cell r="AX77">
            <v>64</v>
          </cell>
          <cell r="AY77">
            <v>0.53588673126814657</v>
          </cell>
          <cell r="AZ77">
            <v>65</v>
          </cell>
          <cell r="BA77">
            <v>0.56445700898786833</v>
          </cell>
          <cell r="BB77">
            <v>66</v>
          </cell>
          <cell r="BC77">
            <v>0.63073969983446021</v>
          </cell>
          <cell r="BL77">
            <v>64</v>
          </cell>
          <cell r="BM77">
            <v>0.31340427363873424</v>
          </cell>
          <cell r="BN77">
            <v>65</v>
          </cell>
          <cell r="BO77">
            <v>0.46136397377909844</v>
          </cell>
          <cell r="BP77">
            <v>66</v>
          </cell>
          <cell r="BQ77">
            <v>0.61869231456171636</v>
          </cell>
        </row>
        <row r="78">
          <cell r="AX78">
            <v>65</v>
          </cell>
          <cell r="AY78">
            <v>0.53464190615270446</v>
          </cell>
          <cell r="AZ78">
            <v>66</v>
          </cell>
          <cell r="BA78">
            <v>0.56327759993304372</v>
          </cell>
          <cell r="BB78">
            <v>67</v>
          </cell>
          <cell r="BC78">
            <v>0.62969721380685095</v>
          </cell>
          <cell r="BL78">
            <v>65</v>
          </cell>
          <cell r="BM78">
            <v>0.31218029764616162</v>
          </cell>
          <cell r="BN78">
            <v>66</v>
          </cell>
          <cell r="BO78">
            <v>0.46033065037161636</v>
          </cell>
          <cell r="BP78">
            <v>67</v>
          </cell>
          <cell r="BQ78">
            <v>0.61792191315684086</v>
          </cell>
        </row>
        <row r="79">
          <cell r="AX79">
            <v>66</v>
          </cell>
          <cell r="AY79">
            <v>0.53341891252847906</v>
          </cell>
          <cell r="AZ79">
            <v>67</v>
          </cell>
          <cell r="BA79">
            <v>0.56211833606713302</v>
          </cell>
          <cell r="BB79">
            <v>68</v>
          </cell>
          <cell r="BC79">
            <v>0.6286718575180209</v>
          </cell>
          <cell r="BL79">
            <v>66</v>
          </cell>
          <cell r="BM79">
            <v>0.31097837110462068</v>
          </cell>
          <cell r="BN79">
            <v>67</v>
          </cell>
          <cell r="BO79">
            <v>0.45931539062971438</v>
          </cell>
          <cell r="BP79">
            <v>68</v>
          </cell>
          <cell r="BQ79">
            <v>0.61716458281654074</v>
          </cell>
        </row>
        <row r="80">
          <cell r="AX80">
            <v>67</v>
          </cell>
          <cell r="AY80">
            <v>0.53221704532437297</v>
          </cell>
          <cell r="AZ80">
            <v>68</v>
          </cell>
          <cell r="BA80">
            <v>0.56097858022295533</v>
          </cell>
          <cell r="BB80">
            <v>69</v>
          </cell>
          <cell r="BC80">
            <v>0.62766310371903467</v>
          </cell>
          <cell r="BL80">
            <v>67</v>
          </cell>
          <cell r="BM80">
            <v>0.30979775613570648</v>
          </cell>
          <cell r="BN80">
            <v>68</v>
          </cell>
          <cell r="BO80">
            <v>0.45831759946858142</v>
          </cell>
          <cell r="BP80">
            <v>69</v>
          </cell>
          <cell r="BQ80">
            <v>0.61641989949914022</v>
          </cell>
        </row>
        <row r="81">
          <cell r="AX81">
            <v>68</v>
          </cell>
          <cell r="AY81">
            <v>0.5310356323382549</v>
          </cell>
          <cell r="AZ81">
            <v>69</v>
          </cell>
          <cell r="BA81">
            <v>0.55985772438553483</v>
          </cell>
          <cell r="BB81">
            <v>70</v>
          </cell>
          <cell r="BC81">
            <v>0.62667044873726141</v>
          </cell>
          <cell r="BL81">
            <v>68</v>
          </cell>
          <cell r="BM81">
            <v>0.30863775060140886</v>
          </cell>
          <cell r="BN81">
            <v>69</v>
          </cell>
          <cell r="BO81">
            <v>0.4573367103244903</v>
          </cell>
          <cell r="BP81">
            <v>70</v>
          </cell>
          <cell r="BQ81">
            <v>0.61568745927817148</v>
          </cell>
        </row>
        <row r="82">
          <cell r="AX82">
            <v>69</v>
          </cell>
          <cell r="AY82">
            <v>0.52987403224764718</v>
          </cell>
          <cell r="AZ82">
            <v>70</v>
          </cell>
          <cell r="BA82">
            <v>0.55875518795838164</v>
          </cell>
          <cell r="BB82">
            <v>71</v>
          </cell>
          <cell r="BC82">
            <v>0.62569341110289112</v>
          </cell>
          <cell r="BL82">
            <v>69</v>
          </cell>
          <cell r="BM82">
            <v>0.30749768585416715</v>
          </cell>
          <cell r="BN82">
            <v>70</v>
          </cell>
          <cell r="BO82">
            <v>0.45637218337351149</v>
          </cell>
          <cell r="BP82">
            <v>71</v>
          </cell>
          <cell r="BQ82">
            <v>0.61496687709572917</v>
          </cell>
        </row>
        <row r="83">
          <cell r="AX83">
            <v>70</v>
          </cell>
          <cell r="AY83">
            <v>0.52873163276767665</v>
          </cell>
          <cell r="AZ83">
            <v>71</v>
          </cell>
          <cell r="BA83">
            <v>0.55767041615599133</v>
          </cell>
          <cell r="BB83">
            <v>72</v>
          </cell>
          <cell r="BC83">
            <v>0.62473153027354367</v>
          </cell>
          <cell r="BL83">
            <v>70</v>
          </cell>
          <cell r="BM83">
            <v>0.3063769246602448</v>
          </cell>
          <cell r="BN83">
            <v>71</v>
          </cell>
          <cell r="BO83">
            <v>0.45542350388657771</v>
          </cell>
          <cell r="BP83">
            <v>72</v>
          </cell>
          <cell r="BQ83">
            <v>0.61425778561066557</v>
          </cell>
        </row>
        <row r="84">
          <cell r="AX84">
            <v>71</v>
          </cell>
          <cell r="AY84">
            <v>0.52760784894345736</v>
          </cell>
          <cell r="AZ84">
            <v>72</v>
          </cell>
          <cell r="BA84">
            <v>0.55660287851173607</v>
          </cell>
          <cell r="BB84">
            <v>73</v>
          </cell>
          <cell r="BC84">
            <v>0.62378436544871174</v>
          </cell>
          <cell r="BL84">
            <v>71</v>
          </cell>
          <cell r="BM84">
            <v>0.30527485928070208</v>
          </cell>
          <cell r="BN84">
            <v>72</v>
          </cell>
          <cell r="BO84">
            <v>0.45449018070859859</v>
          </cell>
          <cell r="BP84">
            <v>73</v>
          </cell>
          <cell r="BQ84">
            <v>0.61355983413311299</v>
          </cell>
        </row>
        <row r="85">
          <cell r="AX85">
            <v>72</v>
          </cell>
          <cell r="AY85">
            <v>0.52650212156534981</v>
          </cell>
          <cell r="AZ85">
            <v>73</v>
          </cell>
          <cell r="BA85">
            <v>0.55555206749138863</v>
          </cell>
          <cell r="BB85">
            <v>74</v>
          </cell>
          <cell r="BC85">
            <v>0.62285149446657351</v>
          </cell>
          <cell r="BL85">
            <v>72</v>
          </cell>
          <cell r="BM85">
            <v>0.30419090969588425</v>
          </cell>
          <cell r="BN85">
            <v>73</v>
          </cell>
          <cell r="BO85">
            <v>0.45357174485059426</v>
          </cell>
          <cell r="BP85">
            <v>74</v>
          </cell>
          <cell r="BQ85">
            <v>0.61287268763770009</v>
          </cell>
        </row>
        <row r="86">
          <cell r="AX86">
            <v>73</v>
          </cell>
          <cell r="AY86">
            <v>0.5254139156966855</v>
          </cell>
          <cell r="AZ86">
            <v>74</v>
          </cell>
          <cell r="BA86">
            <v>0.55451749720346721</v>
          </cell>
          <cell r="BB86">
            <v>75</v>
          </cell>
          <cell r="BC86">
            <v>0.62193251277642414</v>
          </cell>
          <cell r="BL86">
            <v>73</v>
          </cell>
          <cell r="BM86">
            <v>0.30312452196078121</v>
          </cell>
          <cell r="BN86">
            <v>74</v>
          </cell>
          <cell r="BO86">
            <v>0.45266774818494704</v>
          </cell>
          <cell r="BP86">
            <v>75</v>
          </cell>
          <cell r="BQ86">
            <v>0.61219602584859911</v>
          </cell>
        </row>
        <row r="87">
          <cell r="AX87">
            <v>74</v>
          </cell>
          <cell r="AY87">
            <v>0.52434271930455478</v>
          </cell>
          <cell r="AZ87">
            <v>75</v>
          </cell>
          <cell r="BA87">
            <v>0.55349870219843189</v>
          </cell>
          <cell r="BB87">
            <v>76</v>
          </cell>
          <cell r="BC87">
            <v>0.62102703248060998</v>
          </cell>
          <cell r="BL87">
            <v>74</v>
          </cell>
          <cell r="BM87">
            <v>0.30207516667989587</v>
          </cell>
          <cell r="BN87">
            <v>75</v>
          </cell>
          <cell r="BO87">
            <v>0.45177776223486277</v>
          </cell>
          <cell r="BP87">
            <v>76</v>
          </cell>
          <cell r="BQ87">
            <v>0.61152954239023172</v>
          </cell>
        </row>
        <row r="88">
          <cell r="AX88">
            <v>75</v>
          </cell>
          <cell r="AY88">
            <v>0.52328804198515677</v>
          </cell>
          <cell r="AZ88">
            <v>76</v>
          </cell>
          <cell r="BA88">
            <v>0.5524952363495147</v>
          </cell>
          <cell r="BB88">
            <v>77</v>
          </cell>
          <cell r="BC88">
            <v>0.62013468144041917</v>
          </cell>
          <cell r="BL88">
            <v>75</v>
          </cell>
          <cell r="BM88">
            <v>0.3010423375913851</v>
          </cell>
          <cell r="BN88">
            <v>76</v>
          </cell>
          <cell r="BO88">
            <v>0.45090137705001609</v>
          </cell>
          <cell r="BP88">
            <v>77</v>
          </cell>
          <cell r="BQ88">
            <v>0.61087294399807002</v>
          </cell>
        </row>
        <row r="89">
          <cell r="AX89">
            <v>76</v>
          </cell>
          <cell r="AY89">
            <v>0.52224941377601597</v>
          </cell>
          <cell r="AZ89">
            <v>77</v>
          </cell>
          <cell r="BA89">
            <v>0.55150667180864177</v>
          </cell>
          <cell r="BB89">
            <v>78</v>
          </cell>
          <cell r="BC89">
            <v>0.61925510244088766</v>
          </cell>
          <cell r="BL89">
            <v>76</v>
          </cell>
          <cell r="BM89">
            <v>0.30002555025125077</v>
          </cell>
          <cell r="BN89">
            <v>77</v>
          </cell>
          <cell r="BO89">
            <v>0.45003820016114326</v>
          </cell>
          <cell r="BP89">
            <v>78</v>
          </cell>
          <cell r="BQ89">
            <v>0.61022594978450917</v>
          </cell>
        </row>
        <row r="90">
          <cell r="AX90"/>
          <cell r="AY90"/>
          <cell r="AZ90"/>
          <cell r="BA90"/>
          <cell r="BB90"/>
          <cell r="BC90"/>
          <cell r="BL90"/>
          <cell r="BM90"/>
          <cell r="BN90"/>
          <cell r="BO90"/>
          <cell r="BP90"/>
          <cell r="BQ90"/>
        </row>
        <row r="91">
          <cell r="AX91"/>
          <cell r="AY91"/>
          <cell r="AZ91"/>
          <cell r="BA91"/>
          <cell r="BB91"/>
          <cell r="BC91"/>
          <cell r="BL91"/>
          <cell r="BM91"/>
          <cell r="BN91"/>
          <cell r="BO91"/>
          <cell r="BP91"/>
          <cell r="BQ91"/>
        </row>
        <row r="92">
          <cell r="AX92"/>
          <cell r="AY92"/>
          <cell r="AZ92"/>
          <cell r="BA92"/>
          <cell r="BB92"/>
          <cell r="BC92"/>
          <cell r="BL92"/>
          <cell r="BM92"/>
          <cell r="BN92"/>
          <cell r="BO92"/>
          <cell r="BP92"/>
          <cell r="BQ92"/>
        </row>
        <row r="93">
          <cell r="AX93"/>
          <cell r="AY93"/>
          <cell r="AZ93"/>
          <cell r="BA93"/>
          <cell r="BB93"/>
          <cell r="BC93"/>
          <cell r="BL93"/>
          <cell r="BM93"/>
          <cell r="BN93"/>
          <cell r="BO93"/>
          <cell r="BP93"/>
          <cell r="BQ93"/>
        </row>
        <row r="94">
          <cell r="AX94"/>
          <cell r="AY94"/>
          <cell r="AZ94"/>
          <cell r="BA94"/>
          <cell r="BB94"/>
          <cell r="BC94"/>
          <cell r="BL94"/>
          <cell r="BM94"/>
          <cell r="BN94"/>
          <cell r="BO94"/>
          <cell r="BP94"/>
          <cell r="BQ94"/>
        </row>
        <row r="95">
          <cell r="AX95"/>
          <cell r="AY95"/>
          <cell r="AZ95"/>
          <cell r="BA95"/>
          <cell r="BB95"/>
          <cell r="BC95"/>
          <cell r="BL95"/>
          <cell r="BM95"/>
          <cell r="BN95"/>
          <cell r="BO95"/>
          <cell r="BP95"/>
          <cell r="BQ95"/>
        </row>
        <row r="96">
          <cell r="AX96"/>
          <cell r="AY96"/>
          <cell r="AZ96"/>
          <cell r="BA96"/>
          <cell r="BB96"/>
          <cell r="BC96"/>
          <cell r="BL96"/>
          <cell r="BM96"/>
          <cell r="BN96"/>
          <cell r="BO96"/>
          <cell r="BP96"/>
          <cell r="BQ96"/>
        </row>
        <row r="97">
          <cell r="AX97"/>
          <cell r="AY97"/>
          <cell r="AZ97"/>
          <cell r="BA97"/>
          <cell r="BB97"/>
          <cell r="BC97"/>
          <cell r="BL97"/>
          <cell r="BM97"/>
          <cell r="BN97"/>
          <cell r="BO97"/>
          <cell r="BP97"/>
          <cell r="BQ97"/>
        </row>
        <row r="98">
          <cell r="AX98"/>
          <cell r="AY98"/>
          <cell r="AZ98"/>
          <cell r="BA98"/>
          <cell r="BB98"/>
          <cell r="BC98"/>
          <cell r="BL98"/>
          <cell r="BM98"/>
          <cell r="BN98"/>
          <cell r="BO98"/>
          <cell r="BP98"/>
          <cell r="BQ98"/>
        </row>
        <row r="99">
          <cell r="AX99"/>
          <cell r="AY99"/>
          <cell r="AZ99"/>
          <cell r="BA99"/>
          <cell r="BB99"/>
          <cell r="BC99"/>
          <cell r="BL99"/>
          <cell r="BM99"/>
          <cell r="BN99"/>
          <cell r="BO99"/>
          <cell r="BP99"/>
          <cell r="BQ99"/>
        </row>
        <row r="100">
          <cell r="AX100"/>
          <cell r="AY100"/>
          <cell r="AZ100"/>
          <cell r="BA100"/>
          <cell r="BB100"/>
          <cell r="BC100"/>
          <cell r="BL100"/>
          <cell r="BM100"/>
          <cell r="BN100"/>
          <cell r="BO100"/>
          <cell r="BP100"/>
          <cell r="BQ100"/>
        </row>
        <row r="101">
          <cell r="AX101"/>
          <cell r="AY101"/>
          <cell r="AZ101"/>
          <cell r="BA101"/>
          <cell r="BB101"/>
          <cell r="BC101"/>
          <cell r="BL101"/>
          <cell r="BM101"/>
          <cell r="BN101"/>
          <cell r="BO101"/>
          <cell r="BP101"/>
          <cell r="BQ101"/>
        </row>
        <row r="102">
          <cell r="AX102"/>
          <cell r="AY102"/>
          <cell r="AZ102"/>
          <cell r="BA102"/>
          <cell r="BB102"/>
          <cell r="BC102"/>
          <cell r="BL102"/>
          <cell r="BM102"/>
          <cell r="BN102"/>
          <cell r="BO102"/>
          <cell r="BP102"/>
          <cell r="BQ102"/>
        </row>
        <row r="103">
          <cell r="AX103"/>
          <cell r="AY103"/>
          <cell r="AZ103"/>
          <cell r="BA103"/>
          <cell r="BB103"/>
          <cell r="BC103"/>
          <cell r="BL103"/>
          <cell r="BM103"/>
          <cell r="BN103"/>
          <cell r="BO103"/>
          <cell r="BP103"/>
          <cell r="BQ103"/>
        </row>
        <row r="104">
          <cell r="AX104"/>
          <cell r="AY104"/>
          <cell r="AZ104"/>
          <cell r="BA104"/>
          <cell r="BB104"/>
          <cell r="BC104"/>
          <cell r="BL104"/>
          <cell r="BM104"/>
          <cell r="BN104"/>
          <cell r="BO104"/>
          <cell r="BP104"/>
          <cell r="BQ104"/>
        </row>
      </sheetData>
      <sheetData sheetId="61"/>
      <sheetData sheetId="62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BA12">
            <v>1</v>
          </cell>
          <cell r="BB12">
            <v>1</v>
          </cell>
          <cell r="BC12">
            <v>1</v>
          </cell>
          <cell r="BD12">
            <v>1</v>
          </cell>
          <cell r="BE12">
            <v>1</v>
          </cell>
          <cell r="BF12">
            <v>1</v>
          </cell>
          <cell r="BO12">
            <v>1</v>
          </cell>
          <cell r="BP12">
            <v>1</v>
          </cell>
          <cell r="BQ12">
            <v>1</v>
          </cell>
          <cell r="BR12">
            <v>1</v>
          </cell>
          <cell r="BS12">
            <v>1</v>
          </cell>
          <cell r="BT12">
            <v>1</v>
          </cell>
          <cell r="CC12">
            <v>1</v>
          </cell>
          <cell r="CD12">
            <v>1</v>
          </cell>
          <cell r="CE12">
            <v>1</v>
          </cell>
          <cell r="CF12">
            <v>1</v>
          </cell>
          <cell r="CG12">
            <v>1</v>
          </cell>
          <cell r="CH12">
            <v>1</v>
          </cell>
        </row>
        <row r="13">
          <cell r="BA13">
            <v>1</v>
          </cell>
          <cell r="BB13">
            <v>1</v>
          </cell>
          <cell r="BC13">
            <v>1</v>
          </cell>
          <cell r="BD13">
            <v>1</v>
          </cell>
          <cell r="BE13">
            <v>2</v>
          </cell>
          <cell r="BF13">
            <v>0.92834176209151009</v>
          </cell>
          <cell r="BO13">
            <v>1</v>
          </cell>
          <cell r="BP13">
            <v>1</v>
          </cell>
          <cell r="BQ13">
            <v>1</v>
          </cell>
          <cell r="BR13">
            <v>1</v>
          </cell>
          <cell r="BS13">
            <v>2</v>
          </cell>
          <cell r="BT13">
            <v>0.95198194807356051</v>
          </cell>
          <cell r="CC13">
            <v>1</v>
          </cell>
          <cell r="CD13">
            <v>1</v>
          </cell>
          <cell r="CE13">
            <v>1</v>
          </cell>
          <cell r="CF13">
            <v>1</v>
          </cell>
          <cell r="CG13">
            <v>2</v>
          </cell>
          <cell r="CH13">
            <v>0.93627224743449222</v>
          </cell>
        </row>
        <row r="14">
          <cell r="BA14">
            <v>1</v>
          </cell>
          <cell r="BB14">
            <v>1</v>
          </cell>
          <cell r="BC14">
            <v>2</v>
          </cell>
          <cell r="BD14">
            <v>0.91066983359197839</v>
          </cell>
          <cell r="BE14">
            <v>3</v>
          </cell>
          <cell r="BF14">
            <v>0.88882899451708153</v>
          </cell>
          <cell r="BO14">
            <v>1</v>
          </cell>
          <cell r="BP14">
            <v>1</v>
          </cell>
          <cell r="BQ14">
            <v>2</v>
          </cell>
          <cell r="BR14">
            <v>0.9276691480968644</v>
          </cell>
          <cell r="BS14">
            <v>3</v>
          </cell>
          <cell r="BT14">
            <v>0.92496928543316481</v>
          </cell>
          <cell r="CC14">
            <v>1</v>
          </cell>
          <cell r="CD14">
            <v>1</v>
          </cell>
          <cell r="CE14">
            <v>2</v>
          </cell>
          <cell r="CF14">
            <v>0.89813237288393433</v>
          </cell>
          <cell r="CG14">
            <v>3</v>
          </cell>
          <cell r="CH14">
            <v>0.90089355669729787</v>
          </cell>
        </row>
        <row r="15">
          <cell r="BA15">
            <v>2</v>
          </cell>
          <cell r="BB15">
            <v>0.9029524165023407</v>
          </cell>
          <cell r="BC15">
            <v>3</v>
          </cell>
          <cell r="BD15">
            <v>0.86216151026713994</v>
          </cell>
          <cell r="BE15">
            <v>4</v>
          </cell>
          <cell r="BF15">
            <v>0.8618184272431697</v>
          </cell>
          <cell r="BO15">
            <v>2</v>
          </cell>
          <cell r="BP15">
            <v>0.88884523542347071</v>
          </cell>
          <cell r="BQ15">
            <v>3</v>
          </cell>
          <cell r="BR15">
            <v>0.88780851764883828</v>
          </cell>
          <cell r="BS15">
            <v>4</v>
          </cell>
          <cell r="BT15">
            <v>0.90626962945793132</v>
          </cell>
          <cell r="CC15">
            <v>2</v>
          </cell>
          <cell r="CD15">
            <v>0.84674531236252726</v>
          </cell>
          <cell r="CE15">
            <v>3</v>
          </cell>
          <cell r="CF15">
            <v>0.84342448672534898</v>
          </cell>
          <cell r="CG15">
            <v>4</v>
          </cell>
          <cell r="CH15">
            <v>0.87660572131603509</v>
          </cell>
        </row>
        <row r="16">
          <cell r="BA16">
            <v>3</v>
          </cell>
          <cell r="BB16">
            <v>0.85060997814872619</v>
          </cell>
          <cell r="BC16">
            <v>4</v>
          </cell>
          <cell r="BD16">
            <v>0.82931954581444167</v>
          </cell>
          <cell r="BE16">
            <v>5</v>
          </cell>
          <cell r="BF16">
            <v>0.84143396333048992</v>
          </cell>
          <cell r="BO16">
            <v>3</v>
          </cell>
          <cell r="BP16">
            <v>0.82964321306064248</v>
          </cell>
          <cell r="BQ16">
            <v>4</v>
          </cell>
          <cell r="BR16">
            <v>0.86057004833076223</v>
          </cell>
          <cell r="BS16">
            <v>5</v>
          </cell>
          <cell r="BT16">
            <v>0.8920257857319086</v>
          </cell>
          <cell r="CC16">
            <v>3</v>
          </cell>
          <cell r="CD16">
            <v>0.7682293563943734</v>
          </cell>
          <cell r="CE16">
            <v>4</v>
          </cell>
          <cell r="CF16">
            <v>0.80664175922212633</v>
          </cell>
          <cell r="CG16">
            <v>5</v>
          </cell>
          <cell r="CH16">
            <v>0.858218455569289</v>
          </cell>
        </row>
        <row r="17">
          <cell r="BA17">
            <v>4</v>
          </cell>
          <cell r="BB17">
            <v>0.81532306646741637</v>
          </cell>
          <cell r="BC17">
            <v>5</v>
          </cell>
          <cell r="BD17">
            <v>0.80470935360668039</v>
          </cell>
          <cell r="BE17">
            <v>6</v>
          </cell>
          <cell r="BF17">
            <v>0.82513707496801247</v>
          </cell>
          <cell r="BO17">
            <v>4</v>
          </cell>
          <cell r="BP17">
            <v>0.79004585253500526</v>
          </cell>
          <cell r="BQ17">
            <v>5</v>
          </cell>
          <cell r="BR17">
            <v>0.8400190859537876</v>
          </cell>
          <cell r="BS17">
            <v>6</v>
          </cell>
          <cell r="BT17">
            <v>0.88055406225487343</v>
          </cell>
          <cell r="CC17">
            <v>4</v>
          </cell>
          <cell r="CD17">
            <v>0.71697762400791376</v>
          </cell>
          <cell r="CE17">
            <v>5</v>
          </cell>
          <cell r="CF17">
            <v>0.77921920769324515</v>
          </cell>
          <cell r="CG17">
            <v>6</v>
          </cell>
          <cell r="CH17">
            <v>0.84348163502823226</v>
          </cell>
        </row>
        <row r="18">
          <cell r="BA18">
            <v>5</v>
          </cell>
          <cell r="BB18">
            <v>0.78896366663579087</v>
          </cell>
          <cell r="BC18">
            <v>6</v>
          </cell>
          <cell r="BD18">
            <v>0.78514447908438523</v>
          </cell>
          <cell r="BE18">
            <v>7</v>
          </cell>
          <cell r="BF18">
            <v>0.81160475020531775</v>
          </cell>
          <cell r="BO18">
            <v>5</v>
          </cell>
          <cell r="BP18">
            <v>0.73103749847384858</v>
          </cell>
          <cell r="BQ18">
            <v>6</v>
          </cell>
          <cell r="BR18">
            <v>0.79772732840644234</v>
          </cell>
          <cell r="BS18">
            <v>7</v>
          </cell>
          <cell r="BT18">
            <v>0.84966257953071922</v>
          </cell>
          <cell r="CC18">
            <v>5</v>
          </cell>
          <cell r="CD18">
            <v>0.63558283854631492</v>
          </cell>
          <cell r="CE18">
            <v>6</v>
          </cell>
          <cell r="CF18">
            <v>0.71822601737080427</v>
          </cell>
          <cell r="CG18">
            <v>7</v>
          </cell>
          <cell r="CH18">
            <v>0.80243164706977366</v>
          </cell>
        </row>
        <row r="19">
          <cell r="BA19">
            <v>6</v>
          </cell>
          <cell r="BB19">
            <v>0.76806033527039552</v>
          </cell>
          <cell r="BC19">
            <v>7</v>
          </cell>
          <cell r="BD19">
            <v>0.76897419229630992</v>
          </cell>
          <cell r="BE19">
            <v>8</v>
          </cell>
          <cell r="BF19">
            <v>0.80006203734985804</v>
          </cell>
          <cell r="BO19">
            <v>6</v>
          </cell>
          <cell r="BP19">
            <v>0.69814743501397813</v>
          </cell>
          <cell r="BQ19">
            <v>7</v>
          </cell>
          <cell r="BR19">
            <v>0.77382230265159935</v>
          </cell>
          <cell r="BS19">
            <v>8</v>
          </cell>
          <cell r="BT19">
            <v>0.83203651114685573</v>
          </cell>
          <cell r="CC19">
            <v>6</v>
          </cell>
          <cell r="CD19">
            <v>0.59107677675303594</v>
          </cell>
          <cell r="CE19">
            <v>7</v>
          </cell>
          <cell r="CF19">
            <v>0.68428672957213255</v>
          </cell>
          <cell r="CG19">
            <v>8</v>
          </cell>
          <cell r="CH19">
            <v>0.77920461106801053</v>
          </cell>
        </row>
        <row r="20">
          <cell r="BA20">
            <v>7</v>
          </cell>
          <cell r="BB20">
            <v>0.75081949308545837</v>
          </cell>
          <cell r="BC20">
            <v>8</v>
          </cell>
          <cell r="BD20">
            <v>0.75523629278141269</v>
          </cell>
          <cell r="BE20">
            <v>9</v>
          </cell>
          <cell r="BF20">
            <v>0.79001698149424604</v>
          </cell>
          <cell r="BO20">
            <v>7</v>
          </cell>
          <cell r="BP20">
            <v>0.67551113026169873</v>
          </cell>
          <cell r="BQ20">
            <v>8</v>
          </cell>
          <cell r="BR20">
            <v>0.75722416361554046</v>
          </cell>
          <cell r="BS20">
            <v>9</v>
          </cell>
          <cell r="BT20">
            <v>0.8197253805114616</v>
          </cell>
          <cell r="CC20">
            <v>7</v>
          </cell>
          <cell r="CD20">
            <v>0.560813164185056</v>
          </cell>
          <cell r="CE20">
            <v>8</v>
          </cell>
          <cell r="CF20">
            <v>0.66095299631407312</v>
          </cell>
          <cell r="CG20">
            <v>9</v>
          </cell>
          <cell r="CH20">
            <v>0.76306676062270462</v>
          </cell>
        </row>
        <row r="21">
          <cell r="BA21">
            <v>8</v>
          </cell>
          <cell r="BB21">
            <v>0.73619793309685211</v>
          </cell>
          <cell r="BC21">
            <v>9</v>
          </cell>
          <cell r="BD21">
            <v>0.74332246978611571</v>
          </cell>
          <cell r="BE21">
            <v>10</v>
          </cell>
          <cell r="BF21">
            <v>0.78113828820186992</v>
          </cell>
          <cell r="BO21">
            <v>8</v>
          </cell>
          <cell r="BP21">
            <v>0.65834235599218405</v>
          </cell>
          <cell r="BQ21">
            <v>9</v>
          </cell>
          <cell r="BR21">
            <v>0.74455309076699971</v>
          </cell>
          <cell r="BS21">
            <v>10</v>
          </cell>
          <cell r="BT21">
            <v>0.81028592972280988</v>
          </cell>
          <cell r="CC21">
            <v>8</v>
          </cell>
          <cell r="CD21">
            <v>0.53806234719501878</v>
          </cell>
          <cell r="CE21">
            <v>9</v>
          </cell>
          <cell r="CF21">
            <v>0.64326902692072163</v>
          </cell>
          <cell r="CG21">
            <v>10</v>
          </cell>
          <cell r="CH21">
            <v>0.75074118602912854</v>
          </cell>
        </row>
        <row r="22">
          <cell r="BA22">
            <v>9</v>
          </cell>
          <cell r="BB22">
            <v>0.72353733492617645</v>
          </cell>
          <cell r="BC22">
            <v>10</v>
          </cell>
          <cell r="BD22">
            <v>0.73282453313890406</v>
          </cell>
          <cell r="BE22">
            <v>11</v>
          </cell>
          <cell r="BF22">
            <v>0.77319252450488885</v>
          </cell>
          <cell r="BO22">
            <v>9</v>
          </cell>
          <cell r="BP22">
            <v>0.64456185531156218</v>
          </cell>
          <cell r="BQ22">
            <v>10</v>
          </cell>
          <cell r="BR22">
            <v>0.73433012341408432</v>
          </cell>
          <cell r="BS22">
            <v>11</v>
          </cell>
          <cell r="BT22">
            <v>0.80264380751457309</v>
          </cell>
          <cell r="CC22">
            <v>9</v>
          </cell>
          <cell r="CD22">
            <v>0.5199296637431815</v>
          </cell>
          <cell r="CE22">
            <v>10</v>
          </cell>
          <cell r="CF22">
            <v>0.62908377395551385</v>
          </cell>
          <cell r="CG22">
            <v>11</v>
          </cell>
          <cell r="CH22">
            <v>0.74079319416912459</v>
          </cell>
        </row>
        <row r="23">
          <cell r="BA23">
            <v>10</v>
          </cell>
          <cell r="BB23">
            <v>0.7123966493213344</v>
          </cell>
          <cell r="BC23">
            <v>11</v>
          </cell>
          <cell r="BD23">
            <v>0.72345577458015886</v>
          </cell>
          <cell r="BE23">
            <v>12</v>
          </cell>
          <cell r="BF23">
            <v>0.76600920614283907</v>
          </cell>
          <cell r="BO23">
            <v>10</v>
          </cell>
          <cell r="BP23">
            <v>0.63308137622826977</v>
          </cell>
          <cell r="BQ23">
            <v>11</v>
          </cell>
          <cell r="BR23">
            <v>0.72577692034479746</v>
          </cell>
          <cell r="BS23">
            <v>12</v>
          </cell>
          <cell r="BT23">
            <v>0.79623151313548834</v>
          </cell>
          <cell r="CC23">
            <v>10</v>
          </cell>
          <cell r="CD23">
            <v>0.50491146588483771</v>
          </cell>
          <cell r="CE23">
            <v>11</v>
          </cell>
          <cell r="CF23">
            <v>0.61727215489618703</v>
          </cell>
          <cell r="CG23">
            <v>12</v>
          </cell>
          <cell r="CH23">
            <v>0.73246743478917009</v>
          </cell>
        </row>
        <row r="24">
          <cell r="BA24">
            <v>11</v>
          </cell>
          <cell r="BB24">
            <v>0.702466520772287</v>
          </cell>
          <cell r="BC24">
            <v>12</v>
          </cell>
          <cell r="BD24">
            <v>0.71500739211343756</v>
          </cell>
          <cell r="BE24">
            <v>13</v>
          </cell>
          <cell r="BF24">
            <v>0.75946014158080877</v>
          </cell>
          <cell r="BO24">
            <v>11</v>
          </cell>
          <cell r="BP24">
            <v>0.62326128164474148</v>
          </cell>
          <cell r="BQ24">
            <v>12</v>
          </cell>
          <cell r="BR24">
            <v>0.71843394884987577</v>
          </cell>
          <cell r="BS24">
            <v>13</v>
          </cell>
          <cell r="BT24">
            <v>0.79071298595851702</v>
          </cell>
          <cell r="CC24">
            <v>11</v>
          </cell>
          <cell r="CD24">
            <v>0.49212935142746517</v>
          </cell>
          <cell r="CE24">
            <v>12</v>
          </cell>
          <cell r="CF24">
            <v>0.60717323953099622</v>
          </cell>
          <cell r="CG24">
            <v>13</v>
          </cell>
          <cell r="CH24">
            <v>0.72531780229027387</v>
          </cell>
        </row>
        <row r="25">
          <cell r="BA25">
            <v>12</v>
          </cell>
          <cell r="BB25">
            <v>0.69352193575200149</v>
          </cell>
          <cell r="BC25">
            <v>13</v>
          </cell>
          <cell r="BD25">
            <v>0.70732278369025336</v>
          </cell>
          <cell r="BE25">
            <v>14</v>
          </cell>
          <cell r="BF25">
            <v>0.75344658392744446</v>
          </cell>
          <cell r="BO25">
            <v>12</v>
          </cell>
          <cell r="BP25">
            <v>0.61469433663581985</v>
          </cell>
          <cell r="BQ25">
            <v>13</v>
          </cell>
          <cell r="BR25">
            <v>0.71200753346896795</v>
          </cell>
          <cell r="BS25">
            <v>14</v>
          </cell>
          <cell r="BT25">
            <v>0.785872912804357</v>
          </cell>
          <cell r="CC25">
            <v>12</v>
          </cell>
          <cell r="CD25">
            <v>0.48102695283765429</v>
          </cell>
          <cell r="CE25">
            <v>13</v>
          </cell>
          <cell r="CF25">
            <v>0.59836642685323549</v>
          </cell>
          <cell r="CG25">
            <v>14</v>
          </cell>
          <cell r="CH25">
            <v>0.71905912291697172</v>
          </cell>
        </row>
        <row r="26">
          <cell r="BA26">
            <v>13</v>
          </cell>
          <cell r="BB26">
            <v>0.68539432481508522</v>
          </cell>
          <cell r="BC26">
            <v>14</v>
          </cell>
          <cell r="BD26">
            <v>0.70028159973500648</v>
          </cell>
          <cell r="BE26">
            <v>15</v>
          </cell>
          <cell r="BF26">
            <v>0.74789090357956223</v>
          </cell>
          <cell r="BO26">
            <v>13</v>
          </cell>
          <cell r="BP26">
            <v>0.60710560848611839</v>
          </cell>
          <cell r="BQ26">
            <v>14</v>
          </cell>
          <cell r="BR26">
            <v>0.70629875794211006</v>
          </cell>
          <cell r="BS26">
            <v>15</v>
          </cell>
          <cell r="BT26">
            <v>0.78156513380082859</v>
          </cell>
          <cell r="CC26">
            <v>13</v>
          </cell>
          <cell r="CD26">
            <v>0.47123033230540823</v>
          </cell>
          <cell r="CE26">
            <v>14</v>
          </cell>
          <cell r="CF26">
            <v>0.59056787184850956</v>
          </cell>
          <cell r="CG26">
            <v>15</v>
          </cell>
          <cell r="CH26">
            <v>0.71349819238534518</v>
          </cell>
        </row>
        <row r="27">
          <cell r="BA27">
            <v>14</v>
          </cell>
          <cell r="BB27">
            <v>0.67795427563857713</v>
          </cell>
          <cell r="BC27">
            <v>15</v>
          </cell>
          <cell r="BD27">
            <v>0.69378943163162954</v>
          </cell>
          <cell r="BE27">
            <v>16</v>
          </cell>
          <cell r="BF27">
            <v>0.74273100153589067</v>
          </cell>
          <cell r="BO27">
            <v>14</v>
          </cell>
          <cell r="BP27">
            <v>0.60030094632311526</v>
          </cell>
          <cell r="BQ27">
            <v>15</v>
          </cell>
          <cell r="BR27">
            <v>0.70116674582225014</v>
          </cell>
          <cell r="BS27">
            <v>16</v>
          </cell>
          <cell r="BT27">
            <v>0.77768593440879796</v>
          </cell>
          <cell r="CC27">
            <v>14</v>
          </cell>
          <cell r="CD27">
            <v>0.46247646564271949</v>
          </cell>
          <cell r="CE27">
            <v>15</v>
          </cell>
          <cell r="CF27">
            <v>0.58357719945459874</v>
          </cell>
          <cell r="CG27">
            <v>16</v>
          </cell>
          <cell r="CH27">
            <v>0.70849815048220643</v>
          </cell>
        </row>
        <row r="28">
          <cell r="BA28">
            <v>15</v>
          </cell>
          <cell r="BB28">
            <v>0.67110036723720889</v>
          </cell>
          <cell r="BC28">
            <v>16</v>
          </cell>
          <cell r="BD28">
            <v>0.68777090906987182</v>
          </cell>
          <cell r="BE28">
            <v>17</v>
          </cell>
          <cell r="BF28">
            <v>0.7379164497958709</v>
          </cell>
          <cell r="BO28">
            <v>15</v>
          </cell>
          <cell r="BP28">
            <v>0.59413827246879869</v>
          </cell>
          <cell r="BQ28">
            <v>16</v>
          </cell>
          <cell r="BR28">
            <v>0.69650813784589871</v>
          </cell>
          <cell r="BS28">
            <v>17</v>
          </cell>
          <cell r="BT28">
            <v>0.77415908807876321</v>
          </cell>
          <cell r="CC28">
            <v>15</v>
          </cell>
          <cell r="CD28">
            <v>0.45457355473297634</v>
          </cell>
          <cell r="CE28">
            <v>16</v>
          </cell>
          <cell r="CF28">
            <v>0.57724782271718067</v>
          </cell>
          <cell r="CG28">
            <v>17</v>
          </cell>
          <cell r="CH28">
            <v>0.70395856547140512</v>
          </cell>
        </row>
        <row r="29">
          <cell r="BA29">
            <v>16</v>
          </cell>
          <cell r="BB29">
            <v>0.66475170271383111</v>
          </cell>
          <cell r="BC29">
            <v>17</v>
          </cell>
          <cell r="BD29">
            <v>0.68216494097150415</v>
          </cell>
          <cell r="BE29">
            <v>18</v>
          </cell>
          <cell r="BF29">
            <v>0.73340575668258423</v>
          </cell>
          <cell r="BO29">
            <v>16</v>
          </cell>
          <cell r="BP29">
            <v>0.58851056220732811</v>
          </cell>
          <cell r="BQ29">
            <v>17</v>
          </cell>
          <cell r="BR29">
            <v>0.69224489235324049</v>
          </cell>
          <cell r="BS29">
            <v>18</v>
          </cell>
          <cell r="BT29">
            <v>0.77092694897003322</v>
          </cell>
          <cell r="CC29">
            <v>16</v>
          </cell>
          <cell r="CD29">
            <v>0.44737758407412898</v>
          </cell>
          <cell r="CE29">
            <v>17</v>
          </cell>
          <cell r="CF29">
            <v>0.57146935121952525</v>
          </cell>
          <cell r="CG29">
            <v>18</v>
          </cell>
          <cell r="CH29">
            <v>0.69980359303833084</v>
          </cell>
        </row>
        <row r="30">
          <cell r="BA30">
            <v>17</v>
          </cell>
          <cell r="BB30">
            <v>0.65884276554890253</v>
          </cell>
          <cell r="BC30">
            <v>18</v>
          </cell>
          <cell r="BD30">
            <v>0.6769213498653005</v>
          </cell>
          <cell r="BE30">
            <v>19</v>
          </cell>
          <cell r="BF30">
            <v>0.72916438610794831</v>
          </cell>
          <cell r="BO30">
            <v>17</v>
          </cell>
          <cell r="BP30">
            <v>0.58333523756004491</v>
          </cell>
          <cell r="BQ30">
            <v>18</v>
          </cell>
          <cell r="BR30">
            <v>0.68831666476707121</v>
          </cell>
          <cell r="BS30">
            <v>19</v>
          </cell>
          <cell r="BT30">
            <v>0.76794487898071229</v>
          </cell>
          <cell r="CC30">
            <v>17</v>
          </cell>
          <cell r="CD30">
            <v>0.44077775986733225</v>
          </cell>
          <cell r="CE30">
            <v>18</v>
          </cell>
          <cell r="CF30">
            <v>0.56615663198715571</v>
          </cell>
          <cell r="CG30">
            <v>19</v>
          </cell>
          <cell r="CH30">
            <v>0.69597457841374299</v>
          </cell>
        </row>
        <row r="31">
          <cell r="BA31">
            <v>18</v>
          </cell>
          <cell r="BB31">
            <v>0.65331978500125443</v>
          </cell>
          <cell r="BC31">
            <v>19</v>
          </cell>
          <cell r="BD31">
            <v>0.67199843845627449</v>
          </cell>
          <cell r="BE31">
            <v>20</v>
          </cell>
          <cell r="BF31">
            <v>0.72516329490646969</v>
          </cell>
          <cell r="BO31">
            <v>18</v>
          </cell>
          <cell r="BP31">
            <v>0.57854728138542821</v>
          </cell>
          <cell r="BQ31">
            <v>19</v>
          </cell>
          <cell r="BR31">
            <v>0.68467584926091896</v>
          </cell>
          <cell r="BS31">
            <v>20</v>
          </cell>
          <cell r="BT31">
            <v>0.76517761632618164</v>
          </cell>
          <cell r="CC31">
            <v>18</v>
          </cell>
          <cell r="CD31">
            <v>0.43468708487772545</v>
          </cell>
          <cell r="CE31">
            <v>19</v>
          </cell>
          <cell r="CF31">
            <v>0.56124263636135796</v>
          </cell>
          <cell r="CG31">
            <v>20</v>
          </cell>
          <cell r="CH31">
            <v>0.69242524213130385</v>
          </cell>
        </row>
        <row r="32">
          <cell r="BA32">
            <v>19</v>
          </cell>
          <cell r="BB32">
            <v>0.64813811025675205</v>
          </cell>
          <cell r="BC32">
            <v>20</v>
          </cell>
          <cell r="BD32">
            <v>0.66736119564572516</v>
          </cell>
          <cell r="BE32">
            <v>21</v>
          </cell>
          <cell r="BF32">
            <v>0.72137783407027967</v>
          </cell>
          <cell r="BO32">
            <v>19</v>
          </cell>
          <cell r="BP32">
            <v>0.57409461059461542</v>
          </cell>
          <cell r="BQ32">
            <v>20</v>
          </cell>
          <cell r="BR32">
            <v>0.68128424044228975</v>
          </cell>
          <cell r="BS32">
            <v>21</v>
          </cell>
          <cell r="BT32">
            <v>0.76259682729069134</v>
          </cell>
          <cell r="CC32">
            <v>19</v>
          </cell>
          <cell r="CD32">
            <v>0.42903604287396313</v>
          </cell>
          <cell r="CE32">
            <v>20</v>
          </cell>
          <cell r="CF32">
            <v>0.55667368168888398</v>
          </cell>
          <cell r="CG32">
            <v>21</v>
          </cell>
          <cell r="CH32">
            <v>0.6891184382428337</v>
          </cell>
        </row>
        <row r="33">
          <cell r="BA33">
            <v>20</v>
          </cell>
          <cell r="BB33">
            <v>0.6432602760128695</v>
          </cell>
          <cell r="BC33">
            <v>21</v>
          </cell>
          <cell r="BD33">
            <v>0.66297995098664053</v>
          </cell>
          <cell r="BE33">
            <v>22</v>
          </cell>
          <cell r="BF33">
            <v>0.71778691063485156</v>
          </cell>
          <cell r="BO33">
            <v>20</v>
          </cell>
          <cell r="BP33">
            <v>0.56993487513194085</v>
          </cell>
          <cell r="BQ33">
            <v>21</v>
          </cell>
          <cell r="BR33">
            <v>0.67811071945405443</v>
          </cell>
          <cell r="BS33">
            <v>22</v>
          </cell>
          <cell r="BT33">
            <v>0.76017940714268017</v>
          </cell>
          <cell r="CC33">
            <v>20</v>
          </cell>
          <cell r="CD33">
            <v>0.42376824033622584</v>
          </cell>
          <cell r="CE33">
            <v>21</v>
          </cell>
          <cell r="CF33">
            <v>0.55240612620729801</v>
          </cell>
          <cell r="CG33">
            <v>22</v>
          </cell>
          <cell r="CH33">
            <v>0.686023907021722</v>
          </cell>
        </row>
        <row r="34">
          <cell r="BA34">
            <v>21</v>
          </cell>
          <cell r="BB34">
            <v>0.63865455260705939</v>
          </cell>
          <cell r="BC34">
            <v>22</v>
          </cell>
          <cell r="BD34">
            <v>0.65882934984806918</v>
          </cell>
          <cell r="BE34">
            <v>23</v>
          </cell>
          <cell r="BF34">
            <v>0.71437233954835988</v>
          </cell>
          <cell r="BO34">
            <v>21</v>
          </cell>
          <cell r="BP34">
            <v>0.56603318691000293</v>
          </cell>
          <cell r="BQ34">
            <v>22</v>
          </cell>
          <cell r="BR34">
            <v>0.67512960946257006</v>
          </cell>
          <cell r="BS34">
            <v>23</v>
          </cell>
          <cell r="BT34">
            <v>0.75790627117275655</v>
          </cell>
          <cell r="CC34">
            <v>21</v>
          </cell>
          <cell r="CD34">
            <v>0.41883732163547904</v>
          </cell>
          <cell r="CE34">
            <v>22</v>
          </cell>
          <cell r="CF34">
            <v>0.54840402461291216</v>
          </cell>
          <cell r="CG34">
            <v>23</v>
          </cell>
          <cell r="CH34">
            <v>0.68311667758244154</v>
          </cell>
        </row>
        <row r="35">
          <cell r="BA35">
            <v>22</v>
          </cell>
          <cell r="BB35">
            <v>0.63429384244332809</v>
          </cell>
          <cell r="BC35">
            <v>23</v>
          </cell>
          <cell r="BD35">
            <v>0.65488756200039278</v>
          </cell>
          <cell r="BE35">
            <v>24</v>
          </cell>
          <cell r="BF35">
            <v>0.71111833620896192</v>
          </cell>
          <cell r="BO35">
            <v>22</v>
          </cell>
          <cell r="BP35">
            <v>0.56236047282361123</v>
          </cell>
          <cell r="BQ35">
            <v>23</v>
          </cell>
          <cell r="BR35">
            <v>0.67231948111955031</v>
          </cell>
          <cell r="BS35">
            <v>24</v>
          </cell>
          <cell r="BT35">
            <v>0.75576147557442019</v>
          </cell>
          <cell r="CC35">
            <v>22</v>
          </cell>
          <cell r="CD35">
            <v>0.41420473685223635</v>
          </cell>
          <cell r="CE35">
            <v>23</v>
          </cell>
          <cell r="CF35">
            <v>0.54463742819839855</v>
          </cell>
          <cell r="CG35">
            <v>24</v>
          </cell>
          <cell r="CH35">
            <v>0.6803759074395116</v>
          </cell>
        </row>
        <row r="36">
          <cell r="BA36">
            <v>23</v>
          </cell>
          <cell r="BB36">
            <v>0.63015482830274749</v>
          </cell>
          <cell r="BC36">
            <v>24</v>
          </cell>
          <cell r="BD36">
            <v>0.65113566279297874</v>
          </cell>
          <cell r="BE36">
            <v>25</v>
          </cell>
          <cell r="BF36">
            <v>0.70801111464605615</v>
          </cell>
          <cell r="BO36">
            <v>23</v>
          </cell>
          <cell r="BP36">
            <v>0.55889225711783286</v>
          </cell>
          <cell r="BQ36">
            <v>24</v>
          </cell>
          <cell r="BR36">
            <v>0.66966226808618612</v>
          </cell>
          <cell r="BS36">
            <v>25</v>
          </cell>
          <cell r="BT36">
            <v>0.75373156584989498</v>
          </cell>
          <cell r="CC36">
            <v>23</v>
          </cell>
          <cell r="CD36">
            <v>0.40983809492970391</v>
          </cell>
          <cell r="CE36">
            <v>24</v>
          </cell>
          <cell r="CF36">
            <v>0.54108112835782951</v>
          </cell>
          <cell r="CG36">
            <v>25</v>
          </cell>
          <cell r="CH36">
            <v>0.67778402318217601</v>
          </cell>
        </row>
        <row r="37">
          <cell r="BA37">
            <v>24</v>
          </cell>
          <cell r="BB37">
            <v>0.62621730778465079</v>
          </cell>
          <cell r="BC37">
            <v>25</v>
          </cell>
          <cell r="BD37">
            <v>0.64755714378208129</v>
          </cell>
          <cell r="BE37">
            <v>26</v>
          </cell>
          <cell r="BF37">
            <v>0.70503856607339566</v>
          </cell>
          <cell r="BO37">
            <v>24</v>
          </cell>
          <cell r="BP37">
            <v>0.55560774568684823</v>
          </cell>
          <cell r="BQ37">
            <v>25</v>
          </cell>
          <cell r="BR37">
            <v>0.66714260092340016</v>
          </cell>
          <cell r="BS37">
            <v>26</v>
          </cell>
          <cell r="BT37">
            <v>0.75180508561392878</v>
          </cell>
          <cell r="CC37">
            <v>24</v>
          </cell>
          <cell r="CD37">
            <v>0.40570992761174207</v>
          </cell>
          <cell r="CE37">
            <v>25</v>
          </cell>
          <cell r="CF37">
            <v>0.53771371182150984</v>
          </cell>
          <cell r="CG37">
            <v>26</v>
          </cell>
          <cell r="CH37">
            <v>0.6753260732376396</v>
          </cell>
        </row>
        <row r="38">
          <cell r="BA38">
            <v>25</v>
          </cell>
          <cell r="BB38">
            <v>0.62246366727139135</v>
          </cell>
          <cell r="BC38">
            <v>26</v>
          </cell>
          <cell r="BD38">
            <v>0.64413752171901795</v>
          </cell>
          <cell r="BE38">
            <v>27</v>
          </cell>
          <cell r="BF38">
            <v>0.70218999931295056</v>
          </cell>
          <cell r="BO38">
            <v>25</v>
          </cell>
          <cell r="BP38">
            <v>0.55248912686901075</v>
          </cell>
          <cell r="BQ38">
            <v>26</v>
          </cell>
          <cell r="BR38">
            <v>0.66474729777862951</v>
          </cell>
          <cell r="BS38">
            <v>27</v>
          </cell>
          <cell r="BT38">
            <v>0.74997220067886683</v>
          </cell>
          <cell r="CC38">
            <v>25</v>
          </cell>
          <cell r="CD38">
            <v>0.40179674736598403</v>
          </cell>
          <cell r="CE38">
            <v>26</v>
          </cell>
          <cell r="CF38">
            <v>0.53451683937572225</v>
          </cell>
          <cell r="CG38">
            <v>27</v>
          </cell>
          <cell r="CH38">
            <v>0.67298923293895285</v>
          </cell>
        </row>
        <row r="39">
          <cell r="BA39">
            <v>26</v>
          </cell>
          <cell r="BB39">
            <v>0.61887846184877138</v>
          </cell>
          <cell r="BC39">
            <v>27</v>
          </cell>
          <cell r="BD39">
            <v>0.64086402316629809</v>
          </cell>
          <cell r="BE39">
            <v>28</v>
          </cell>
          <cell r="BF39">
            <v>0.69945592936503265</v>
          </cell>
          <cell r="BO39">
            <v>26</v>
          </cell>
          <cell r="BP39">
            <v>0.54952103020306875</v>
          </cell>
          <cell r="BQ39">
            <v>27</v>
          </cell>
          <cell r="BR39">
            <v>0.6624649696271766</v>
          </cell>
          <cell r="BS39">
            <v>28</v>
          </cell>
          <cell r="BT39">
            <v>0.74822440743859775</v>
          </cell>
          <cell r="CC39">
            <v>26</v>
          </cell>
          <cell r="CD39">
            <v>0.39807831941739691</v>
          </cell>
          <cell r="CE39">
            <v>27</v>
          </cell>
          <cell r="CF39">
            <v>0.53147468761685002</v>
          </cell>
          <cell r="CG39">
            <v>28</v>
          </cell>
          <cell r="CH39">
            <v>0.67076242087658544</v>
          </cell>
        </row>
        <row r="40">
          <cell r="BA40">
            <v>27</v>
          </cell>
          <cell r="BB40">
            <v>0.61544807665134249</v>
          </cell>
          <cell r="BC40">
            <v>28</v>
          </cell>
          <cell r="BD40">
            <v>0.63772532789820291</v>
          </cell>
          <cell r="BE40">
            <v>29</v>
          </cell>
          <cell r="BF40">
            <v>0.6968279038192654</v>
          </cell>
          <cell r="BO40">
            <v>27</v>
          </cell>
          <cell r="BP40">
            <v>0.54669010225545311</v>
          </cell>
          <cell r="BQ40">
            <v>28</v>
          </cell>
          <cell r="BR40">
            <v>0.6602857105213219</v>
          </cell>
          <cell r="BS40">
            <v>29</v>
          </cell>
          <cell r="BT40">
            <v>0.74655430386130728</v>
          </cell>
          <cell r="CC40">
            <v>27</v>
          </cell>
          <cell r="CD40">
            <v>0.39453709219426158</v>
          </cell>
          <cell r="CE40">
            <v>28</v>
          </cell>
          <cell r="CF40">
            <v>0.52857351151827192</v>
          </cell>
          <cell r="CG40">
            <v>29</v>
          </cell>
          <cell r="CH40">
            <v>0.66863599783818151</v>
          </cell>
        </row>
        <row r="41">
          <cell r="BA41">
            <v>28</v>
          </cell>
          <cell r="BB41">
            <v>0.61216045146594711</v>
          </cell>
          <cell r="BC41">
            <v>29</v>
          </cell>
          <cell r="BD41">
            <v>0.6347113584526235</v>
          </cell>
          <cell r="BE41">
            <v>30</v>
          </cell>
          <cell r="BF41">
            <v>0.69429835928126227</v>
          </cell>
          <cell r="BO41">
            <v>28</v>
          </cell>
          <cell r="BP41">
            <v>0.54398467045096777</v>
          </cell>
          <cell r="BQ41">
            <v>29</v>
          </cell>
          <cell r="BR41">
            <v>0.65820085181721555</v>
          </cell>
          <cell r="BS41">
            <v>30</v>
          </cell>
          <cell r="BT41">
            <v>0.74495540764029022</v>
          </cell>
          <cell r="CC41">
            <v>28</v>
          </cell>
          <cell r="CD41">
            <v>0.3911577466591587</v>
          </cell>
          <cell r="CE41">
            <v>29</v>
          </cell>
          <cell r="CF41">
            <v>0.52580129780028007</v>
          </cell>
          <cell r="CG41">
            <v>30</v>
          </cell>
          <cell r="CH41">
            <v>0.66660152791058003</v>
          </cell>
        </row>
        <row r="42">
          <cell r="BA42">
            <v>29</v>
          </cell>
          <cell r="BB42">
            <v>0.60900485497469758</v>
          </cell>
          <cell r="BC42">
            <v>30</v>
          </cell>
          <cell r="BD42">
            <v>0.63181310625184928</v>
          </cell>
          <cell r="BE42">
            <v>31</v>
          </cell>
          <cell r="BF42">
            <v>0.69186050181146885</v>
          </cell>
          <cell r="BO42">
            <v>29</v>
          </cell>
          <cell r="BP42">
            <v>0.54139447391364492</v>
          </cell>
          <cell r="BQ42">
            <v>30</v>
          </cell>
          <cell r="BR42">
            <v>0.65620276517340392</v>
          </cell>
          <cell r="BS42">
            <v>31</v>
          </cell>
          <cell r="BT42">
            <v>0.74342201032201638</v>
          </cell>
          <cell r="CC42">
            <v>29</v>
          </cell>
          <cell r="CD42">
            <v>0.38792683602337907</v>
          </cell>
          <cell r="CE42">
            <v>30</v>
          </cell>
          <cell r="CF42">
            <v>0.52314748743244577</v>
          </cell>
          <cell r="CG42">
            <v>31</v>
          </cell>
          <cell r="CH42">
            <v>0.6646515869734525</v>
          </cell>
        </row>
        <row r="43">
          <cell r="BA43">
            <v>30</v>
          </cell>
          <cell r="BB43">
            <v>0.60597169831244602</v>
          </cell>
          <cell r="BC43">
            <v>31</v>
          </cell>
          <cell r="BD43">
            <v>0.629022486948279</v>
          </cell>
          <cell r="BE43">
            <v>32</v>
          </cell>
          <cell r="BF43">
            <v>0.68950820672582069</v>
          </cell>
          <cell r="BO43">
            <v>30</v>
          </cell>
          <cell r="BP43">
            <v>0.53891044593584114</v>
          </cell>
          <cell r="BQ43">
            <v>31</v>
          </cell>
          <cell r="BR43">
            <v>0.65428470316679388</v>
          </cell>
          <cell r="BS43">
            <v>32</v>
          </cell>
          <cell r="BT43">
            <v>0.74194905920377063</v>
          </cell>
          <cell r="CC43">
            <v>30</v>
          </cell>
          <cell r="CD43">
            <v>0.38483249499346928</v>
          </cell>
          <cell r="CE43">
            <v>31</v>
          </cell>
          <cell r="CF43">
            <v>0.52060275139235956</v>
          </cell>
          <cell r="CG43">
            <v>32</v>
          </cell>
          <cell r="CH43">
            <v>0.66277960774891642</v>
          </cell>
        </row>
        <row r="44">
          <cell r="BA44">
            <v>31</v>
          </cell>
          <cell r="BB44">
            <v>0.60305238002918737</v>
          </cell>
          <cell r="BC44">
            <v>32</v>
          </cell>
          <cell r="BD44">
            <v>0.62633221931206395</v>
          </cell>
          <cell r="BE44">
            <v>33</v>
          </cell>
          <cell r="BF44">
            <v>0.68723593412380424</v>
          </cell>
          <cell r="BO44">
            <v>31</v>
          </cell>
          <cell r="BP44">
            <v>0.53652453665553013</v>
          </cell>
          <cell r="BQ44">
            <v>32</v>
          </cell>
          <cell r="BR44">
            <v>0.65244066923589983</v>
          </cell>
          <cell r="BS44">
            <v>33</v>
          </cell>
          <cell r="BT44">
            <v>0.74053206089625301</v>
          </cell>
          <cell r="CC44">
            <v>31</v>
          </cell>
          <cell r="CD44">
            <v>0.38186420309197877</v>
          </cell>
          <cell r="CE44">
            <v>32</v>
          </cell>
          <cell r="CF44">
            <v>0.51815880789534585</v>
          </cell>
          <cell r="CG44">
            <v>33</v>
          </cell>
          <cell r="CH44">
            <v>0.66097975335309678</v>
          </cell>
        </row>
        <row r="45">
          <cell r="BA45">
            <v>32</v>
          </cell>
          <cell r="BB45">
            <v>0.60023915633949931</v>
          </cell>
          <cell r="BC45">
            <v>33</v>
          </cell>
          <cell r="BD45">
            <v>0.62373572322351345</v>
          </cell>
          <cell r="BE45">
            <v>34</v>
          </cell>
          <cell r="BF45">
            <v>0.68503865727981006</v>
          </cell>
          <cell r="BO45">
            <v>32</v>
          </cell>
          <cell r="BP45">
            <v>0.53422956735992932</v>
          </cell>
          <cell r="BQ45">
            <v>33</v>
          </cell>
          <cell r="BR45">
            <v>0.65066531071511968</v>
          </cell>
          <cell r="BS45">
            <v>34</v>
          </cell>
          <cell r="BT45">
            <v>0.7391670019557709</v>
          </cell>
          <cell r="CC45">
            <v>32</v>
          </cell>
          <cell r="CD45">
            <v>0.37901259045254088</v>
          </cell>
          <cell r="CE45">
            <v>33</v>
          </cell>
          <cell r="CF45">
            <v>0.51580827223983083</v>
          </cell>
          <cell r="CG45">
            <v>34</v>
          </cell>
          <cell r="CH45">
            <v>0.65924681329054602</v>
          </cell>
        </row>
        <row r="46">
          <cell r="BA46">
            <v>33</v>
          </cell>
          <cell r="BB46">
            <v>0.59752503188432671</v>
          </cell>
          <cell r="BC46">
            <v>34</v>
          </cell>
          <cell r="BD46">
            <v>0.6212270332768014</v>
          </cell>
          <cell r="BE46">
            <v>35</v>
          </cell>
          <cell r="BF46">
            <v>0.68291180162311282</v>
          </cell>
          <cell r="BO46">
            <v>33</v>
          </cell>
          <cell r="BP46">
            <v>0.5320191098940944</v>
          </cell>
          <cell r="BQ46">
            <v>34</v>
          </cell>
          <cell r="BR46">
            <v>0.6489538302164084</v>
          </cell>
          <cell r="BS46">
            <v>35</v>
          </cell>
          <cell r="BT46">
            <v>0.73785028308820788</v>
          </cell>
          <cell r="CC46">
            <v>33</v>
          </cell>
          <cell r="CD46">
            <v>0.37626927728646753</v>
          </cell>
          <cell r="CE46">
            <v>34</v>
          </cell>
          <cell r="CF46">
            <v>0.5135445325399961</v>
          </cell>
          <cell r="CG46">
            <v>35</v>
          </cell>
          <cell r="CH46">
            <v>0.65757611728231224</v>
          </cell>
        </row>
        <row r="47">
          <cell r="BA47">
            <v>34</v>
          </cell>
          <cell r="BB47">
            <v>0.59490366724746657</v>
          </cell>
          <cell r="BC47">
            <v>35</v>
          </cell>
          <cell r="BD47">
            <v>0.61880072522298257</v>
          </cell>
          <cell r="BE47">
            <v>36</v>
          </cell>
          <cell r="BF47">
            <v>0.68085119248676751</v>
          </cell>
          <cell r="BO47">
            <v>34</v>
          </cell>
          <cell r="BP47">
            <v>0.52988738616754816</v>
          </cell>
          <cell r="BQ47">
            <v>35</v>
          </cell>
          <cell r="BR47">
            <v>0.64730191171283602</v>
          </cell>
          <cell r="BS47">
            <v>36</v>
          </cell>
          <cell r="BT47">
            <v>0.73657866423495755</v>
          </cell>
          <cell r="CC47">
            <v>34</v>
          </cell>
          <cell r="CD47">
            <v>0.37362674027107645</v>
          </cell>
          <cell r="CE47">
            <v>35</v>
          </cell>
          <cell r="CF47">
            <v>0.51136164618044033</v>
          </cell>
          <cell r="CG47">
            <v>36</v>
          </cell>
          <cell r="CH47">
            <v>0.65596346338520783</v>
          </cell>
        </row>
        <row r="48">
          <cell r="BA48">
            <v>35</v>
          </cell>
          <cell r="BB48">
            <v>0.59236930024632917</v>
          </cell>
          <cell r="BC48">
            <v>36</v>
          </cell>
          <cell r="BD48">
            <v>0.61645185303669048</v>
          </cell>
          <cell r="BE48">
            <v>37</v>
          </cell>
          <cell r="BF48">
            <v>0.67885301015970401</v>
          </cell>
          <cell r="BO48">
            <v>35</v>
          </cell>
          <cell r="BP48">
            <v>0.52782918387782385</v>
          </cell>
          <cell r="BQ48">
            <v>36</v>
          </cell>
          <cell r="BR48">
            <v>0.64570565849563211</v>
          </cell>
          <cell r="BS48">
            <v>37</v>
          </cell>
          <cell r="BT48">
            <v>0.73534921845262202</v>
          </cell>
          <cell r="CC48">
            <v>35</v>
          </cell>
          <cell r="CD48">
            <v>0.3710782006342358</v>
          </cell>
          <cell r="CE48">
            <v>36</v>
          </cell>
          <cell r="CF48">
            <v>0.50925425298943483</v>
          </cell>
          <cell r="CG48">
            <v>37</v>
          </cell>
          <cell r="CH48">
            <v>0.65440505765364487</v>
          </cell>
        </row>
        <row r="49">
          <cell r="BA49">
            <v>36</v>
          </cell>
          <cell r="BB49">
            <v>0.58991667861567232</v>
          </cell>
          <cell r="BC49">
            <v>37</v>
          </cell>
          <cell r="BD49">
            <v>0.61417589482341262</v>
          </cell>
          <cell r="BE49">
            <v>38</v>
          </cell>
          <cell r="BF49">
            <v>0.6769137510538269</v>
          </cell>
          <cell r="BO49">
            <v>36</v>
          </cell>
          <cell r="BP49">
            <v>0.52583978541563647</v>
          </cell>
          <cell r="BQ49">
            <v>37</v>
          </cell>
          <cell r="BR49">
            <v>0.64416154079075105</v>
          </cell>
          <cell r="BS49">
            <v>38</v>
          </cell>
          <cell r="BT49">
            <v>0.73415929295093818</v>
          </cell>
          <cell r="CC49">
            <v>36</v>
          </cell>
          <cell r="CD49">
            <v>0.36861752985336749</v>
          </cell>
          <cell r="CE49">
            <v>37</v>
          </cell>
          <cell r="CF49">
            <v>0.50721750200017213</v>
          </cell>
          <cell r="CG49">
            <v>38</v>
          </cell>
          <cell r="CH49">
            <v>0.65289746319238373</v>
          </cell>
        </row>
        <row r="50">
          <cell r="BA50">
            <v>37</v>
          </cell>
          <cell r="BB50">
            <v>0.58754100216858829</v>
          </cell>
          <cell r="BC50">
            <v>38</v>
          </cell>
          <cell r="BD50">
            <v>0.61196870612304477</v>
          </cell>
          <cell r="BE50">
            <v>39</v>
          </cell>
          <cell r="BF50">
            <v>0.67503019401707065</v>
          </cell>
          <cell r="BO50">
            <v>37</v>
          </cell>
          <cell r="BP50">
            <v>0.52391490755813142</v>
          </cell>
          <cell r="BQ50">
            <v>38</v>
          </cell>
          <cell r="BR50">
            <v>0.64266635128760274</v>
          </cell>
          <cell r="BS50">
            <v>39</v>
          </cell>
          <cell r="BT50">
            <v>0.73300647599735047</v>
          </cell>
          <cell r="CC50">
            <v>37</v>
          </cell>
          <cell r="CD50">
            <v>0.3662391697539118</v>
          </cell>
          <cell r="CE50">
            <v>38</v>
          </cell>
          <cell r="CF50">
            <v>0.50524698933154877</v>
          </cell>
          <cell r="CG50">
            <v>39</v>
          </cell>
          <cell r="CH50">
            <v>0.65143755690189697</v>
          </cell>
        </row>
        <row r="51">
          <cell r="BA51">
            <v>38</v>
          </cell>
          <cell r="BB51">
            <v>0.58523787288359475</v>
          </cell>
          <cell r="BC51">
            <v>39</v>
          </cell>
          <cell r="BD51">
            <v>0.60982647943274637</v>
          </cell>
          <cell r="BE51">
            <v>40</v>
          </cell>
          <cell r="BF51">
            <v>0.67319937099755744</v>
          </cell>
          <cell r="BO51">
            <v>38</v>
          </cell>
          <cell r="BP51">
            <v>0.5220506500480584</v>
          </cell>
          <cell r="BQ51">
            <v>39</v>
          </cell>
          <cell r="BR51">
            <v>0.64121716719016553</v>
          </cell>
          <cell r="BS51">
            <v>40</v>
          </cell>
          <cell r="BT51">
            <v>0.73188856866038743</v>
          </cell>
          <cell r="CC51">
            <v>38</v>
          </cell>
          <cell r="CD51">
            <v>0.36393806445518007</v>
          </cell>
          <cell r="CE51">
            <v>39</v>
          </cell>
          <cell r="CF51">
            <v>0.50333870522700119</v>
          </cell>
          <cell r="CG51">
            <v>40</v>
          </cell>
          <cell r="CH51">
            <v>0.65002249256551337</v>
          </cell>
        </row>
        <row r="52">
          <cell r="BA52">
            <v>39</v>
          </cell>
          <cell r="BB52">
            <v>0.58300325165422062</v>
          </cell>
          <cell r="BC52">
            <v>40</v>
          </cell>
          <cell r="BD52">
            <v>0.60774570898443614</v>
          </cell>
          <cell r="BE52">
            <v>41</v>
          </cell>
          <cell r="BF52">
            <v>0.67141854140336354</v>
          </cell>
          <cell r="BO52">
            <v>39</v>
          </cell>
          <cell r="BP52">
            <v>0.52024345153622975</v>
          </cell>
          <cell r="BQ52">
            <v>40</v>
          </cell>
          <cell r="BR52">
            <v>0.63981131767709998</v>
          </cell>
          <cell r="BS52">
            <v>41</v>
          </cell>
          <cell r="BT52">
            <v>0.73080356056797124</v>
          </cell>
          <cell r="CC52">
            <v>39</v>
          </cell>
          <cell r="CD52">
            <v>0.36170960212294079</v>
          </cell>
          <cell r="CE52">
            <v>40</v>
          </cell>
          <cell r="CF52">
            <v>0.50148898868139913</v>
          </cell>
          <cell r="CG52">
            <v>41</v>
          </cell>
          <cell r="CH52">
            <v>0.64864966919609124</v>
          </cell>
        </row>
        <row r="53">
          <cell r="BA53">
            <v>40</v>
          </cell>
          <cell r="BB53">
            <v>0.58083342066578314</v>
          </cell>
          <cell r="BC53">
            <v>41</v>
          </cell>
          <cell r="BD53">
            <v>0.60572315998200588</v>
          </cell>
          <cell r="BE53">
            <v>42</v>
          </cell>
          <cell r="BF53">
            <v>0.66968516961456037</v>
          </cell>
          <cell r="BO53">
            <v>40</v>
          </cell>
          <cell r="BP53">
            <v>0.51849005166009055</v>
          </cell>
          <cell r="BQ53">
            <v>41</v>
          </cell>
          <cell r="BR53">
            <v>0.63844635587283072</v>
          </cell>
          <cell r="BS53">
            <v>42</v>
          </cell>
          <cell r="BT53">
            <v>0.72974960901579522</v>
          </cell>
          <cell r="CC53">
            <v>40</v>
          </cell>
          <cell r="CD53">
            <v>0.35954956488581757</v>
          </cell>
          <cell r="CE53">
            <v>41</v>
          </cell>
          <cell r="CF53">
            <v>0.49969448839079389</v>
          </cell>
          <cell r="CG53">
            <v>42</v>
          </cell>
          <cell r="CH53">
            <v>0.64731670376925277</v>
          </cell>
        </row>
        <row r="54">
          <cell r="BA54">
            <v>41</v>
          </cell>
          <cell r="BB54">
            <v>0.57872495054650164</v>
          </cell>
          <cell r="BC54">
            <v>42</v>
          </cell>
          <cell r="BD54">
            <v>0.60375584163982199</v>
          </cell>
          <cell r="BE54">
            <v>43</v>
          </cell>
          <cell r="BF54">
            <v>0.66799690519497323</v>
          </cell>
          <cell r="BO54">
            <v>41</v>
          </cell>
          <cell r="BP54">
            <v>0.51678745826301331</v>
          </cell>
          <cell r="BQ54">
            <v>42</v>
          </cell>
          <cell r="BR54">
            <v>0.63712003460064026</v>
          </cell>
          <cell r="BS54">
            <v>43</v>
          </cell>
          <cell r="BT54">
            <v>0.72872502088580771</v>
          </cell>
          <cell r="CC54">
            <v>41</v>
          </cell>
          <cell r="CD54">
            <v>0.35745408558426284</v>
          </cell>
          <cell r="CE54">
            <v>42</v>
          </cell>
          <cell r="CF54">
            <v>0.49795212899886387</v>
          </cell>
          <cell r="CG54">
            <v>43</v>
          </cell>
          <cell r="CH54">
            <v>0.64602140763452565</v>
          </cell>
        </row>
        <row r="55">
          <cell r="BA55">
            <v>42</v>
          </cell>
          <cell r="BB55">
            <v>0.57667467158676555</v>
          </cell>
          <cell r="BC55">
            <v>43</v>
          </cell>
          <cell r="BD55">
            <v>0.60184098347449277</v>
          </cell>
          <cell r="BE55">
            <v>44</v>
          </cell>
          <cell r="BF55">
            <v>0.66635156542497931</v>
          </cell>
          <cell r="BO55">
            <v>42</v>
          </cell>
          <cell r="BP55">
            <v>0.51513291894205515</v>
          </cell>
          <cell r="BQ55">
            <v>43</v>
          </cell>
          <cell r="BR55">
            <v>0.63583028532248331</v>
          </cell>
          <cell r="BS55">
            <v>44</v>
          </cell>
          <cell r="BT55">
            <v>0.7277282369336372</v>
          </cell>
          <cell r="CC55">
            <v>42</v>
          </cell>
          <cell r="CD55">
            <v>0.35541961026686364</v>
          </cell>
          <cell r="CE55">
            <v>43</v>
          </cell>
          <cell r="CF55">
            <v>0.49625908180276834</v>
          </cell>
          <cell r="CG55">
            <v>44</v>
          </cell>
          <cell r="CH55">
            <v>0.64476176602565183</v>
          </cell>
        </row>
        <row r="56">
          <cell r="BA56">
            <v>43</v>
          </cell>
          <cell r="BB56">
            <v>0.57467964843897168</v>
          </cell>
          <cell r="BC56">
            <v>44</v>
          </cell>
          <cell r="BD56">
            <v>0.59997601439165249</v>
          </cell>
          <cell r="BE56">
            <v>45</v>
          </cell>
          <cell r="BF56">
            <v>0.66474711983709367</v>
          </cell>
          <cell r="BO56">
            <v>43</v>
          </cell>
          <cell r="BP56">
            <v>0.51352389625756201</v>
          </cell>
          <cell r="BQ56">
            <v>44</v>
          </cell>
          <cell r="BR56">
            <v>0.63457519977663479</v>
          </cell>
          <cell r="BS56">
            <v>45</v>
          </cell>
          <cell r="BT56">
            <v>0.7267578180824692</v>
          </cell>
          <cell r="CC56">
            <v>43</v>
          </cell>
          <cell r="CD56">
            <v>0.35344286554420246</v>
          </cell>
          <cell r="CE56">
            <v>44</v>
          </cell>
          <cell r="CF56">
            <v>0.49461273923131421</v>
          </cell>
          <cell r="CG56">
            <v>45</v>
          </cell>
          <cell r="CH56">
            <v>0.64353592019474326</v>
          </cell>
        </row>
        <row r="57">
          <cell r="BA57">
            <v>44</v>
          </cell>
          <cell r="BB57">
            <v>0.57273715780675816</v>
          </cell>
          <cell r="BC57">
            <v>45</v>
          </cell>
          <cell r="BD57">
            <v>0.59815854418290637</v>
          </cell>
          <cell r="BE57">
            <v>46</v>
          </cell>
          <cell r="BF57">
            <v>0.66318167648575876</v>
          </cell>
          <cell r="BO57">
            <v>44</v>
          </cell>
          <cell r="BP57">
            <v>0.51195804605459394</v>
          </cell>
          <cell r="BQ57">
            <v>45</v>
          </cell>
          <cell r="BR57">
            <v>0.63335301390950072</v>
          </cell>
          <cell r="BS57">
            <v>46</v>
          </cell>
          <cell r="BT57">
            <v>0.72581243342393986</v>
          </cell>
          <cell r="CC57">
            <v>44</v>
          </cell>
          <cell r="CD57">
            <v>0.35152083006680368</v>
          </cell>
          <cell r="CE57">
            <v>45</v>
          </cell>
          <cell r="CF57">
            <v>0.49301069252854868</v>
          </cell>
          <cell r="CG57">
            <v>46</v>
          </cell>
          <cell r="CH57">
            <v>0.64234215177779641</v>
          </cell>
        </row>
        <row r="58">
          <cell r="BA58">
            <v>45</v>
          </cell>
          <cell r="BB58">
            <v>0.5708446687112444</v>
          </cell>
          <cell r="BC58">
            <v>46</v>
          </cell>
          <cell r="BD58">
            <v>0.59638634710835414</v>
          </cell>
          <cell r="BE58">
            <v>47</v>
          </cell>
          <cell r="BF58">
            <v>0.66165346972377259</v>
          </cell>
          <cell r="BO58">
            <v>45</v>
          </cell>
          <cell r="BP58">
            <v>0.51043319844001489</v>
          </cell>
          <cell r="BQ58">
            <v>46</v>
          </cell>
          <cell r="BR58">
            <v>0.63216209376659738</v>
          </cell>
          <cell r="BS58">
            <v>47</v>
          </cell>
          <cell r="BT58">
            <v>0.72489084967743089</v>
          </cell>
          <cell r="CC58">
            <v>45</v>
          </cell>
          <cell r="CD58">
            <v>0.34965070951943578</v>
          </cell>
          <cell r="CE58">
            <v>46</v>
          </cell>
          <cell r="CF58">
            <v>0.49145071217268932</v>
          </cell>
          <cell r="CG58">
            <v>47</v>
          </cell>
          <cell r="CH58">
            <v>0.64117886906583255</v>
          </cell>
        </row>
        <row r="59">
          <cell r="BA59">
            <v>46</v>
          </cell>
          <cell r="BB59">
            <v>0.56899982498658341</v>
          </cell>
          <cell r="BC59">
            <v>47</v>
          </cell>
          <cell r="BD59">
            <v>0.59465734728986241</v>
          </cell>
          <cell r="BE59">
            <v>48</v>
          </cell>
          <cell r="BF59">
            <v>0.66016084929181051</v>
          </cell>
          <cell r="BO59">
            <v>46</v>
          </cell>
          <cell r="BP59">
            <v>0.50894734103511974</v>
          </cell>
          <cell r="BQ59">
            <v>47</v>
          </cell>
          <cell r="BR59">
            <v>0.63100092306334643</v>
          </cell>
          <cell r="BS59">
            <v>48</v>
          </cell>
          <cell r="BT59">
            <v>0.72399192190036377</v>
          </cell>
          <cell r="CC59">
            <v>46</v>
          </cell>
          <cell r="CD59">
            <v>0.34782991462578261</v>
          </cell>
          <cell r="CE59">
            <v>47</v>
          </cell>
          <cell r="CF59">
            <v>0.48993073063867421</v>
          </cell>
          <cell r="CG59">
            <v>48</v>
          </cell>
          <cell r="CH59">
            <v>0.64004459491002752</v>
          </cell>
        </row>
        <row r="60">
          <cell r="BA60">
            <v>47</v>
          </cell>
          <cell r="BB60">
            <v>0.56720042971050211</v>
          </cell>
          <cell r="BC60">
            <v>48</v>
          </cell>
          <cell r="BD60">
            <v>0.59296960568148449</v>
          </cell>
          <cell r="BE60">
            <v>49</v>
          </cell>
          <cell r="BF60">
            <v>0.6587022705558363</v>
          </cell>
          <cell r="BO60">
            <v>47</v>
          </cell>
          <cell r="BP60">
            <v>0.50749860418556214</v>
          </cell>
          <cell r="BQ60">
            <v>48</v>
          </cell>
          <cell r="BR60">
            <v>0.62986809220167761</v>
          </cell>
          <cell r="BS60">
            <v>49</v>
          </cell>
          <cell r="BT60">
            <v>0.72311458527567574</v>
          </cell>
          <cell r="CC60">
            <v>47</v>
          </cell>
          <cell r="CD60">
            <v>0.34605604174025384</v>
          </cell>
          <cell r="CE60">
            <v>48</v>
          </cell>
          <cell r="CF60">
            <v>0.48844882717642413</v>
          </cell>
          <cell r="CG60">
            <v>49</v>
          </cell>
          <cell r="CH60">
            <v>0.63893795603326786</v>
          </cell>
        </row>
        <row r="61">
          <cell r="BA61">
            <v>48</v>
          </cell>
          <cell r="BB61">
            <v>0.56544443131974043</v>
          </cell>
          <cell r="BC61">
            <v>49</v>
          </cell>
          <cell r="BD61">
            <v>0.59132130841776209</v>
          </cell>
          <cell r="BE61">
            <v>50</v>
          </cell>
          <cell r="BF61">
            <v>0.65727628575089392</v>
          </cell>
          <cell r="BO61">
            <v>48</v>
          </cell>
          <cell r="BP61">
            <v>0.5060852478610055</v>
          </cell>
          <cell r="BQ61">
            <v>49</v>
          </cell>
          <cell r="BR61">
            <v>0.62876228853554905</v>
          </cell>
          <cell r="BS61">
            <v>50</v>
          </cell>
          <cell r="BT61">
            <v>0.72225784783017066</v>
          </cell>
          <cell r="CC61">
            <v>48</v>
          </cell>
          <cell r="CD61">
            <v>0.34432685567137467</v>
          </cell>
          <cell r="CE61">
            <v>49</v>
          </cell>
          <cell r="CF61">
            <v>0.48700321432912497</v>
          </cell>
          <cell r="CG61">
            <v>50</v>
          </cell>
          <cell r="CH61">
            <v>0.63785767355666256</v>
          </cell>
        </row>
        <row r="62">
          <cell r="BA62">
            <v>49</v>
          </cell>
          <cell r="BB62">
            <v>0.5637299111971048</v>
          </cell>
          <cell r="BC62">
            <v>50</v>
          </cell>
          <cell r="BD62">
            <v>0.5897107563693248</v>
          </cell>
          <cell r="BE62">
            <v>51</v>
          </cell>
          <cell r="BF62">
            <v>0.65588153610967836</v>
          </cell>
          <cell r="BO62">
            <v>49</v>
          </cell>
          <cell r="BP62">
            <v>0.50470565001857171</v>
          </cell>
          <cell r="BQ62">
            <v>50</v>
          </cell>
          <cell r="BR62">
            <v>0.62768228771904944</v>
          </cell>
          <cell r="BS62">
            <v>51</v>
          </cell>
          <cell r="BT62">
            <v>0.72142078396009379</v>
          </cell>
          <cell r="CC62">
            <v>49</v>
          </cell>
          <cell r="CD62">
            <v>0.34264027443679634</v>
          </cell>
          <cell r="CE62">
            <v>50</v>
          </cell>
          <cell r="CF62">
            <v>0.4855922259587705</v>
          </cell>
          <cell r="CG62">
            <v>51</v>
          </cell>
          <cell r="CH62">
            <v>0.63680255457924639</v>
          </cell>
        </row>
        <row r="63">
          <cell r="BA63">
            <v>50</v>
          </cell>
          <cell r="BB63">
            <v>0.56205507254761167</v>
          </cell>
          <cell r="BC63">
            <v>51</v>
          </cell>
          <cell r="BD63">
            <v>0.58813635575928636</v>
          </cell>
          <cell r="BE63">
            <v>52</v>
          </cell>
          <cell r="BF63">
            <v>0.6545167447710476</v>
          </cell>
          <cell r="BO63">
            <v>50</v>
          </cell>
          <cell r="BP63">
            <v>0.50335829623857808</v>
          </cell>
          <cell r="BQ63">
            <v>51</v>
          </cell>
          <cell r="BR63">
            <v>0.62662694599599889</v>
          </cell>
          <cell r="BS63">
            <v>52</v>
          </cell>
          <cell r="BT63">
            <v>0.72060252865900798</v>
          </cell>
          <cell r="CC63">
            <v>50</v>
          </cell>
          <cell r="CD63">
            <v>0.34099435569586678</v>
          </cell>
          <cell r="CE63">
            <v>51</v>
          </cell>
          <cell r="CF63">
            <v>0.48421430658168019</v>
          </cell>
          <cell r="CG63">
            <v>52</v>
          </cell>
          <cell r="CH63">
            <v>0.63577148467365663</v>
          </cell>
        </row>
        <row r="64">
          <cell r="BA64">
            <v>51</v>
          </cell>
          <cell r="BB64">
            <v>0.56041823040699834</v>
          </cell>
          <cell r="BC64">
            <v>52</v>
          </cell>
          <cell r="BD64">
            <v>0.58659660971420746</v>
          </cell>
          <cell r="BE64">
            <v>53</v>
          </cell>
          <cell r="BF64">
            <v>0.65318071037781711</v>
          </cell>
          <cell r="BO64">
            <v>51</v>
          </cell>
          <cell r="BP64">
            <v>0.50204177046961063</v>
          </cell>
          <cell r="BQ64">
            <v>52</v>
          </cell>
          <cell r="BR64">
            <v>0.6255951933109325</v>
          </cell>
          <cell r="BS64">
            <v>53</v>
          </cell>
          <cell r="BT64">
            <v>0.71980227235860861</v>
          </cell>
          <cell r="CC64">
            <v>51</v>
          </cell>
          <cell r="CD64">
            <v>0.33938728464375889</v>
          </cell>
          <cell r="CE64">
            <v>52</v>
          </cell>
          <cell r="CF64">
            <v>0.48286800184613199</v>
          </cell>
          <cell r="CG64">
            <v>53</v>
          </cell>
          <cell r="CH64">
            <v>0.63476342118096341</v>
          </cell>
        </row>
        <row r="65">
          <cell r="BA65">
            <v>52</v>
          </cell>
          <cell r="BB65">
            <v>0.55881780264759973</v>
          </cell>
          <cell r="BC65">
            <v>53</v>
          </cell>
          <cell r="BD65">
            <v>0.58509011064053162</v>
          </cell>
          <cell r="BE65">
            <v>54</v>
          </cell>
          <cell r="BF65">
            <v>0.65187230128522067</v>
          </cell>
          <cell r="BO65">
            <v>52</v>
          </cell>
          <cell r="BP65">
            <v>0.50075474674378206</v>
          </cell>
          <cell r="BQ65">
            <v>53</v>
          </cell>
          <cell r="BR65">
            <v>0.62458602713883915</v>
          </cell>
          <cell r="BS65">
            <v>54</v>
          </cell>
          <cell r="BT65">
            <v>0.71901925630609453</v>
          </cell>
          <cell r="CC65">
            <v>52</v>
          </cell>
          <cell r="CD65">
            <v>0.33781736318284317</v>
          </cell>
          <cell r="CE65">
            <v>53</v>
          </cell>
          <cell r="CF65">
            <v>0.48155195000878215</v>
          </cell>
          <cell r="CG65">
            <v>54</v>
          </cell>
          <cell r="CH65">
            <v>0.63377738720482668</v>
          </cell>
        </row>
        <row r="66">
          <cell r="BA66">
            <v>53</v>
          </cell>
          <cell r="BB66">
            <v>0.55725230186495278</v>
          </cell>
          <cell r="BC66">
            <v>54</v>
          </cell>
          <cell r="BD66">
            <v>0.5836155333319385</v>
          </cell>
          <cell r="BE66">
            <v>55</v>
          </cell>
          <cell r="BF66">
            <v>0.65059045031165552</v>
          </cell>
          <cell r="BO66">
            <v>53</v>
          </cell>
          <cell r="BP66">
            <v>0.49949598174293264</v>
          </cell>
          <cell r="BQ66">
            <v>54</v>
          </cell>
          <cell r="BR66">
            <v>0.62359850694566055</v>
          </cell>
          <cell r="BS66">
            <v>55</v>
          </cell>
          <cell r="BT66">
            <v>0.7182527684125809</v>
          </cell>
          <cell r="CC66">
            <v>53</v>
          </cell>
          <cell r="CD66">
            <v>0.33628300021348623</v>
          </cell>
          <cell r="CE66">
            <v>54</v>
          </cell>
          <cell r="CF66">
            <v>0.48026487428705611</v>
          </cell>
          <cell r="CG66">
            <v>55</v>
          </cell>
          <cell r="CH66">
            <v>0.63281246621939191</v>
          </cell>
        </row>
        <row r="67">
          <cell r="BA67">
            <v>54</v>
          </cell>
          <cell r="BB67">
            <v>0.55572032804404747</v>
          </cell>
          <cell r="BC67">
            <v>55</v>
          </cell>
          <cell r="BD67">
            <v>0.58217162872541983</v>
          </cell>
          <cell r="BE67">
            <v>56</v>
          </cell>
          <cell r="BF67">
            <v>0.64933414997208905</v>
          </cell>
          <cell r="BO67">
            <v>54</v>
          </cell>
          <cell r="BP67">
            <v>0.49826430811326183</v>
          </cell>
          <cell r="BQ67">
            <v>55</v>
          </cell>
          <cell r="BR67">
            <v>0.62263174920386033</v>
          </cell>
          <cell r="BS67">
            <v>56</v>
          </cell>
          <cell r="BT67">
            <v>0.71750213951617847</v>
          </cell>
          <cell r="CC67">
            <v>54</v>
          </cell>
          <cell r="CD67">
            <v>0.33478270290869416</v>
          </cell>
          <cell r="CE67">
            <v>55</v>
          </cell>
          <cell r="CF67">
            <v>0.47900557598193216</v>
          </cell>
          <cell r="CG67">
            <v>56</v>
          </cell>
          <cell r="CH67">
            <v>0.6318677972172968</v>
          </cell>
        </row>
        <row r="68">
          <cell r="BA68">
            <v>55</v>
          </cell>
          <cell r="BB68">
            <v>0.55422056191739044</v>
          </cell>
          <cell r="BC68">
            <v>56</v>
          </cell>
          <cell r="BD68">
            <v>0.58075721823444626</v>
          </cell>
          <cell r="BE68">
            <v>57</v>
          </cell>
          <cell r="BF68">
            <v>0.64810244814199258</v>
          </cell>
          <cell r="BO68">
            <v>55</v>
          </cell>
          <cell r="BP68">
            <v>0.49705862843997217</v>
          </cell>
          <cell r="BQ68">
            <v>56</v>
          </cell>
          <cell r="BR68">
            <v>0.62168492289774779</v>
          </cell>
          <cell r="BS68">
            <v>57</v>
          </cell>
          <cell r="BT68">
            <v>0.71676674001107399</v>
          </cell>
          <cell r="CC68">
            <v>55</v>
          </cell>
          <cell r="CD68">
            <v>0.33331506885575157</v>
          </cell>
          <cell r="CE68">
            <v>56</v>
          </cell>
          <cell r="CF68">
            <v>0.47777292828006668</v>
          </cell>
          <cell r="CG68">
            <v>57</v>
          </cell>
          <cell r="CH68">
            <v>0.63094257033425327</v>
          </cell>
        </row>
        <row r="69">
          <cell r="BA69">
            <v>56</v>
          </cell>
          <cell r="BB69">
            <v>0.55275175893834072</v>
          </cell>
          <cell r="BC69">
            <v>57</v>
          </cell>
          <cell r="BD69">
            <v>0.57937118859662129</v>
          </cell>
          <cell r="BE69">
            <v>58</v>
          </cell>
          <cell r="BF69">
            <v>0.64689444410611019</v>
          </cell>
          <cell r="BO69">
            <v>56</v>
          </cell>
          <cell r="BP69">
            <v>0.49587790980544399</v>
          </cell>
          <cell r="BQ69">
            <v>57</v>
          </cell>
          <cell r="BR69">
            <v>0.6207572454620246</v>
          </cell>
          <cell r="BS69">
            <v>58</v>
          </cell>
          <cell r="BT69">
            <v>0.7160459768004781</v>
          </cell>
          <cell r="CC69">
            <v>56</v>
          </cell>
          <cell r="CD69">
            <v>0.33187877896384832</v>
          </cell>
          <cell r="CE69">
            <v>57</v>
          </cell>
          <cell r="CF69">
            <v>0.47656587065649703</v>
          </cell>
          <cell r="CG69">
            <v>58</v>
          </cell>
          <cell r="CH69">
            <v>0.63003602289520744</v>
          </cell>
        </row>
        <row r="70">
          <cell r="BA70">
            <v>57</v>
          </cell>
          <cell r="BB70">
            <v>0.55131274380285256</v>
          </cell>
          <cell r="BC70">
            <v>58</v>
          </cell>
          <cell r="BD70">
            <v>0.57801248718098919</v>
          </cell>
          <cell r="BE70">
            <v>59</v>
          </cell>
          <cell r="BF70">
            <v>0.64570928495191648</v>
          </cell>
          <cell r="BO70">
            <v>57</v>
          </cell>
          <cell r="BP70">
            <v>0.49472117886458034</v>
          </cell>
          <cell r="BQ70">
            <v>58</v>
          </cell>
          <cell r="BR70">
            <v>0.61984797910448208</v>
          </cell>
          <cell r="BS70">
            <v>59</v>
          </cell>
          <cell r="BT70">
            <v>0.71533929053685086</v>
          </cell>
          <cell r="CC70">
            <v>57</v>
          </cell>
          <cell r="CD70">
            <v>0.33047259105011628</v>
          </cell>
          <cell r="CE70">
            <v>58</v>
          </cell>
          <cell r="CF70">
            <v>0.47538340380959387</v>
          </cell>
          <cell r="CG70">
            <v>59</v>
          </cell>
          <cell r="CH70">
            <v>0.62914743583434274</v>
          </cell>
        </row>
        <row r="71">
          <cell r="BA71">
            <v>58</v>
          </cell>
          <cell r="BB71">
            <v>0.54990240546106073</v>
          </cell>
          <cell r="BC71">
            <v>59</v>
          </cell>
          <cell r="BD71">
            <v>0.57668011770683691</v>
          </cell>
          <cell r="BE71">
            <v>60</v>
          </cell>
          <cell r="BF71">
            <v>0.64454616227241135</v>
          </cell>
          <cell r="BO71">
            <v>58</v>
          </cell>
          <cell r="BP71">
            <v>0.49358751737958961</v>
          </cell>
          <cell r="BQ71">
            <v>59</v>
          </cell>
          <cell r="BR71">
            <v>0.6189564274701338</v>
          </cell>
          <cell r="BS71">
            <v>60</v>
          </cell>
          <cell r="BT71">
            <v>0.71464615311754776</v>
          </cell>
          <cell r="CC71">
            <v>58</v>
          </cell>
          <cell r="CD71">
            <v>0.32909533402793567</v>
          </cell>
          <cell r="CE71">
            <v>59</v>
          </cell>
          <cell r="CF71">
            <v>0.47422458506881882</v>
          </cell>
          <cell r="CG71">
            <v>60</v>
          </cell>
          <cell r="CH71">
            <v>0.62827613044736463</v>
          </cell>
        </row>
        <row r="72">
          <cell r="BA72">
            <v>59</v>
          </cell>
          <cell r="BB72">
            <v>0.54851969256729127</v>
          </cell>
          <cell r="BC72">
            <v>60</v>
          </cell>
          <cell r="BD72">
            <v>0.57537313633160259</v>
          </cell>
          <cell r="BE72">
            <v>61</v>
          </cell>
          <cell r="BF72">
            <v>0.64340430914704472</v>
          </cell>
          <cell r="BO72">
            <v>59</v>
          </cell>
          <cell r="BP72">
            <v>0.49247605816383977</v>
          </cell>
          <cell r="BQ72">
            <v>60</v>
          </cell>
          <cell r="BR72">
            <v>0.61808193260950239</v>
          </cell>
          <cell r="BS72">
            <v>61</v>
          </cell>
          <cell r="BT72">
            <v>0.71396606540806995</v>
          </cell>
          <cell r="CC72">
            <v>59</v>
          </cell>
          <cell r="CD72">
            <v>0.32774590263113501</v>
          </cell>
          <cell r="CE72">
            <v>60</v>
          </cell>
          <cell r="CF72">
            <v>0.47308852422343073</v>
          </cell>
          <cell r="CG72">
            <v>61</v>
          </cell>
          <cell r="CH72">
            <v>0.6274214654397986</v>
          </cell>
        </row>
        <row r="73">
          <cell r="BA73">
            <v>60</v>
          </cell>
          <cell r="BB73">
            <v>0.54716360932325059</v>
          </cell>
          <cell r="BC73">
            <v>61</v>
          </cell>
          <cell r="BD73">
            <v>0.57409064807050092</v>
          </cell>
          <cell r="BE73">
            <v>62</v>
          </cell>
          <cell r="BF73">
            <v>0.64228299737317529</v>
          </cell>
          <cell r="BO73">
            <v>60</v>
          </cell>
          <cell r="BP73">
            <v>0.4913859813907353</v>
          </cell>
          <cell r="BQ73">
            <v>61</v>
          </cell>
          <cell r="BR73">
            <v>0.61722387221843666</v>
          </cell>
          <cell r="BS73">
            <v>62</v>
          </cell>
          <cell r="BT73">
            <v>0.71329855516857299</v>
          </cell>
          <cell r="CC73">
            <v>60</v>
          </cell>
          <cell r="CD73">
            <v>0.32642325261606386</v>
          </cell>
          <cell r="CE73">
            <v>61</v>
          </cell>
          <cell r="CF73">
            <v>0.47197437972679213</v>
          </cell>
          <cell r="CG73">
            <v>62</v>
          </cell>
          <cell r="CH73">
            <v>0.62658283423955941</v>
          </cell>
        </row>
        <row r="74">
          <cell r="BA74">
            <v>61</v>
          </cell>
          <cell r="BB74">
            <v>0.54583321167448573</v>
          </cell>
          <cell r="BC74">
            <v>62</v>
          </cell>
          <cell r="BD74">
            <v>0.57283180351480167</v>
          </cell>
          <cell r="BE74">
            <v>63</v>
          </cell>
          <cell r="BF74">
            <v>0.64118153492359686</v>
          </cell>
          <cell r="BO74">
            <v>61</v>
          </cell>
          <cell r="BP74">
            <v>0.49031651122899333</v>
          </cell>
          <cell r="BQ74">
            <v>62</v>
          </cell>
          <cell r="BR74">
            <v>0.6163816571208427</v>
          </cell>
          <cell r="BS74">
            <v>63</v>
          </cell>
          <cell r="BT74">
            <v>0.71264317516226539</v>
          </cell>
          <cell r="CC74">
            <v>61</v>
          </cell>
          <cell r="CD74">
            <v>0.32512639639070384</v>
          </cell>
          <cell r="CE74">
            <v>62</v>
          </cell>
          <cell r="CF74">
            <v>0.47088135523651231</v>
          </cell>
          <cell r="CG74">
            <v>63</v>
          </cell>
          <cell r="CH74">
            <v>0.62575966254594817</v>
          </cell>
        </row>
        <row r="75">
          <cell r="BA75">
            <v>62</v>
          </cell>
          <cell r="BB75">
            <v>0.54452760382484267</v>
          </cell>
          <cell r="BC75">
            <v>63</v>
          </cell>
          <cell r="BD75">
            <v>0.5715957958194765</v>
          </cell>
          <cell r="BE75">
            <v>64</v>
          </cell>
          <cell r="BF75">
            <v>0.64009926360840552</v>
          </cell>
          <cell r="BO75">
            <v>62</v>
          </cell>
          <cell r="BP75">
            <v>0.4892669127703706</v>
          </cell>
          <cell r="BQ75">
            <v>63</v>
          </cell>
          <cell r="BR75">
            <v>0.61555472896916341</v>
          </cell>
          <cell r="BS75">
            <v>64</v>
          </cell>
          <cell r="BT75">
            <v>0.71199950142690926</v>
          </cell>
          <cell r="CC75">
            <v>62</v>
          </cell>
          <cell r="CD75">
            <v>0.32385439902616187</v>
          </cell>
          <cell r="CE75">
            <v>63</v>
          </cell>
          <cell r="CF75">
            <v>0.46980869645548395</v>
          </cell>
          <cell r="CG75">
            <v>64</v>
          </cell>
          <cell r="CH75">
            <v>0.62495140609058975</v>
          </cell>
        </row>
        <row r="76">
          <cell r="BA76">
            <v>63</v>
          </cell>
          <cell r="BB76">
            <v>0.54324593503767538</v>
          </cell>
          <cell r="BC76">
            <v>64</v>
          </cell>
          <cell r="BD76">
            <v>0.57038185793421181</v>
          </cell>
          <cell r="BE76">
            <v>65</v>
          </cell>
          <cell r="BF76">
            <v>0.63903555692187486</v>
          </cell>
          <cell r="BO76">
            <v>63</v>
          </cell>
          <cell r="BP76">
            <v>0.48823648921993956</v>
          </cell>
          <cell r="BQ76">
            <v>64</v>
          </cell>
          <cell r="BR76">
            <v>0.61474255814042988</v>
          </cell>
          <cell r="BS76">
            <v>65</v>
          </cell>
          <cell r="BT76">
            <v>0.71136713169285215</v>
          </cell>
          <cell r="CC76">
            <v>63</v>
          </cell>
          <cell r="CD76">
            <v>0.32260637461123687</v>
          </cell>
          <cell r="CE76">
            <v>64</v>
          </cell>
          <cell r="CF76">
            <v>0.46875568824303016</v>
          </cell>
          <cell r="CG76">
            <v>65</v>
          </cell>
          <cell r="CH76">
            <v>0.62415754858873473</v>
          </cell>
        </row>
        <row r="77">
          <cell r="BA77">
            <v>64</v>
          </cell>
          <cell r="BB77">
            <v>0.54198739669607721</v>
          </cell>
          <cell r="BC77">
            <v>65</v>
          </cell>
          <cell r="BD77">
            <v>0.56918926005466153</v>
          </cell>
          <cell r="BE77">
            <v>66</v>
          </cell>
          <cell r="BF77">
            <v>0.63798981805709742</v>
          </cell>
          <cell r="BO77">
            <v>64</v>
          </cell>
          <cell r="BP77">
            <v>0.48722457932250596</v>
          </cell>
          <cell r="BQ77">
            <v>65</v>
          </cell>
          <cell r="BR77">
            <v>0.61394464180829345</v>
          </cell>
          <cell r="BS77">
            <v>66</v>
          </cell>
          <cell r="BT77">
            <v>0.71074568393295301</v>
          </cell>
          <cell r="CC77">
            <v>64</v>
          </cell>
          <cell r="CD77">
            <v>0.32138148291536706</v>
          </cell>
          <cell r="CE77">
            <v>65</v>
          </cell>
          <cell r="CF77">
            <v>0.46772165196898363</v>
          </cell>
          <cell r="CG77">
            <v>66</v>
          </cell>
          <cell r="CH77">
            <v>0.6233775998618587</v>
          </cell>
        </row>
        <row r="78">
          <cell r="BA78">
            <v>65</v>
          </cell>
          <cell r="BB78">
            <v>0.54075121959747185</v>
          </cell>
          <cell r="BC78">
            <v>66</v>
          </cell>
          <cell r="BD78">
            <v>0.56801730727332933</v>
          </cell>
          <cell r="BE78">
            <v>67</v>
          </cell>
          <cell r="BF78">
            <v>0.63696147807299786</v>
          </cell>
          <cell r="BO78">
            <v>65</v>
          </cell>
          <cell r="BP78">
            <v>0.48623055500180989</v>
          </cell>
          <cell r="BQ78">
            <v>66</v>
          </cell>
          <cell r="BR78">
            <v>0.61316050217369866</v>
          </cell>
          <cell r="BS78">
            <v>67</v>
          </cell>
          <cell r="BT78">
            <v>0.71013479503143873</v>
          </cell>
          <cell r="CC78">
            <v>65</v>
          </cell>
          <cell r="CD78">
            <v>0.32017892632928791</v>
          </cell>
          <cell r="CE78">
            <v>66</v>
          </cell>
          <cell r="CF78">
            <v>0.46670594308665492</v>
          </cell>
          <cell r="CG78">
            <v>67</v>
          </cell>
          <cell r="CH78">
            <v>0.62261109411468762</v>
          </cell>
        </row>
        <row r="79">
          <cell r="BA79">
            <v>66</v>
          </cell>
          <cell r="BB79">
            <v>0.53953667146059092</v>
          </cell>
          <cell r="BC79">
            <v>67</v>
          </cell>
          <cell r="BD79">
            <v>0.5668653374116801</v>
          </cell>
          <cell r="BE79">
            <v>68</v>
          </cell>
          <cell r="BF79">
            <v>0.63594999419994092</v>
          </cell>
          <cell r="BO79">
            <v>66</v>
          </cell>
          <cell r="BP79">
            <v>0.48525381919179222</v>
          </cell>
          <cell r="BQ79">
            <v>67</v>
          </cell>
          <cell r="BR79">
            <v>0.61238968483881251</v>
          </cell>
          <cell r="BS79">
            <v>68</v>
          </cell>
          <cell r="BT79">
            <v>0.70953411956019308</v>
          </cell>
          <cell r="CC79">
            <v>66</v>
          </cell>
          <cell r="CD79">
            <v>0.31899794705621631</v>
          </cell>
          <cell r="CE79">
            <v>67</v>
          </cell>
          <cell r="CF79">
            <v>0.46570794890336931</v>
          </cell>
          <cell r="CG79">
            <v>68</v>
          </cell>
          <cell r="CH79">
            <v>0.62185758835167626</v>
          </cell>
        </row>
        <row r="80">
          <cell r="BA80">
            <v>67</v>
          </cell>
          <cell r="BB80">
            <v>0.53834305462522425</v>
          </cell>
          <cell r="BC80">
            <v>68</v>
          </cell>
          <cell r="BD80">
            <v>0.56573271901702316</v>
          </cell>
          <cell r="BE80">
            <v>69</v>
          </cell>
          <cell r="BF80">
            <v>0.63495484827158377</v>
          </cell>
          <cell r="BO80">
            <v>67</v>
          </cell>
          <cell r="BP80">
            <v>0.48429380384152709</v>
          </cell>
          <cell r="BQ80">
            <v>68</v>
          </cell>
          <cell r="BR80">
            <v>0.61163175731054076</v>
          </cell>
          <cell r="BS80">
            <v>69</v>
          </cell>
          <cell r="BT80">
            <v>0.70894332865224852</v>
          </cell>
          <cell r="CC80">
            <v>67</v>
          </cell>
          <cell r="CD80">
            <v>0.31783782452942833</v>
          </cell>
          <cell r="CE80">
            <v>68</v>
          </cell>
          <cell r="CF80">
            <v>0.46472708652963279</v>
          </cell>
          <cell r="CG80">
            <v>69</v>
          </cell>
          <cell r="CH80">
            <v>0.62111666091963968</v>
          </cell>
        </row>
        <row r="81">
          <cell r="BA81">
            <v>68</v>
          </cell>
          <cell r="BB81">
            <v>0.53716970392720431</v>
          </cell>
          <cell r="BC81">
            <v>69</v>
          </cell>
          <cell r="BD81">
            <v>0.56461884950942387</v>
          </cell>
          <cell r="BE81">
            <v>70</v>
          </cell>
          <cell r="BF81">
            <v>0.63397554527188815</v>
          </cell>
          <cell r="BO81">
            <v>68</v>
          </cell>
          <cell r="BP81">
            <v>0.48334996807743458</v>
          </cell>
          <cell r="BQ81">
            <v>69</v>
          </cell>
          <cell r="BR81">
            <v>0.61088630762145391</v>
          </cell>
          <cell r="BS81">
            <v>70</v>
          </cell>
          <cell r="BT81">
            <v>0.70836210896337648</v>
          </cell>
          <cell r="CC81">
            <v>68</v>
          </cell>
          <cell r="CD81">
            <v>0.31669787303475461</v>
          </cell>
          <cell r="CE81">
            <v>69</v>
          </cell>
          <cell r="CF81">
            <v>0.46376280099006983</v>
          </cell>
          <cell r="CG81">
            <v>70</v>
          </cell>
          <cell r="CH81">
            <v>0.62038791016468264</v>
          </cell>
        </row>
        <row r="82">
          <cell r="BA82">
            <v>69</v>
          </cell>
          <cell r="BB82">
            <v>0.53601598473291434</v>
          </cell>
          <cell r="BC82">
            <v>70</v>
          </cell>
          <cell r="BD82">
            <v>0.56352315346540904</v>
          </cell>
          <cell r="BE82">
            <v>71</v>
          </cell>
          <cell r="BF82">
            <v>0.63301161198732203</v>
          </cell>
          <cell r="BO82">
            <v>69</v>
          </cell>
          <cell r="BP82">
            <v>0.4824217965081653</v>
          </cell>
          <cell r="BQ82">
            <v>70</v>
          </cell>
          <cell r="BR82">
            <v>0.6101529430572592</v>
          </cell>
          <cell r="BS82">
            <v>71</v>
          </cell>
          <cell r="BT82">
            <v>0.70779016171364306</v>
          </cell>
          <cell r="CC82">
            <v>69</v>
          </cell>
          <cell r="CD82">
            <v>0.31557743951886041</v>
          </cell>
          <cell r="CE82">
            <v>70</v>
          </cell>
          <cell r="CF82">
            <v>0.46281456348109751</v>
          </cell>
          <cell r="CG82">
            <v>71</v>
          </cell>
          <cell r="CH82">
            <v>0.61967095319285947</v>
          </cell>
        </row>
        <row r="83">
          <cell r="BA83">
            <v>70</v>
          </cell>
          <cell r="BB83">
            <v>0.53488129111922345</v>
          </cell>
          <cell r="BC83">
            <v>71</v>
          </cell>
          <cell r="BD83">
            <v>0.5624450810265752</v>
          </cell>
          <cell r="BE83">
            <v>72</v>
          </cell>
          <cell r="BF83">
            <v>0.63206259575527157</v>
          </cell>
          <cell r="BO83">
            <v>70</v>
          </cell>
          <cell r="BP83">
            <v>0.48150879765910293</v>
          </cell>
          <cell r="BQ83">
            <v>71</v>
          </cell>
          <cell r="BR83">
            <v>0.60943128898111143</v>
          </cell>
          <cell r="BS83">
            <v>72</v>
          </cell>
          <cell r="BT83">
            <v>0.70722720180166621</v>
          </cell>
          <cell r="CC83">
            <v>70</v>
          </cell>
          <cell r="CD83">
            <v>0.31447590156621252</v>
          </cell>
          <cell r="CE83">
            <v>71</v>
          </cell>
          <cell r="CF83">
            <v>0.46188186976190282</v>
          </cell>
          <cell r="CG83">
            <v>72</v>
          </cell>
          <cell r="CH83">
            <v>0.61896542472511096</v>
          </cell>
        </row>
        <row r="84">
          <cell r="BA84">
            <v>71</v>
          </cell>
          <cell r="BB84">
            <v>0.53376504418617909</v>
          </cell>
          <cell r="BC84">
            <v>72</v>
          </cell>
          <cell r="BD84">
            <v>0.56138410642238967</v>
          </cell>
          <cell r="BE84">
            <v>73</v>
          </cell>
          <cell r="BF84">
            <v>0.63112806330056404</v>
          </cell>
          <cell r="BO84">
            <v>71</v>
          </cell>
          <cell r="BP84">
            <v>0.48061050252480031</v>
          </cell>
          <cell r="BQ84">
            <v>72</v>
          </cell>
          <cell r="BR84">
            <v>0.6087209877460652</v>
          </cell>
          <cell r="BS84">
            <v>73</v>
          </cell>
          <cell r="BT84">
            <v>0.70667295698506116</v>
          </cell>
          <cell r="CC84">
            <v>71</v>
          </cell>
          <cell r="CD84">
            <v>0.31339266552945022</v>
          </cell>
          <cell r="CE84">
            <v>72</v>
          </cell>
          <cell r="CF84">
            <v>0.46096423866670422</v>
          </cell>
          <cell r="CG84">
            <v>73</v>
          </cell>
          <cell r="CH84">
            <v>0.61827097603801773</v>
          </cell>
        </row>
        <row r="85">
          <cell r="BA85">
            <v>72</v>
          </cell>
          <cell r="BB85">
            <v>0.53266669049105586</v>
          </cell>
          <cell r="BC85">
            <v>73</v>
          </cell>
          <cell r="BD85">
            <v>0.56033972659752973</v>
          </cell>
          <cell r="BE85">
            <v>74</v>
          </cell>
          <cell r="BF85">
            <v>0.63020759965278528</v>
          </cell>
          <cell r="BO85">
            <v>72</v>
          </cell>
          <cell r="BP85">
            <v>0.47972646322887269</v>
          </cell>
          <cell r="BQ85">
            <v>73</v>
          </cell>
          <cell r="BR85">
            <v>0.60802169768787251</v>
          </cell>
          <cell r="BS85">
            <v>74</v>
          </cell>
          <cell r="BT85">
            <v>0.70612716712123502</v>
          </cell>
          <cell r="CC85">
            <v>72</v>
          </cell>
          <cell r="CD85">
            <v>0.31232716479945655</v>
          </cell>
          <cell r="CE85">
            <v>73</v>
          </cell>
          <cell r="CF85">
            <v>0.46006121072751538</v>
          </cell>
          <cell r="CG85">
            <v>74</v>
          </cell>
          <cell r="CH85">
            <v>0.61758727398277979</v>
          </cell>
        </row>
        <row r="86">
          <cell r="BA86">
            <v>73</v>
          </cell>
          <cell r="BB86">
            <v>0.53158570059347787</v>
          </cell>
          <cell r="BC86">
            <v>74</v>
          </cell>
          <cell r="BD86">
            <v>0.5593114599350415</v>
          </cell>
          <cell r="BE86">
            <v>75</v>
          </cell>
          <cell r="BF86">
            <v>0.62930080713777226</v>
          </cell>
          <cell r="BO86">
            <v>73</v>
          </cell>
          <cell r="BP86">
            <v>0.4788562517819428</v>
          </cell>
          <cell r="BQ86">
            <v>74</v>
          </cell>
          <cell r="BR86">
            <v>0.60733309219111842</v>
          </cell>
          <cell r="BS86">
            <v>75</v>
          </cell>
          <cell r="BT86">
            <v>0.70558958346328504</v>
          </cell>
          <cell r="CC86">
            <v>73</v>
          </cell>
          <cell r="CD86">
            <v>0.3112788582028333</v>
          </cell>
          <cell r="CE86">
            <v>74</v>
          </cell>
          <cell r="CF86">
            <v>0.45917234689773456</v>
          </cell>
          <cell r="CG86">
            <v>75</v>
          </cell>
          <cell r="CH86">
            <v>0.61691400007560304</v>
          </cell>
        </row>
        <row r="87">
          <cell r="BA87">
            <v>74</v>
          </cell>
          <cell r="BB87">
            <v>0.53052156770233372</v>
          </cell>
          <cell r="BC87">
            <v>75</v>
          </cell>
          <cell r="BD87">
            <v>0.55829884506743466</v>
          </cell>
          <cell r="BE87">
            <v>76</v>
          </cell>
          <cell r="BF87">
            <v>0.62840730443728332</v>
          </cell>
          <cell r="BO87">
            <v>74</v>
          </cell>
          <cell r="BP87">
            <v>0.4779994589291725</v>
          </cell>
          <cell r="BQ87">
            <v>75</v>
          </cell>
          <cell r="BR87">
            <v>0.60665485882239167</v>
          </cell>
          <cell r="BS87">
            <v>76</v>
          </cell>
          <cell r="BT87">
            <v>0.70505996800627158</v>
          </cell>
          <cell r="CC87">
            <v>74</v>
          </cell>
          <cell r="CD87">
            <v>0.31024722851572528</v>
          </cell>
          <cell r="CE87">
            <v>75</v>
          </cell>
          <cell r="CF87">
            <v>0.45829722736785328</v>
          </cell>
          <cell r="CG87">
            <v>76</v>
          </cell>
          <cell r="CH87">
            <v>0.61625084965335586</v>
          </cell>
        </row>
        <row r="88">
          <cell r="BA88">
            <v>75</v>
          </cell>
          <cell r="BB88">
            <v>0.52947380641609421</v>
          </cell>
          <cell r="BC88">
            <v>76</v>
          </cell>
          <cell r="BD88">
            <v>0.5573014397685716</v>
          </cell>
          <cell r="BE88">
            <v>77</v>
          </cell>
          <cell r="BF88">
            <v>0.62752672571140944</v>
          </cell>
          <cell r="BO88">
            <v>75</v>
          </cell>
          <cell r="BP88">
            <v>0.47715569307975902</v>
          </cell>
          <cell r="BQ88">
            <v>76</v>
          </cell>
          <cell r="BR88">
            <v>0.60598669852480747</v>
          </cell>
          <cell r="BS88">
            <v>77</v>
          </cell>
          <cell r="BT88">
            <v>0.70453809287961133</v>
          </cell>
          <cell r="CC88">
            <v>75</v>
          </cell>
          <cell r="CD88">
            <v>0.30923178108403593</v>
          </cell>
          <cell r="CE88">
            <v>76</v>
          </cell>
          <cell r="CF88">
            <v>0.4574354504654411</v>
          </cell>
          <cell r="CG88">
            <v>77</v>
          </cell>
          <cell r="CH88">
            <v>0.61559753108896487</v>
          </cell>
        </row>
        <row r="89">
          <cell r="BA89">
            <v>76</v>
          </cell>
          <cell r="BB89">
            <v>0.52844195154893159</v>
          </cell>
          <cell r="BC89">
            <v>77</v>
          </cell>
          <cell r="BD89">
            <v>0.55631881991987897</v>
          </cell>
          <cell r="BE89">
            <v>78</v>
          </cell>
          <cell r="BF89">
            <v>0.62665871977878118</v>
          </cell>
          <cell r="BO89">
            <v>76</v>
          </cell>
          <cell r="BP89">
            <v>0.47632457931151562</v>
          </cell>
          <cell r="BQ89">
            <v>77</v>
          </cell>
          <cell r="BR89">
            <v>0.60532832486875365</v>
          </cell>
          <cell r="BS89">
            <v>78</v>
          </cell>
          <cell r="BT89">
            <v>0.70402373978174493</v>
          </cell>
          <cell r="CC89">
            <v>76</v>
          </cell>
          <cell r="CD89">
            <v>0.3082320425410594</v>
          </cell>
          <cell r="CE89">
            <v>77</v>
          </cell>
          <cell r="CF89">
            <v>0.45658663163232793</v>
          </cell>
          <cell r="CG89">
            <v>78</v>
          </cell>
          <cell r="CH89">
            <v>0.61495376506155897</v>
          </cell>
        </row>
        <row r="90">
          <cell r="BA90">
            <v>77</v>
          </cell>
          <cell r="BB90">
            <v>0.52742555703575411</v>
          </cell>
          <cell r="BC90">
            <v>78</v>
          </cell>
          <cell r="BD90">
            <v>0.55535057854500125</v>
          </cell>
          <cell r="BE90">
            <v>79</v>
          </cell>
          <cell r="BF90">
            <v>0.62580294935008152</v>
          </cell>
          <cell r="BO90">
            <v>77</v>
          </cell>
          <cell r="BP90">
            <v>0.47550575844432175</v>
          </cell>
          <cell r="BQ90">
            <v>78</v>
          </cell>
          <cell r="BR90">
            <v>0.60467946335422573</v>
          </cell>
          <cell r="BS90">
            <v>79</v>
          </cell>
          <cell r="BT90">
            <v>0.70351669945360129</v>
          </cell>
          <cell r="CC90">
            <v>77</v>
          </cell>
          <cell r="CD90">
            <v>0.30724755961441752</v>
          </cell>
          <cell r="CE90">
            <v>78</v>
          </cell>
          <cell r="CF90">
            <v>0.45575040247259435</v>
          </cell>
          <cell r="CG90">
            <v>79</v>
          </cell>
          <cell r="CH90">
            <v>0.61431928387684709</v>
          </cell>
        </row>
        <row r="91">
          <cell r="BA91">
            <v>78</v>
          </cell>
          <cell r="BB91">
            <v>0.52642419490990067</v>
          </cell>
          <cell r="BC91">
            <v>79</v>
          </cell>
          <cell r="BD91">
            <v>0.55439632490755164</v>
          </cell>
          <cell r="BE91">
            <v>80</v>
          </cell>
          <cell r="BF91">
            <v>0.62495909031076868</v>
          </cell>
          <cell r="BO91">
            <v>78</v>
          </cell>
          <cell r="BP91">
            <v>0.47469888617681699</v>
          </cell>
          <cell r="BQ91">
            <v>79</v>
          </cell>
          <cell r="BR91">
            <v>0.60403985076055244</v>
          </cell>
          <cell r="BS91">
            <v>80</v>
          </cell>
          <cell r="BT91">
            <v>0.703016771187714</v>
          </cell>
          <cell r="CC91">
            <v>78</v>
          </cell>
          <cell r="CD91">
            <v>0.30627789801496963</v>
          </cell>
          <cell r="CE91">
            <v>79</v>
          </cell>
          <cell r="CF91">
            <v>0.45492640986557953</v>
          </cell>
          <cell r="CG91">
            <v>80</v>
          </cell>
          <cell r="CH91">
            <v>0.61369383083364615</v>
          </cell>
        </row>
        <row r="92">
          <cell r="BA92">
            <v>79</v>
          </cell>
          <cell r="BB92">
            <v>0.52543745434780953</v>
          </cell>
          <cell r="BC92">
            <v>80</v>
          </cell>
          <cell r="BD92">
            <v>0.55345568366709541</v>
          </cell>
          <cell r="BE92">
            <v>81</v>
          </cell>
          <cell r="BF92">
            <v>0.62412683104928002</v>
          </cell>
          <cell r="BO92">
            <v>79</v>
          </cell>
          <cell r="BP92">
            <v>0.47390363228124155</v>
          </cell>
          <cell r="BQ92">
            <v>80</v>
          </cell>
          <cell r="BR92">
            <v>0.60340923453970863</v>
          </cell>
          <cell r="BS92">
            <v>81</v>
          </cell>
          <cell r="BT92">
            <v>0.70252376237013081</v>
          </cell>
          <cell r="CC92">
            <v>79</v>
          </cell>
          <cell r="CD92">
            <v>0.30532264140105203</v>
          </cell>
          <cell r="CE92">
            <v>80</v>
          </cell>
          <cell r="CF92">
            <v>0.4541143151386664</v>
          </cell>
          <cell r="CG92">
            <v>81</v>
          </cell>
          <cell r="CH92">
            <v>0.61307715963285314</v>
          </cell>
        </row>
        <row r="93">
          <cell r="BA93">
            <v>80</v>
          </cell>
          <cell r="BB93">
            <v>0.52446494077548944</v>
          </cell>
          <cell r="BC93">
            <v>81</v>
          </cell>
          <cell r="BD93">
            <v>0.55252829408893089</v>
          </cell>
          <cell r="BE93">
            <v>82</v>
          </cell>
          <cell r="BF93">
            <v>0.62330587182731001</v>
          </cell>
          <cell r="BO93">
            <v>80</v>
          </cell>
          <cell r="BP93">
            <v>0.4731196798517997</v>
          </cell>
          <cell r="BQ93">
            <v>81</v>
          </cell>
          <cell r="BR93">
            <v>0.60278737224976287</v>
          </cell>
          <cell r="BS93">
            <v>82</v>
          </cell>
          <cell r="BT93">
            <v>0.70203748805253285</v>
          </cell>
          <cell r="CC93">
            <v>80</v>
          </cell>
          <cell r="CD93">
            <v>0.30438139041202272</v>
          </cell>
          <cell r="CE93">
            <v>81</v>
          </cell>
          <cell r="CF93">
            <v>0.45331379329508714</v>
          </cell>
          <cell r="CG93">
            <v>82</v>
          </cell>
          <cell r="CH93">
            <v>0.61246903382550311</v>
          </cell>
        </row>
        <row r="94">
          <cell r="BA94">
            <v>81</v>
          </cell>
          <cell r="BB94">
            <v>0.52350627503207403</v>
          </cell>
          <cell r="BC94">
            <v>82</v>
          </cell>
          <cell r="BD94">
            <v>0.55161380930362058</v>
          </cell>
          <cell r="BE94">
            <v>83</v>
          </cell>
          <cell r="BF94">
            <v>0.62249592418904842</v>
          </cell>
          <cell r="BO94">
            <v>81</v>
          </cell>
          <cell r="BP94">
            <v>0.4723467246023425</v>
          </cell>
          <cell r="BQ94">
            <v>82</v>
          </cell>
          <cell r="BR94">
            <v>0.60217403102532041</v>
          </cell>
          <cell r="BS94">
            <v>83</v>
          </cell>
          <cell r="BT94">
            <v>0.70155777055219837</v>
          </cell>
          <cell r="CC94">
            <v>81</v>
          </cell>
          <cell r="CD94">
            <v>0.30345376176563932</v>
          </cell>
          <cell r="CE94">
            <v>82</v>
          </cell>
          <cell r="CF94">
            <v>0.45252453229242728</v>
          </cell>
          <cell r="CG94">
            <v>83</v>
          </cell>
          <cell r="CH94">
            <v>0.61186922629685558</v>
          </cell>
        </row>
        <row r="95">
          <cell r="BA95">
            <v>82</v>
          </cell>
          <cell r="BB95">
            <v>0.52256109258616112</v>
          </cell>
          <cell r="BC95">
            <v>83</v>
          </cell>
          <cell r="BD95">
            <v>0.55071189561257716</v>
          </cell>
          <cell r="BE95">
            <v>84</v>
          </cell>
          <cell r="BF95">
            <v>0.62169671040653274</v>
          </cell>
          <cell r="BO95">
            <v>82</v>
          </cell>
          <cell r="BP95">
            <v>0.47158447420954652</v>
          </cell>
          <cell r="BQ95">
            <v>83</v>
          </cell>
          <cell r="BR95">
            <v>0.6015689870821046</v>
          </cell>
          <cell r="BS95">
            <v>84</v>
          </cell>
          <cell r="BT95">
            <v>0.70108443907767626</v>
          </cell>
          <cell r="CC95">
            <v>82</v>
          </cell>
          <cell r="CD95">
            <v>0.30253938741429653</v>
          </cell>
          <cell r="CE95">
            <v>83</v>
          </cell>
          <cell r="CF95">
            <v>0.45174623236789346</v>
          </cell>
          <cell r="CG95">
            <v>84</v>
          </cell>
          <cell r="CH95">
            <v>0.61127751878372794</v>
          </cell>
        </row>
        <row r="96">
          <cell r="BA96">
            <v>83</v>
          </cell>
          <cell r="BB96">
            <v>0.52162904280100431</v>
          </cell>
          <cell r="BC96">
            <v>84</v>
          </cell>
          <cell r="BD96">
            <v>0.54982223183632162</v>
          </cell>
          <cell r="BE96">
            <v>85</v>
          </cell>
          <cell r="BF96">
            <v>0.62090796295850414</v>
          </cell>
          <cell r="BO96">
            <v>83</v>
          </cell>
          <cell r="BP96">
            <v>0.4708326476981084</v>
          </cell>
          <cell r="BQ96">
            <v>84</v>
          </cell>
          <cell r="BR96">
            <v>0.60097202525307802</v>
          </cell>
          <cell r="BS96">
            <v>85</v>
          </cell>
          <cell r="BT96">
            <v>0.70061732937820675</v>
          </cell>
          <cell r="CC96">
            <v>83</v>
          </cell>
          <cell r="CD96">
            <v>0.30163791375559168</v>
          </cell>
          <cell r="CE96">
            <v>84</v>
          </cell>
          <cell r="CF96">
            <v>0.45097860540676982</v>
          </cell>
          <cell r="CG96">
            <v>85</v>
          </cell>
          <cell r="CH96">
            <v>0.61069370142254487</v>
          </cell>
        </row>
        <row r="97">
          <cell r="BA97">
            <v>84</v>
          </cell>
          <cell r="BB97">
            <v>0.52070978824496361</v>
          </cell>
          <cell r="BC97">
            <v>85</v>
          </cell>
          <cell r="BD97">
            <v>0.54894450870231837</v>
          </cell>
          <cell r="BE97">
            <v>86</v>
          </cell>
          <cell r="BF97">
            <v>0.62012942404037674</v>
          </cell>
          <cell r="BO97">
            <v>84</v>
          </cell>
          <cell r="BP97">
            <v>0.4700909748647768</v>
          </cell>
          <cell r="BQ97">
            <v>85</v>
          </cell>
          <cell r="BR97">
            <v>0.60038293855372205</v>
          </cell>
          <cell r="BS97">
            <v>86</v>
          </cell>
          <cell r="BT97">
            <v>0.7001562834151116</v>
          </cell>
          <cell r="CC97">
            <v>84</v>
          </cell>
          <cell r="CD97">
            <v>0.30074900089309076</v>
          </cell>
          <cell r="CE97">
            <v>85</v>
          </cell>
          <cell r="CF97">
            <v>0.45022137435079046</v>
          </cell>
          <cell r="CG97">
            <v>86</v>
          </cell>
          <cell r="CH97">
            <v>0.61011757232578789</v>
          </cell>
        </row>
        <row r="98">
          <cell r="BA98">
            <v>85</v>
          </cell>
          <cell r="BB98">
            <v>0.51980300404392688</v>
          </cell>
          <cell r="BC98">
            <v>86</v>
          </cell>
          <cell r="BD98">
            <v>0.548078428269549</v>
          </cell>
          <cell r="BE98">
            <v>87</v>
          </cell>
          <cell r="BF98">
            <v>0.61936084510312328</v>
          </cell>
          <cell r="BO98">
            <v>85</v>
          </cell>
          <cell r="BP98">
            <v>0.46935919573832374</v>
          </cell>
          <cell r="BQ98">
            <v>86</v>
          </cell>
          <cell r="BR98">
            <v>0.59980152777431472</v>
          </cell>
          <cell r="BS98">
            <v>87</v>
          </cell>
          <cell r="BT98">
            <v>0.69970114905352399</v>
          </cell>
          <cell r="CC98">
            <v>85</v>
          </cell>
          <cell r="CD98">
            <v>0.29987232194352531</v>
          </cell>
          <cell r="CE98">
            <v>86</v>
          </cell>
          <cell r="CF98">
            <v>0.44947427264345141</v>
          </cell>
          <cell r="CG98">
            <v>87</v>
          </cell>
          <cell r="CH98">
            <v>0.60954893718473879</v>
          </cell>
        </row>
        <row r="99">
          <cell r="BA99">
            <v>86</v>
          </cell>
          <cell r="BB99">
            <v>0.51890837727268502</v>
          </cell>
          <cell r="BC99">
            <v>87</v>
          </cell>
          <cell r="BD99">
            <v>0.54722370338722193</v>
          </cell>
          <cell r="BE99">
            <v>88</v>
          </cell>
          <cell r="BF99">
            <v>0.61860198641906128</v>
          </cell>
          <cell r="BO99">
            <v>86</v>
          </cell>
          <cell r="BP99">
            <v>0.4686370600728037</v>
          </cell>
          <cell r="BQ99">
            <v>87</v>
          </cell>
          <cell r="BR99">
            <v>0.5992276010972164</v>
          </cell>
          <cell r="BS99">
            <v>88</v>
          </cell>
          <cell r="BT99">
            <v>0.6992517797729636</v>
          </cell>
          <cell r="CC99">
            <v>86</v>
          </cell>
          <cell r="CD99">
            <v>0.29900756238697657</v>
          </cell>
          <cell r="CE99">
            <v>87</v>
          </cell>
          <cell r="CF99">
            <v>0.44873704370953216</v>
          </cell>
          <cell r="CG99">
            <v>88</v>
          </cell>
          <cell r="CH99">
            <v>0.60898760889658066</v>
          </cell>
        </row>
        <row r="100">
          <cell r="BA100">
            <v>87</v>
          </cell>
          <cell r="BB100">
            <v>0.51802560638249573</v>
          </cell>
          <cell r="BC100">
            <v>88</v>
          </cell>
          <cell r="BD100">
            <v>0.54638005718522464</v>
          </cell>
          <cell r="BE100">
            <v>89</v>
          </cell>
          <cell r="BF100">
            <v>0.61785261667268343</v>
          </cell>
          <cell r="BO100">
            <v>87</v>
          </cell>
          <cell r="BP100">
            <v>0.46792432687167507</v>
          </cell>
          <cell r="BQ100">
            <v>88</v>
          </cell>
          <cell r="BR100">
            <v>0.59866097373735316</v>
          </cell>
          <cell r="BS100">
            <v>89</v>
          </cell>
          <cell r="BT100">
            <v>0.69880803439539896</v>
          </cell>
          <cell r="CC100">
            <v>87</v>
          </cell>
          <cell r="CD100">
            <v>0.2981544194568978</v>
          </cell>
          <cell r="CE100">
            <v>88</v>
          </cell>
          <cell r="CF100">
            <v>0.44800944046633628</v>
          </cell>
          <cell r="CG100">
            <v>89</v>
          </cell>
          <cell r="CH100">
            <v>0.60843340721409322</v>
          </cell>
        </row>
        <row r="101">
          <cell r="BA101">
            <v>88</v>
          </cell>
          <cell r="BB101">
            <v>0.51715440066229457</v>
          </cell>
          <cell r="BC101">
            <v>89</v>
          </cell>
          <cell r="BD101">
            <v>0.5455472225941207</v>
          </cell>
          <cell r="BE101">
            <v>90</v>
          </cell>
          <cell r="BF101">
            <v>0.61711251257482369</v>
          </cell>
          <cell r="BO101">
            <v>88</v>
          </cell>
          <cell r="BP101">
            <v>0.46722076394056111</v>
          </cell>
          <cell r="BQ101">
            <v>89</v>
          </cell>
          <cell r="BR101">
            <v>0.59810146760423077</v>
          </cell>
          <cell r="BS101">
            <v>90</v>
          </cell>
          <cell r="BT101">
            <v>0.69836977682954182</v>
          </cell>
          <cell r="CC101">
            <v>88</v>
          </cell>
          <cell r="CD101">
            <v>0.29731260156708927</v>
          </cell>
          <cell r="CE101">
            <v>89</v>
          </cell>
          <cell r="CF101">
            <v>0.44729122486436212</v>
          </cell>
          <cell r="CG101">
            <v>90</v>
          </cell>
          <cell r="CH101">
            <v>0.60788615841632077</v>
          </cell>
        </row>
        <row r="102">
          <cell r="BA102">
            <v>89</v>
          </cell>
          <cell r="BB102">
            <v>0.51629447973121922</v>
          </cell>
          <cell r="BC102">
            <v>90</v>
          </cell>
          <cell r="BD102">
            <v>0.5447249418926674</v>
          </cell>
          <cell r="BE102">
            <v>91</v>
          </cell>
          <cell r="BF102">
            <v>0.61638145849858761</v>
          </cell>
          <cell r="BO102">
            <v>89</v>
          </cell>
          <cell r="BP102">
            <v>0.46652614746661247</v>
          </cell>
          <cell r="BQ102">
            <v>90</v>
          </cell>
          <cell r="BR102">
            <v>0.59754891098395524</v>
          </cell>
          <cell r="BS102">
            <v>91</v>
          </cell>
          <cell r="BT102">
            <v>0.69793687583022734</v>
          </cell>
          <cell r="CC102">
            <v>89</v>
          </cell>
          <cell r="CD102">
            <v>0.29648182777298304</v>
          </cell>
          <cell r="CE102">
            <v>90</v>
          </cell>
          <cell r="CF102">
            <v>0.44658216745531198</v>
          </cell>
          <cell r="CG102">
            <v>91</v>
          </cell>
          <cell r="CH102">
            <v>0.6073456949987257</v>
          </cell>
        </row>
        <row r="103">
          <cell r="BA103">
            <v>90</v>
          </cell>
          <cell r="BB103">
            <v>0.51544557306029615</v>
          </cell>
          <cell r="BC103">
            <v>91</v>
          </cell>
          <cell r="BD103">
            <v>0.54391296628099006</v>
          </cell>
          <cell r="BE103">
            <v>92</v>
          </cell>
          <cell r="BF103">
            <v>0.61565924613559109</v>
          </cell>
          <cell r="BO103">
            <v>90</v>
          </cell>
          <cell r="BP103">
            <v>0.46584026162259939</v>
          </cell>
          <cell r="BQ103">
            <v>91</v>
          </cell>
          <cell r="BR103">
            <v>0.59700313823985685</v>
          </cell>
          <cell r="BS103">
            <v>92</v>
          </cell>
          <cell r="BT103">
            <v>0.69750920477182732</v>
          </cell>
          <cell r="CC103">
            <v>90</v>
          </cell>
          <cell r="CD103">
            <v>0.29566182726480783</v>
          </cell>
          <cell r="CE103">
            <v>91</v>
          </cell>
          <cell r="CF103">
            <v>0.44588204698551126</v>
          </cell>
          <cell r="CG103">
            <v>92</v>
          </cell>
          <cell r="CH103">
            <v>0.60681185538146476</v>
          </cell>
        </row>
        <row r="104">
          <cell r="BA104">
            <v>91</v>
          </cell>
          <cell r="BB104">
            <v>0.51460741952131228</v>
          </cell>
          <cell r="BC104">
            <v>92</v>
          </cell>
          <cell r="BD104">
            <v>0.54311105547769278</v>
          </cell>
          <cell r="BE104">
            <v>93</v>
          </cell>
          <cell r="BF104">
            <v>0.6149456741711713</v>
          </cell>
          <cell r="BO104">
            <v>91</v>
          </cell>
          <cell r="BP104">
            <v>0.46516289819401491</v>
          </cell>
          <cell r="BQ104">
            <v>92</v>
          </cell>
          <cell r="BR104">
            <v>0.59646398953043012</v>
          </cell>
          <cell r="BS104">
            <v>93</v>
          </cell>
          <cell r="BT104">
            <v>0.6970866414347241</v>
          </cell>
          <cell r="CC104">
            <v>91</v>
          </cell>
          <cell r="CD104">
            <v>0.29485233889040796</v>
          </cell>
          <cell r="CE104">
            <v>92</v>
          </cell>
          <cell r="CF104">
            <v>0.44519065001297442</v>
          </cell>
          <cell r="CG104">
            <v>93</v>
          </cell>
          <cell r="CH104">
            <v>0.60628448363453125</v>
          </cell>
        </row>
        <row r="105">
          <cell r="BA105">
            <v>92</v>
          </cell>
          <cell r="BB105">
            <v>0.51377976696104444</v>
          </cell>
          <cell r="BC105">
            <v>93</v>
          </cell>
          <cell r="BD105">
            <v>0.54231897733932066</v>
          </cell>
          <cell r="BE105">
            <v>94</v>
          </cell>
          <cell r="BF105">
            <v>0.61424054797732852</v>
          </cell>
          <cell r="BO105">
            <v>92</v>
          </cell>
          <cell r="BP105">
            <v>0.46449385622760542</v>
          </cell>
          <cell r="BQ105">
            <v>93</v>
          </cell>
          <cell r="BR105">
            <v>0.59593131054340343</v>
          </cell>
          <cell r="BS105">
            <v>94</v>
          </cell>
          <cell r="BT105">
            <v>0.69666906780395721</v>
          </cell>
          <cell r="CC105">
            <v>92</v>
          </cell>
          <cell r="CD105">
            <v>0.29405311070566409</v>
          </cell>
          <cell r="CE105">
            <v>93</v>
          </cell>
          <cell r="CF105">
            <v>0.44450777054648583</v>
          </cell>
          <cell r="CG105">
            <v>94</v>
          </cell>
          <cell r="CH105">
            <v>0.60576342921861059</v>
          </cell>
        </row>
        <row r="106">
          <cell r="BA106">
            <v>93</v>
          </cell>
          <cell r="BB106">
            <v>0.51296237179916448</v>
          </cell>
          <cell r="BC106">
            <v>94</v>
          </cell>
          <cell r="BD106">
            <v>0.54153650750070625</v>
          </cell>
          <cell r="BE106">
            <v>95</v>
          </cell>
          <cell r="BF106">
            <v>0.61354367932225451</v>
          </cell>
          <cell r="BO106">
            <v>93</v>
          </cell>
          <cell r="BP106">
            <v>0.46383294169987233</v>
          </cell>
          <cell r="BQ106">
            <v>94</v>
          </cell>
          <cell r="BR106">
            <v>0.59540495224484458</v>
          </cell>
          <cell r="BS106">
            <v>95</v>
          </cell>
          <cell r="BT106">
            <v>0.69625636987921613</v>
          </cell>
          <cell r="CC106">
            <v>93</v>
          </cell>
          <cell r="CD106">
            <v>0.29326389955062848</v>
          </cell>
          <cell r="CE106">
            <v>94</v>
          </cell>
          <cell r="CF106">
            <v>0.44383320970520312</v>
          </cell>
          <cell r="CG106">
            <v>95</v>
          </cell>
          <cell r="CH106">
            <v>0.60524854674058259</v>
          </cell>
        </row>
        <row r="107">
          <cell r="BA107">
            <v>94</v>
          </cell>
          <cell r="BB107">
            <v>0.51215499864826386</v>
          </cell>
          <cell r="BC107">
            <v>95</v>
          </cell>
          <cell r="BD107">
            <v>0.54076342903484709</v>
          </cell>
          <cell r="BE107">
            <v>96</v>
          </cell>
          <cell r="BF107">
            <v>0.61285488609538719</v>
          </cell>
          <cell r="BO107">
            <v>94</v>
          </cell>
          <cell r="BP107">
            <v>0.46317996720420229</v>
          </cell>
          <cell r="BQ107">
            <v>95</v>
          </cell>
          <cell r="BR107">
            <v>0.59488477064229894</v>
          </cell>
          <cell r="BS107">
            <v>96</v>
          </cell>
          <cell r="BT107">
            <v>0.69584843749542546</v>
          </cell>
          <cell r="CC107">
            <v>94</v>
          </cell>
          <cell r="CD107">
            <v>0.29248447064963856</v>
          </cell>
          <cell r="CE107">
            <v>95</v>
          </cell>
          <cell r="CF107">
            <v>0.44316677539739802</v>
          </cell>
          <cell r="CG107">
            <v>96</v>
          </cell>
          <cell r="CH107">
            <v>0.60473969572269215</v>
          </cell>
        </row>
        <row r="108">
          <cell r="BA108">
            <v>95</v>
          </cell>
          <cell r="BB108">
            <v>0.51135741995455963</v>
          </cell>
          <cell r="BC108">
            <v>96</v>
          </cell>
          <cell r="BD108">
            <v>0.53999953213105856</v>
          </cell>
          <cell r="BE108">
            <v>97</v>
          </cell>
          <cell r="BF108">
            <v>0.61217399204700995</v>
          </cell>
          <cell r="BO108">
            <v>95</v>
          </cell>
          <cell r="BP108">
            <v>0.46253475165538693</v>
          </cell>
          <cell r="BQ108">
            <v>96</v>
          </cell>
          <cell r="BR108">
            <v>0.59437062656102724</v>
          </cell>
          <cell r="BS108">
            <v>97</v>
          </cell>
          <cell r="BT108">
            <v>0.69544516415322077</v>
          </cell>
          <cell r="CC108">
            <v>95</v>
          </cell>
          <cell r="CD108">
            <v>0.29171459723380211</v>
          </cell>
          <cell r="CE108">
            <v>96</v>
          </cell>
          <cell r="CF108">
            <v>0.44250828201706449</v>
          </cell>
          <cell r="CG108">
            <v>97</v>
          </cell>
          <cell r="CH108">
            <v>0.60423674038448394</v>
          </cell>
        </row>
        <row r="109">
          <cell r="BA109">
            <v>96</v>
          </cell>
          <cell r="BB109">
            <v>0.51056941565795133</v>
          </cell>
          <cell r="BC109">
            <v>97</v>
          </cell>
          <cell r="BD109">
            <v>0.53924461379024258</v>
          </cell>
          <cell r="BE109">
            <v>98</v>
          </cell>
          <cell r="BF109">
            <v>0.61150082654148363</v>
          </cell>
          <cell r="BO109">
            <v>96</v>
          </cell>
          <cell r="BP109">
            <v>0.46189712001038763</v>
          </cell>
          <cell r="BQ109">
            <v>97</v>
          </cell>
          <cell r="BR109">
            <v>0.59386238543248615</v>
          </cell>
          <cell r="BS109">
            <v>98</v>
          </cell>
          <cell r="BT109">
            <v>0.69504644685866823</v>
          </cell>
          <cell r="CC109">
            <v>96</v>
          </cell>
          <cell r="CD109">
            <v>0.29095406018437742</v>
          </cell>
          <cell r="CE109">
            <v>97</v>
          </cell>
          <cell r="CF109">
            <v>0.44185755015721662</v>
          </cell>
          <cell r="CG109">
            <v>98</v>
          </cell>
          <cell r="CH109">
            <v>0.60373954943666175</v>
          </cell>
        </row>
        <row r="110">
          <cell r="BA110">
            <v>97</v>
          </cell>
          <cell r="BB110">
            <v>0.50979077287019869</v>
          </cell>
          <cell r="BC110">
            <v>98</v>
          </cell>
          <cell r="BD110">
            <v>0.5384984775361944</v>
          </cell>
          <cell r="BE110">
            <v>99</v>
          </cell>
          <cell r="BF110">
            <v>0.6108352243232682</v>
          </cell>
          <cell r="BO110">
            <v>97</v>
          </cell>
          <cell r="BP110">
            <v>0.46126690300428874</v>
          </cell>
          <cell r="BQ110">
            <v>98</v>
          </cell>
          <cell r="BR110">
            <v>0.59335991709425751</v>
          </cell>
          <cell r="BS110">
            <v>99</v>
          </cell>
          <cell r="BT110">
            <v>0.69465218597163236</v>
          </cell>
          <cell r="CC110">
            <v>97</v>
          </cell>
          <cell r="CD110">
            <v>0.29020264769567783</v>
          </cell>
          <cell r="CE110">
            <v>98</v>
          </cell>
          <cell r="CF110">
            <v>0.44121440633878983</v>
          </cell>
          <cell r="CG110">
            <v>99</v>
          </cell>
          <cell r="CH110">
            <v>0.60324799588610301</v>
          </cell>
        </row>
        <row r="111">
          <cell r="BA111">
            <v>98</v>
          </cell>
          <cell r="BB111">
            <v>0.50902128557007553</v>
          </cell>
          <cell r="BC111">
            <v>99</v>
          </cell>
          <cell r="BD111">
            <v>0.53776093314195117</v>
          </cell>
          <cell r="BE111">
            <v>100</v>
          </cell>
          <cell r="BF111">
            <v>0.61017702529494755</v>
          </cell>
          <cell r="BO111">
            <v>98</v>
          </cell>
          <cell r="BP111">
            <v>0.46064393690046057</v>
          </cell>
          <cell r="BQ111">
            <v>99</v>
          </cell>
          <cell r="BR111">
            <v>0.59286309560069383</v>
          </cell>
          <cell r="BS111">
            <v>100</v>
          </cell>
          <cell r="BT111">
            <v>0.69426228506223786</v>
          </cell>
          <cell r="CC111">
            <v>98</v>
          </cell>
          <cell r="CD111">
            <v>0.28946015495623889</v>
          </cell>
          <cell r="CE111">
            <v>99</v>
          </cell>
          <cell r="CF111">
            <v>0.44057868275413969</v>
          </cell>
          <cell r="CG111">
            <v>100</v>
          </cell>
          <cell r="CH111">
            <v>0.60276195685131129</v>
          </cell>
        </row>
        <row r="112">
          <cell r="BA112">
            <v>99</v>
          </cell>
          <cell r="BB112">
            <v>0.50826075431444406</v>
          </cell>
          <cell r="BC112">
            <v>100</v>
          </cell>
          <cell r="BD112">
            <v>0.53703179637025267</v>
          </cell>
          <cell r="BE112">
            <v>101</v>
          </cell>
          <cell r="BF112">
            <v>0.60952607430653005</v>
          </cell>
          <cell r="BO112">
            <v>99</v>
          </cell>
          <cell r="BP112">
            <v>0.46002806325402712</v>
          </cell>
          <cell r="BQ112">
            <v>100</v>
          </cell>
          <cell r="BR112">
            <v>0.59237179904359683</v>
          </cell>
          <cell r="BS112">
            <v>101</v>
          </cell>
          <cell r="BT112">
            <v>0.69387665077491179</v>
          </cell>
          <cell r="CC112">
            <v>99</v>
          </cell>
          <cell r="CD112">
            <v>0.28872638384707772</v>
          </cell>
          <cell r="CE112">
            <v>100</v>
          </cell>
          <cell r="CF112">
            <v>0.439950217024209</v>
          </cell>
          <cell r="CG112">
            <v>101</v>
          </cell>
          <cell r="CH112">
            <v>0.60228131338764612</v>
          </cell>
        </row>
        <row r="113">
          <cell r="BA113">
            <v>100</v>
          </cell>
          <cell r="BB113">
            <v>0.5075089859642643</v>
          </cell>
          <cell r="BC113">
            <v>101</v>
          </cell>
          <cell r="BD113">
            <v>0.53631088872725607</v>
          </cell>
          <cell r="BE113">
            <v>102</v>
          </cell>
          <cell r="BF113">
            <v>0.60888222095534528</v>
          </cell>
          <cell r="BO113">
            <v>100</v>
          </cell>
          <cell r="BP113">
            <v>0.45941912868779966</v>
          </cell>
          <cell r="BQ113">
            <v>101</v>
          </cell>
          <cell r="BR113">
            <v>0.59188590938230112</v>
          </cell>
          <cell r="BS113">
            <v>102</v>
          </cell>
          <cell r="BT113">
            <v>0.69349519269953475</v>
          </cell>
          <cell r="CC113">
            <v>100</v>
          </cell>
          <cell r="CD113">
            <v>0.288001142655959</v>
          </cell>
          <cell r="CE113">
            <v>101</v>
          </cell>
          <cell r="CF113">
            <v>0.43932885196849936</v>
          </cell>
          <cell r="CG113">
            <v>102</v>
          </cell>
          <cell r="CH113">
            <v>0.60180595032171469</v>
          </cell>
        </row>
        <row r="114">
          <cell r="BA114">
            <v>101</v>
          </cell>
          <cell r="BB114">
            <v>0.5067657934246278</v>
          </cell>
          <cell r="BC114">
            <v>102</v>
          </cell>
          <cell r="BD114">
            <v>0.53559803722870192</v>
          </cell>
          <cell r="BE114">
            <v>103</v>
          </cell>
          <cell r="BF114">
            <v>0.60824531939590676</v>
          </cell>
          <cell r="BO114">
            <v>101</v>
          </cell>
          <cell r="BP114">
            <v>0.45881698467989718</v>
          </cell>
          <cell r="BQ114">
            <v>102</v>
          </cell>
          <cell r="BR114">
            <v>0.59140531228257864</v>
          </cell>
          <cell r="BS114">
            <v>103</v>
          </cell>
          <cell r="BT114">
            <v>0.69311782324925664</v>
          </cell>
          <cell r="CC114">
            <v>101</v>
          </cell>
          <cell r="CD114">
            <v>0.28728424580666478</v>
          </cell>
          <cell r="CE114">
            <v>102</v>
          </cell>
          <cell r="CF114">
            <v>0.4387144353870488</v>
          </cell>
          <cell r="CG114">
            <v>103</v>
          </cell>
          <cell r="CH114">
            <v>0.60133575609435641</v>
          </cell>
        </row>
      </sheetData>
      <sheetData sheetId="63"/>
      <sheetData sheetId="64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X12">
            <v>1</v>
          </cell>
          <cell r="AY12">
            <v>1</v>
          </cell>
          <cell r="AZ12">
            <v>1</v>
          </cell>
          <cell r="BA12">
            <v>1</v>
          </cell>
          <cell r="BB12">
            <v>1</v>
          </cell>
          <cell r="BC12">
            <v>1</v>
          </cell>
          <cell r="BL12">
            <v>1</v>
          </cell>
          <cell r="BM12">
            <v>1</v>
          </cell>
          <cell r="BN12">
            <v>1</v>
          </cell>
          <cell r="BO12">
            <v>1</v>
          </cell>
          <cell r="BP12">
            <v>1</v>
          </cell>
          <cell r="BQ12">
            <v>1</v>
          </cell>
        </row>
        <row r="13">
          <cell r="AX13">
            <v>1</v>
          </cell>
          <cell r="AY13">
            <v>1</v>
          </cell>
          <cell r="AZ13">
            <v>1</v>
          </cell>
          <cell r="BA13">
            <v>1</v>
          </cell>
          <cell r="BB13">
            <v>2</v>
          </cell>
          <cell r="BC13">
            <v>0.96425653718703908</v>
          </cell>
          <cell r="BL13">
            <v>1</v>
          </cell>
          <cell r="BM13">
            <v>1</v>
          </cell>
          <cell r="BN13">
            <v>1</v>
          </cell>
          <cell r="BO13">
            <v>1</v>
          </cell>
          <cell r="BP13">
            <v>2</v>
          </cell>
          <cell r="BQ13">
            <v>0.95198194807356051</v>
          </cell>
        </row>
        <row r="14">
          <cell r="AX14">
            <v>1</v>
          </cell>
          <cell r="AY14">
            <v>1</v>
          </cell>
          <cell r="AZ14">
            <v>2</v>
          </cell>
          <cell r="BA14">
            <v>0.93722872611834573</v>
          </cell>
          <cell r="BB14">
            <v>3</v>
          </cell>
          <cell r="BC14">
            <v>0.94394317526108351</v>
          </cell>
          <cell r="BL14">
            <v>1</v>
          </cell>
          <cell r="BM14">
            <v>1</v>
          </cell>
          <cell r="BN14">
            <v>2</v>
          </cell>
          <cell r="BO14">
            <v>0.9276691480968644</v>
          </cell>
          <cell r="BP14">
            <v>3</v>
          </cell>
          <cell r="BQ14">
            <v>0.92496928543316481</v>
          </cell>
        </row>
        <row r="15">
          <cell r="AX15">
            <v>2</v>
          </cell>
          <cell r="AY15">
            <v>0.87791456185017347</v>
          </cell>
          <cell r="AZ15">
            <v>3</v>
          </cell>
          <cell r="BA15">
            <v>0.90235269125854989</v>
          </cell>
          <cell r="BB15">
            <v>4</v>
          </cell>
          <cell r="BC15">
            <v>0.92979066950793987</v>
          </cell>
          <cell r="BL15">
            <v>2</v>
          </cell>
          <cell r="BM15">
            <v>0.88884523542347071</v>
          </cell>
          <cell r="BN15">
            <v>3</v>
          </cell>
          <cell r="BO15">
            <v>0.88780851764883828</v>
          </cell>
          <cell r="BP15">
            <v>4</v>
          </cell>
          <cell r="BQ15">
            <v>0.90626962945793132</v>
          </cell>
        </row>
        <row r="16">
          <cell r="AX16">
            <v>3</v>
          </cell>
          <cell r="AY16">
            <v>0.81353068976773468</v>
          </cell>
          <cell r="AZ16">
            <v>4</v>
          </cell>
          <cell r="BA16">
            <v>0.87839768506141713</v>
          </cell>
          <cell r="BB16">
            <v>5</v>
          </cell>
          <cell r="BC16">
            <v>0.91895942202849057</v>
          </cell>
          <cell r="BL16">
            <v>3</v>
          </cell>
          <cell r="BM16">
            <v>0.82964321306064248</v>
          </cell>
          <cell r="BN16">
            <v>4</v>
          </cell>
          <cell r="BO16">
            <v>0.86057004833076223</v>
          </cell>
          <cell r="BP16">
            <v>5</v>
          </cell>
          <cell r="BQ16">
            <v>0.8920257857319086</v>
          </cell>
        </row>
        <row r="17">
          <cell r="AX17">
            <v>4</v>
          </cell>
          <cell r="AY17">
            <v>0.77073397790858211</v>
          </cell>
          <cell r="AZ17">
            <v>5</v>
          </cell>
          <cell r="BA17">
            <v>0.86025555835513523</v>
          </cell>
          <cell r="BB17">
            <v>6</v>
          </cell>
          <cell r="BC17">
            <v>0.91020337747859092</v>
          </cell>
          <cell r="BL17">
            <v>4</v>
          </cell>
          <cell r="BM17">
            <v>0.79004585253500526</v>
          </cell>
          <cell r="BN17">
            <v>5</v>
          </cell>
          <cell r="BO17">
            <v>0.8400190859537876</v>
          </cell>
          <cell r="BP17">
            <v>6</v>
          </cell>
          <cell r="BQ17">
            <v>0.88055406225487343</v>
          </cell>
        </row>
        <row r="18">
          <cell r="AX18">
            <v>5</v>
          </cell>
          <cell r="AY18">
            <v>0.70695356606349025</v>
          </cell>
          <cell r="AZ18">
            <v>6</v>
          </cell>
          <cell r="BA18">
            <v>0.82550180162854514</v>
          </cell>
          <cell r="BB18">
            <v>7</v>
          </cell>
          <cell r="BC18">
            <v>0.8885378392201071</v>
          </cell>
          <cell r="BL18">
            <v>5</v>
          </cell>
          <cell r="BM18">
            <v>0.73091596843741369</v>
          </cell>
          <cell r="BN18">
            <v>6</v>
          </cell>
          <cell r="BO18">
            <v>0.79760586576920245</v>
          </cell>
          <cell r="BP18">
            <v>7</v>
          </cell>
          <cell r="BQ18">
            <v>0.84955463286457022</v>
          </cell>
        </row>
        <row r="19">
          <cell r="AX19">
            <v>6</v>
          </cell>
          <cell r="AY19">
            <v>0.67154722673890632</v>
          </cell>
          <cell r="AZ19">
            <v>7</v>
          </cell>
          <cell r="BA19">
            <v>0.8057347959117076</v>
          </cell>
          <cell r="BB19">
            <v>8</v>
          </cell>
          <cell r="BC19">
            <v>0.87608256759459291</v>
          </cell>
          <cell r="BL19">
            <v>6</v>
          </cell>
          <cell r="BM19">
            <v>0.69796155406605187</v>
          </cell>
          <cell r="BN19">
            <v>7</v>
          </cell>
          <cell r="BO19">
            <v>0.77363460115820137</v>
          </cell>
          <cell r="BP19">
            <v>8</v>
          </cell>
          <cell r="BQ19">
            <v>0.83186853699864471</v>
          </cell>
        </row>
        <row r="20">
          <cell r="AX20">
            <v>7</v>
          </cell>
          <cell r="AY20">
            <v>0.64724109515352801</v>
          </cell>
          <cell r="AZ20">
            <v>8</v>
          </cell>
          <cell r="BA20">
            <v>0.79195586850856603</v>
          </cell>
          <cell r="BB20">
            <v>9</v>
          </cell>
          <cell r="BC20">
            <v>0.86734169650965331</v>
          </cell>
          <cell r="BL20">
            <v>7</v>
          </cell>
          <cell r="BM20">
            <v>0.67528242753321654</v>
          </cell>
          <cell r="BN20">
            <v>8</v>
          </cell>
          <cell r="BO20">
            <v>0.75699152683104343</v>
          </cell>
          <cell r="BP20">
            <v>9</v>
          </cell>
          <cell r="BQ20">
            <v>0.81951616809679118</v>
          </cell>
        </row>
        <row r="21">
          <cell r="AX21">
            <v>8</v>
          </cell>
          <cell r="AY21">
            <v>0.62884035990072562</v>
          </cell>
          <cell r="AZ21">
            <v>9</v>
          </cell>
          <cell r="BA21">
            <v>0.78140654011680588</v>
          </cell>
          <cell r="BB21">
            <v>10</v>
          </cell>
          <cell r="BC21">
            <v>0.86061626097842681</v>
          </cell>
          <cell r="BL21">
            <v>8</v>
          </cell>
          <cell r="BM21">
            <v>0.65808199398877687</v>
          </cell>
          <cell r="BN21">
            <v>9</v>
          </cell>
          <cell r="BO21">
            <v>0.74428674442346521</v>
          </cell>
          <cell r="BP21">
            <v>10</v>
          </cell>
          <cell r="BQ21">
            <v>0.8100454871689915</v>
          </cell>
        </row>
        <row r="22">
          <cell r="AX22">
            <v>9</v>
          </cell>
          <cell r="AY22">
            <v>0.61409298673299306</v>
          </cell>
          <cell r="AZ22">
            <v>10</v>
          </cell>
          <cell r="BA22">
            <v>0.77287584049962477</v>
          </cell>
          <cell r="BB22">
            <v>11</v>
          </cell>
          <cell r="BC22">
            <v>0.85515627504806135</v>
          </cell>
          <cell r="BL22">
            <v>9</v>
          </cell>
          <cell r="BM22">
            <v>0.64427660386413765</v>
          </cell>
          <cell r="BN22">
            <v>10</v>
          </cell>
          <cell r="BO22">
            <v>0.73403696074409164</v>
          </cell>
          <cell r="BP22">
            <v>11</v>
          </cell>
          <cell r="BQ22">
            <v>0.80237833111085166</v>
          </cell>
        </row>
        <row r="23">
          <cell r="AX23">
            <v>10</v>
          </cell>
          <cell r="AY23">
            <v>0.60182216822907575</v>
          </cell>
          <cell r="AZ23">
            <v>11</v>
          </cell>
          <cell r="BA23">
            <v>0.76572490118114789</v>
          </cell>
          <cell r="BB23">
            <v>12</v>
          </cell>
          <cell r="BC23">
            <v>0.85056440140504319</v>
          </cell>
          <cell r="BL23">
            <v>10</v>
          </cell>
          <cell r="BM23">
            <v>0.63277575017752152</v>
          </cell>
          <cell r="BN23">
            <v>11</v>
          </cell>
          <cell r="BO23">
            <v>0.72546158545160033</v>
          </cell>
          <cell r="BP23">
            <v>12</v>
          </cell>
          <cell r="BQ23">
            <v>0.79594520548774228</v>
          </cell>
        </row>
        <row r="24">
          <cell r="AX24">
            <v>11</v>
          </cell>
          <cell r="AY24">
            <v>0.59133711023049118</v>
          </cell>
          <cell r="AZ24">
            <v>12</v>
          </cell>
          <cell r="BA24">
            <v>0.75957578258740521</v>
          </cell>
          <cell r="BB24">
            <v>13</v>
          </cell>
          <cell r="BC24">
            <v>0.84660477964002512</v>
          </cell>
          <cell r="BL24">
            <v>11</v>
          </cell>
          <cell r="BM24">
            <v>0.62293849145462332</v>
          </cell>
          <cell r="BN24">
            <v>12</v>
          </cell>
          <cell r="BO24">
            <v>0.7180997727929197</v>
          </cell>
          <cell r="BP24">
            <v>13</v>
          </cell>
          <cell r="BQ24">
            <v>0.79040887859657416</v>
          </cell>
        </row>
        <row r="25">
          <cell r="AX25">
            <v>12</v>
          </cell>
          <cell r="AY25">
            <v>0.58219848717682565</v>
          </cell>
          <cell r="AZ25">
            <v>13</v>
          </cell>
          <cell r="BA25">
            <v>0.75418654700569276</v>
          </cell>
          <cell r="BB25">
            <v>14</v>
          </cell>
          <cell r="BC25">
            <v>0.8431259873777347</v>
          </cell>
          <cell r="BL25">
            <v>12</v>
          </cell>
          <cell r="BM25">
            <v>0.614356773621618</v>
          </cell>
          <cell r="BN25">
            <v>13</v>
          </cell>
          <cell r="BO25">
            <v>0.71165701618419064</v>
          </cell>
          <cell r="BP25">
            <v>14</v>
          </cell>
          <cell r="BQ25">
            <v>0.78555329211189096</v>
          </cell>
        </row>
        <row r="26">
          <cell r="AX26">
            <v>13</v>
          </cell>
          <cell r="AY26">
            <v>0.57410998145036496</v>
          </cell>
          <cell r="AZ26">
            <v>14</v>
          </cell>
          <cell r="BA26">
            <v>0.74939308298820118</v>
          </cell>
          <cell r="BB26">
            <v>15</v>
          </cell>
          <cell r="BC26">
            <v>0.84002505428960528</v>
          </cell>
          <cell r="BL26">
            <v>13</v>
          </cell>
          <cell r="BM26">
            <v>0.60675511755209477</v>
          </cell>
          <cell r="BN26">
            <v>14</v>
          </cell>
          <cell r="BO26">
            <v>0.70593384111899149</v>
          </cell>
          <cell r="BP26">
            <v>15</v>
          </cell>
          <cell r="BQ26">
            <v>0.78123178337347388</v>
          </cell>
        </row>
        <row r="27">
          <cell r="AX27">
            <v>14</v>
          </cell>
          <cell r="AY27">
            <v>0.5668625152356267</v>
          </cell>
          <cell r="AZ27">
            <v>15</v>
          </cell>
          <cell r="BA27">
            <v>0.74507901390858544</v>
          </cell>
          <cell r="BB27">
            <v>16</v>
          </cell>
          <cell r="BC27">
            <v>0.83722879929551064</v>
          </cell>
          <cell r="BL27">
            <v>14</v>
          </cell>
          <cell r="BM27">
            <v>0.59993899063547618</v>
          </cell>
          <cell r="BN27">
            <v>15</v>
          </cell>
          <cell r="BO27">
            <v>0.70078897872968071</v>
          </cell>
          <cell r="BP27">
            <v>16</v>
          </cell>
          <cell r="BQ27">
            <v>0.7773402829679078</v>
          </cell>
        </row>
        <row r="28">
          <cell r="AX28">
            <v>15</v>
          </cell>
          <cell r="AY28">
            <v>0.56030320181690363</v>
          </cell>
          <cell r="AZ28">
            <v>16</v>
          </cell>
          <cell r="BA28">
            <v>0.74115885723022312</v>
          </cell>
          <cell r="BB28">
            <v>17</v>
          </cell>
          <cell r="BC28">
            <v>0.83468336189330483</v>
          </cell>
          <cell r="BL28">
            <v>15</v>
          </cell>
          <cell r="BM28">
            <v>0.59376603854544729</v>
          </cell>
          <cell r="BN28">
            <v>16</v>
          </cell>
          <cell r="BO28">
            <v>0.69611878377165559</v>
          </cell>
          <cell r="BP28">
            <v>17</v>
          </cell>
          <cell r="BQ28">
            <v>0.7738023047781829</v>
          </cell>
        </row>
        <row r="29">
          <cell r="AX29">
            <v>16</v>
          </cell>
          <cell r="AY29">
            <v>0.5543169522014102</v>
          </cell>
          <cell r="AZ29">
            <v>17</v>
          </cell>
          <cell r="BA29">
            <v>0.73756800171157788</v>
          </cell>
          <cell r="BB29">
            <v>18</v>
          </cell>
          <cell r="BC29">
            <v>0.83234795898088931</v>
          </cell>
          <cell r="BL29">
            <v>16</v>
          </cell>
          <cell r="BM29">
            <v>0.58812903001699068</v>
          </cell>
          <cell r="BN29">
            <v>17</v>
          </cell>
          <cell r="BO29">
            <v>0.69184499997668725</v>
          </cell>
          <cell r="BP29">
            <v>18</v>
          </cell>
          <cell r="BQ29">
            <v>0.77056000752565013</v>
          </cell>
        </row>
        <row r="30">
          <cell r="AX30">
            <v>17</v>
          </cell>
          <cell r="AY30">
            <v>0.54881502117084269</v>
          </cell>
          <cell r="AZ30">
            <v>18</v>
          </cell>
          <cell r="BA30">
            <v>0.73425643991718725</v>
          </cell>
          <cell r="BB30">
            <v>19</v>
          </cell>
          <cell r="BC30">
            <v>0.83019097366437777</v>
          </cell>
          <cell r="BL30">
            <v>17</v>
          </cell>
          <cell r="BM30">
            <v>0.58294522900434409</v>
          </cell>
          <cell r="BN30">
            <v>18</v>
          </cell>
          <cell r="BO30">
            <v>0.68790711775961022</v>
          </cell>
          <cell r="BP30">
            <v>19</v>
          </cell>
          <cell r="BQ30">
            <v>0.76756860237858593</v>
          </cell>
        </row>
        <row r="31">
          <cell r="AX31">
            <v>18</v>
          </cell>
          <cell r="AY31">
            <v>0.54372757571296004</v>
          </cell>
          <cell r="AZ31">
            <v>19</v>
          </cell>
          <cell r="BA31">
            <v>0.73118468626564781</v>
          </cell>
          <cell r="BB31">
            <v>20</v>
          </cell>
          <cell r="BC31">
            <v>0.82818740366922639</v>
          </cell>
          <cell r="BL31">
            <v>18</v>
          </cell>
          <cell r="BM31">
            <v>0.57814949485730927</v>
          </cell>
          <cell r="BN31">
            <v>19</v>
          </cell>
          <cell r="BO31">
            <v>0.68425740179864436</v>
          </cell>
          <cell r="BP31">
            <v>20</v>
          </cell>
          <cell r="BQ31">
            <v>0.76479270892588713</v>
          </cell>
        </row>
        <row r="32">
          <cell r="AX32">
            <v>19</v>
          </cell>
          <cell r="AY32">
            <v>0.5389987044896275</v>
          </cell>
          <cell r="AZ32">
            <v>20</v>
          </cell>
          <cell r="BA32">
            <v>0.7283210262951344</v>
          </cell>
          <cell r="BB32">
            <v>21</v>
          </cell>
          <cell r="BC32">
            <v>0.82631713923619865</v>
          </cell>
          <cell r="BL32">
            <v>19</v>
          </cell>
          <cell r="BM32">
            <v>0.57368964624956886</v>
          </cell>
          <cell r="BN32">
            <v>20</v>
          </cell>
          <cell r="BO32">
            <v>0.68085754328217996</v>
          </cell>
          <cell r="BP32">
            <v>21</v>
          </cell>
          <cell r="BQ32">
            <v>0.76220389846196224</v>
          </cell>
        </row>
        <row r="33">
          <cell r="AX33">
            <v>20</v>
          </cell>
          <cell r="AY33">
            <v>0.53458296701408015</v>
          </cell>
          <cell r="AZ33">
            <v>21</v>
          </cell>
          <cell r="BA33">
            <v>0.72563960845827646</v>
          </cell>
          <cell r="BB33">
            <v>22</v>
          </cell>
          <cell r="BC33">
            <v>0.82456376678449972</v>
          </cell>
          <cell r="BL33">
            <v>20</v>
          </cell>
          <cell r="BM33">
            <v>0.56952325377767155</v>
          </cell>
          <cell r="BN33">
            <v>21</v>
          </cell>
          <cell r="BO33">
            <v>0.67767633950052153</v>
          </cell>
          <cell r="BP33">
            <v>22</v>
          </cell>
          <cell r="BQ33">
            <v>0.75977898904621544</v>
          </cell>
        </row>
        <row r="34">
          <cell r="AX34">
            <v>21</v>
          </cell>
          <cell r="AY34">
            <v>0.53044294657802171</v>
          </cell>
          <cell r="AZ34">
            <v>22</v>
          </cell>
          <cell r="BA34">
            <v>0.7231190868957712</v>
          </cell>
          <cell r="BB34">
            <v>23</v>
          </cell>
          <cell r="BC34">
            <v>0.8229137168807602</v>
          </cell>
          <cell r="BL34">
            <v>21</v>
          </cell>
          <cell r="BM34">
            <v>0.56561536439738747</v>
          </cell>
          <cell r="BN34">
            <v>22</v>
          </cell>
          <cell r="BO34">
            <v>0.6746880447280923</v>
          </cell>
          <cell r="BP34">
            <v>23</v>
          </cell>
          <cell r="BQ34">
            <v>0.75749883238765936</v>
          </cell>
        </row>
        <row r="35">
          <cell r="AX35">
            <v>22</v>
          </cell>
          <cell r="AY35">
            <v>0.52654747645266187</v>
          </cell>
          <cell r="AZ35">
            <v>23</v>
          </cell>
          <cell r="BA35">
            <v>0.72074163486591669</v>
          </cell>
          <cell r="BB35">
            <v>24</v>
          </cell>
          <cell r="BC35">
            <v>0.82135564412926465</v>
          </cell>
          <cell r="BL35">
            <v>22</v>
          </cell>
          <cell r="BM35">
            <v>0.56193685119475267</v>
          </cell>
          <cell r="BN35">
            <v>23</v>
          </cell>
          <cell r="BO35">
            <v>0.67187117235362293</v>
          </cell>
          <cell r="BP35">
            <v>24</v>
          </cell>
          <cell r="BQ35">
            <v>0.75534743171446728</v>
          </cell>
        </row>
        <row r="36">
          <cell r="AX36">
            <v>23</v>
          </cell>
          <cell r="AY36">
            <v>0.52287032907800624</v>
          </cell>
          <cell r="AZ36">
            <v>24</v>
          </cell>
          <cell r="BA36">
            <v>0.718492213760621</v>
          </cell>
          <cell r="BB36">
            <v>25</v>
          </cell>
          <cell r="BC36">
            <v>0.81987996717708866</v>
          </cell>
          <cell r="BL36">
            <v>23</v>
          </cell>
          <cell r="BM36">
            <v>0.55846319337020489</v>
          </cell>
          <cell r="BN36">
            <v>24</v>
          </cell>
          <cell r="BO36">
            <v>0.66920760794708845</v>
          </cell>
          <cell r="BP36">
            <v>25</v>
          </cell>
          <cell r="BQ36">
            <v>0.75331128795423852</v>
          </cell>
        </row>
        <row r="37">
          <cell r="AX37">
            <v>24</v>
          </cell>
          <cell r="AY37">
            <v>0.51938923069570087</v>
          </cell>
          <cell r="AZ37">
            <v>25</v>
          </cell>
          <cell r="BA37">
            <v>0.71635802224112444</v>
          </cell>
          <cell r="BB37">
            <v>26</v>
          </cell>
          <cell r="BC37">
            <v>0.81847852168532698</v>
          </cell>
          <cell r="BL37">
            <v>24</v>
          </cell>
          <cell r="BM37">
            <v>0.55517355875429752</v>
          </cell>
          <cell r="BN37">
            <v>25</v>
          </cell>
          <cell r="BO37">
            <v>0.66668194130632197</v>
          </cell>
          <cell r="BP37">
            <v>26</v>
          </cell>
          <cell r="BQ37">
            <v>0.75137890686455022</v>
          </cell>
        </row>
        <row r="38">
          <cell r="AX38">
            <v>25</v>
          </cell>
          <cell r="AY38">
            <v>0.51608510924327722</v>
          </cell>
          <cell r="AZ38">
            <v>26</v>
          </cell>
          <cell r="BA38">
            <v>0.71432807478829996</v>
          </cell>
          <cell r="BB38">
            <v>27</v>
          </cell>
          <cell r="BC38">
            <v>0.81714429455254911</v>
          </cell>
          <cell r="BL38">
            <v>25</v>
          </cell>
          <cell r="BM38">
            <v>0.55205010324816062</v>
          </cell>
          <cell r="BN38">
            <v>26</v>
          </cell>
          <cell r="BO38">
            <v>0.66428095573911483</v>
          </cell>
          <cell r="BP38">
            <v>27</v>
          </cell>
          <cell r="BQ38">
            <v>0.74954042184071712</v>
          </cell>
        </row>
        <row r="39">
          <cell r="AX39">
            <v>26</v>
          </cell>
          <cell r="AY39">
            <v>0.51294151237672225</v>
          </cell>
          <cell r="AZ39">
            <v>27</v>
          </cell>
          <cell r="BA39">
            <v>0.71239287485828517</v>
          </cell>
          <cell r="BB39">
            <v>28</v>
          </cell>
          <cell r="BC39">
            <v>0.81587121759596226</v>
          </cell>
          <cell r="BL39">
            <v>26</v>
          </cell>
          <cell r="BM39">
            <v>0.54907742853626351</v>
          </cell>
          <cell r="BN39">
            <v>27</v>
          </cell>
          <cell r="BO39">
            <v>0.6619932322194928</v>
          </cell>
          <cell r="BP39">
            <v>28</v>
          </cell>
          <cell r="BQ39">
            <v>0.74778730131124049</v>
          </cell>
        </row>
        <row r="40">
          <cell r="AX40">
            <v>27</v>
          </cell>
          <cell r="AY40">
            <v>0.5099441515358214</v>
          </cell>
          <cell r="AZ40">
            <v>28</v>
          </cell>
          <cell r="BA40">
            <v>0.71054415828146766</v>
          </cell>
          <cell r="BB40">
            <v>29</v>
          </cell>
          <cell r="BC40">
            <v>0.81465400542176547</v>
          </cell>
          <cell r="BL40">
            <v>27</v>
          </cell>
          <cell r="BM40">
            <v>0.54624215709975488</v>
          </cell>
          <cell r="BN40">
            <v>28</v>
          </cell>
          <cell r="BO40">
            <v>0.65980883878814944</v>
          </cell>
          <cell r="BP40">
            <v>29</v>
          </cell>
          <cell r="BQ40">
            <v>0.74611211895606888</v>
          </cell>
        </row>
        <row r="41">
          <cell r="AX41">
            <v>28</v>
          </cell>
          <cell r="AY41">
            <v>0.5070805407242287</v>
          </cell>
          <cell r="AZ41">
            <v>29</v>
          </cell>
          <cell r="BA41">
            <v>0.70877468955562484</v>
          </cell>
          <cell r="BB41">
            <v>30</v>
          </cell>
          <cell r="BC41">
            <v>0.81348802660106345</v>
          </cell>
          <cell r="BL41">
            <v>28</v>
          </cell>
          <cell r="BM41">
            <v>0.54353259540495757</v>
          </cell>
          <cell r="BN41">
            <v>29</v>
          </cell>
          <cell r="BO41">
            <v>0.65771908410802082</v>
          </cell>
          <cell r="BP41">
            <v>30</v>
          </cell>
          <cell r="BQ41">
            <v>0.74450837124375102</v>
          </cell>
        </row>
        <row r="42">
          <cell r="AX42">
            <v>29</v>
          </cell>
          <cell r="AY42">
            <v>0.50433970738621159</v>
          </cell>
          <cell r="AZ42">
            <v>30</v>
          </cell>
          <cell r="BA42">
            <v>0.70707809848195768</v>
          </cell>
          <cell r="BB42">
            <v>31</v>
          </cell>
          <cell r="BC42">
            <v>0.81236920027049775</v>
          </cell>
          <cell r="BL42">
            <v>29</v>
          </cell>
          <cell r="BM42">
            <v>0.54093846423224323</v>
          </cell>
          <cell r="BN42">
            <v>30</v>
          </cell>
          <cell r="BO42">
            <v>0.65571631992629853</v>
          </cell>
          <cell r="BP42">
            <v>31</v>
          </cell>
          <cell r="BQ42">
            <v>0.74297033106827837</v>
          </cell>
        </row>
        <row r="43">
          <cell r="AX43">
            <v>30</v>
          </cell>
          <cell r="AY43">
            <v>0.50171195881301323</v>
          </cell>
          <cell r="AZ43">
            <v>31</v>
          </cell>
          <cell r="BA43">
            <v>0.70544874793265755</v>
          </cell>
          <cell r="BB43">
            <v>32</v>
          </cell>
          <cell r="BC43">
            <v>0.8112939123688826</v>
          </cell>
          <cell r="BL43">
            <v>30</v>
          </cell>
          <cell r="BM43">
            <v>0.53845068073306057</v>
          </cell>
          <cell r="BN43">
            <v>31</v>
          </cell>
          <cell r="BO43">
            <v>0.65379378125755416</v>
          </cell>
          <cell r="BP43">
            <v>32</v>
          </cell>
          <cell r="BQ43">
            <v>0.74149292924981947</v>
          </cell>
        </row>
        <row r="44">
          <cell r="AX44">
            <v>31</v>
          </cell>
          <cell r="AY44">
            <v>0.49918869178271696</v>
          </cell>
          <cell r="AZ44">
            <v>32</v>
          </cell>
          <cell r="BA44">
            <v>0.70388162590055436</v>
          </cell>
          <cell r="BB44">
            <v>33</v>
          </cell>
          <cell r="BC44">
            <v>0.81025894720188407</v>
          </cell>
          <cell r="BL44">
            <v>31</v>
          </cell>
          <cell r="BM44">
            <v>0.53606118077265941</v>
          </cell>
          <cell r="BN44">
            <v>32</v>
          </cell>
          <cell r="BO44">
            <v>0.65194545597475539</v>
          </cell>
          <cell r="BP44">
            <v>33</v>
          </cell>
          <cell r="BQ44">
            <v>0.74007165777384853</v>
          </cell>
        </row>
        <row r="45">
          <cell r="AX45">
            <v>32</v>
          </cell>
          <cell r="AY45">
            <v>0.49676223619616389</v>
          </cell>
          <cell r="AZ45">
            <v>33</v>
          </cell>
          <cell r="BA45">
            <v>0.70237225667599379</v>
          </cell>
          <cell r="BB45">
            <v>34</v>
          </cell>
          <cell r="BC45">
            <v>0.80926143109004778</v>
          </cell>
          <cell r="BL45">
            <v>32</v>
          </cell>
          <cell r="BM45">
            <v>0.53376277295987418</v>
          </cell>
          <cell r="BN45">
            <v>33</v>
          </cell>
          <cell r="BO45">
            <v>0.6501659775546067</v>
          </cell>
          <cell r="BP45">
            <v>34</v>
          </cell>
          <cell r="BQ45">
            <v>0.73870249015761613</v>
          </cell>
        </row>
        <row r="46">
          <cell r="AX46">
            <v>33</v>
          </cell>
          <cell r="AY46">
            <v>0.49442572569137755</v>
          </cell>
          <cell r="AZ46">
            <v>34</v>
          </cell>
          <cell r="BA46">
            <v>0.70091662722814452</v>
          </cell>
          <cell r="BB46">
            <v>35</v>
          </cell>
          <cell r="BC46">
            <v>0.80829878562911628</v>
          </cell>
          <cell r="BL46">
            <v>33</v>
          </cell>
          <cell r="BM46">
            <v>0.5315490178299016</v>
          </cell>
          <cell r="BN46">
            <v>34</v>
          </cell>
          <cell r="BO46">
            <v>0.64845053622045312</v>
          </cell>
          <cell r="BP46">
            <v>35</v>
          </cell>
          <cell r="BQ46">
            <v>0.73738181543423176</v>
          </cell>
        </row>
        <row r="47">
          <cell r="AX47">
            <v>34</v>
          </cell>
          <cell r="AY47">
            <v>0.49217298985009295</v>
          </cell>
          <cell r="AZ47">
            <v>35</v>
          </cell>
          <cell r="BA47">
            <v>0.69951112577477859</v>
          </cell>
          <cell r="BB47">
            <v>36</v>
          </cell>
          <cell r="BC47">
            <v>0.80736868866143263</v>
          </cell>
          <cell r="BL47">
            <v>34</v>
          </cell>
          <cell r="BM47">
            <v>0.52941412716341985</v>
          </cell>
          <cell r="BN47">
            <v>35</v>
          </cell>
          <cell r="BO47">
            <v>0.64679480482716989</v>
          </cell>
          <cell r="BP47">
            <v>36</v>
          </cell>
          <cell r="BQ47">
            <v>0.73610638305539511</v>
          </cell>
        </row>
        <row r="48">
          <cell r="AX48">
            <v>35</v>
          </cell>
          <cell r="AY48">
            <v>0.48999846382223167</v>
          </cell>
          <cell r="AZ48">
            <v>36</v>
          </cell>
          <cell r="BA48">
            <v>0.69815249019959402</v>
          </cell>
          <cell r="BB48">
            <v>37</v>
          </cell>
          <cell r="BC48">
            <v>0.80646904148171594</v>
          </cell>
          <cell r="BL48">
            <v>35</v>
          </cell>
          <cell r="BM48">
            <v>0.5273528795534298</v>
          </cell>
          <cell r="BN48">
            <v>36</v>
          </cell>
          <cell r="BO48">
            <v>0.64519487665184383</v>
          </cell>
          <cell r="BP48">
            <v>37</v>
          </cell>
          <cell r="BQ48">
            <v>0.73487325661748804</v>
          </cell>
        </row>
        <row r="49">
          <cell r="AX49">
            <v>36</v>
          </cell>
          <cell r="AY49">
            <v>0.48789711210469122</v>
          </cell>
          <cell r="AZ49">
            <v>37</v>
          </cell>
          <cell r="BA49">
            <v>0.69683776448398316</v>
          </cell>
          <cell r="BB49">
            <v>38</v>
          </cell>
          <cell r="BC49">
            <v>0.80559794112006222</v>
          </cell>
          <cell r="BL49">
            <v>36</v>
          </cell>
          <cell r="BM49">
            <v>0.52536054917867525</v>
          </cell>
          <cell r="BN49">
            <v>37</v>
          </cell>
          <cell r="BO49">
            <v>0.64364721287020099</v>
          </cell>
          <cell r="BP49">
            <v>38</v>
          </cell>
          <cell r="BQ49">
            <v>0.73367977476994539</v>
          </cell>
        </row>
        <row r="50">
          <cell r="AX50">
            <v>37</v>
          </cell>
          <cell r="AY50">
            <v>0.48586436390147436</v>
          </cell>
          <cell r="AZ50">
            <v>38</v>
          </cell>
          <cell r="BA50">
            <v>0.69556426170592045</v>
          </cell>
          <cell r="BB50">
            <v>39</v>
          </cell>
          <cell r="BC50">
            <v>0.80475365678795052</v>
          </cell>
          <cell r="BL50">
            <v>37</v>
          </cell>
          <cell r="BM50">
            <v>0.52343284538550072</v>
          </cell>
          <cell r="BN50">
            <v>38</v>
          </cell>
          <cell r="BO50">
            <v>0.64214859796662904</v>
          </cell>
          <cell r="BP50">
            <v>39</v>
          </cell>
          <cell r="BQ50">
            <v>0.73252351800995263</v>
          </cell>
        </row>
        <row r="51">
          <cell r="AX51">
            <v>38</v>
          </cell>
          <cell r="AY51">
            <v>0.48389605802089908</v>
          </cell>
          <cell r="AZ51">
            <v>39</v>
          </cell>
          <cell r="BA51">
            <v>0.69432953245441154</v>
          </cell>
          <cell r="BB51">
            <v>40</v>
          </cell>
          <cell r="BC51">
            <v>0.80393460975938846</v>
          </cell>
          <cell r="BL51">
            <v>38</v>
          </cell>
          <cell r="BM51">
            <v>0.52156586117234693</v>
          </cell>
          <cell r="BN51">
            <v>39</v>
          </cell>
          <cell r="BO51">
            <v>0.64069610168421331</v>
          </cell>
          <cell r="BP51">
            <v>40</v>
          </cell>
          <cell r="BQ51">
            <v>0.73140228033215615</v>
          </cell>
        </row>
        <row r="52">
          <cell r="AX52">
            <v>39</v>
          </cell>
          <cell r="AY52">
            <v>0.48198839567387497</v>
          </cell>
          <cell r="AZ52">
            <v>40</v>
          </cell>
          <cell r="BA52">
            <v>0.69313133773662272</v>
          </cell>
          <cell r="BB52">
            <v>41</v>
          </cell>
          <cell r="BC52">
            <v>0.80313935610352882</v>
          </cell>
          <cell r="BL52">
            <v>39</v>
          </cell>
          <cell r="BM52">
            <v>0.51975602905133911</v>
          </cell>
          <cell r="BN52">
            <v>40</v>
          </cell>
          <cell r="BO52">
            <v>0.63928704639835932</v>
          </cell>
          <cell r="BP52">
            <v>41</v>
          </cell>
          <cell r="BQ52">
            <v>0.73031404490673235</v>
          </cell>
        </row>
        <row r="53">
          <cell r="AX53">
            <v>40</v>
          </cell>
          <cell r="AY53">
            <v>0.48013789985499955</v>
          </cell>
          <cell r="AZ53">
            <v>41</v>
          </cell>
          <cell r="BA53">
            <v>0.69196762563307312</v>
          </cell>
          <cell r="BB53">
            <v>42</v>
          </cell>
          <cell r="BC53">
            <v>0.80236657179753446</v>
          </cell>
          <cell r="BL53">
            <v>40</v>
          </cell>
          <cell r="BM53">
            <v>0.51800008305745948</v>
          </cell>
          <cell r="BN53">
            <v>41</v>
          </cell>
          <cell r="BO53">
            <v>0.63791897901352801</v>
          </cell>
          <cell r="BP53">
            <v>42</v>
          </cell>
          <cell r="BQ53">
            <v>0.72925696311871491</v>
          </cell>
        </row>
        <row r="54">
          <cell r="AX54">
            <v>41</v>
          </cell>
          <cell r="AY54">
            <v>0.47834138023744077</v>
          </cell>
          <cell r="AZ54">
            <v>42</v>
          </cell>
          <cell r="BA54">
            <v>0.690836511096243</v>
          </cell>
          <cell r="BB54">
            <v>43</v>
          </cell>
          <cell r="BC54">
            <v>0.80161503983684046</v>
          </cell>
          <cell r="BL54">
            <v>41</v>
          </cell>
          <cell r="BM54">
            <v>0.51629502590802745</v>
          </cell>
          <cell r="BN54">
            <v>42</v>
          </cell>
          <cell r="BO54">
            <v>0.63658964665214013</v>
          </cell>
          <cell r="BP54">
            <v>43</v>
          </cell>
          <cell r="BQ54">
            <v>0.7282293364267991</v>
          </cell>
        </row>
        <row r="55">
          <cell r="AX55">
            <v>42</v>
          </cell>
          <cell r="AY55">
            <v>0.47659590270943297</v>
          </cell>
          <cell r="AZ55">
            <v>43</v>
          </cell>
          <cell r="BA55">
            <v>0.68973625839867836</v>
          </cell>
          <cell r="BB55">
            <v>44</v>
          </cell>
          <cell r="BC55">
            <v>0.80088363902989035</v>
          </cell>
          <cell r="BL55">
            <v>42</v>
          </cell>
          <cell r="BM55">
            <v>0.51463810049868897</v>
          </cell>
          <cell r="BN55">
            <v>43</v>
          </cell>
          <cell r="BO55">
            <v>0.63529697553874775</v>
          </cell>
          <cell r="BP55">
            <v>44</v>
          </cell>
          <cell r="BQ55">
            <v>0.7272296005989759</v>
          </cell>
        </row>
        <row r="56">
          <cell r="AX56">
            <v>43</v>
          </cell>
          <cell r="AY56">
            <v>0.47489876283675581</v>
          </cell>
          <cell r="AZ56">
            <v>44</v>
          </cell>
          <cell r="BA56">
            <v>0.68866526582481646</v>
          </cell>
          <cell r="BB56">
            <v>45</v>
          </cell>
          <cell r="BC56">
            <v>0.80017133422012887</v>
          </cell>
          <cell r="BL56">
            <v>43</v>
          </cell>
          <cell r="BM56">
            <v>0.51302676506804001</v>
          </cell>
          <cell r="BN56">
            <v>44</v>
          </cell>
          <cell r="BO56">
            <v>0.63403905258925586</v>
          </cell>
          <cell r="BP56">
            <v>45</v>
          </cell>
          <cell r="BQ56">
            <v>0.72625631196129414</v>
          </cell>
        </row>
        <row r="57">
          <cell r="AX57">
            <v>44</v>
          </cell>
          <cell r="AY57">
            <v>0.47324746266083251</v>
          </cell>
          <cell r="AZ57">
            <v>45</v>
          </cell>
          <cell r="BA57">
            <v>0.68762205227138962</v>
          </cell>
          <cell r="BB57">
            <v>46</v>
          </cell>
          <cell r="BC57">
            <v>0.79947716772269661</v>
          </cell>
          <cell r="BL57">
            <v>44</v>
          </cell>
          <cell r="BM57">
            <v>0.51145867147982449</v>
          </cell>
          <cell r="BN57">
            <v>45</v>
          </cell>
          <cell r="BO57">
            <v>0.63281410930043702</v>
          </cell>
          <cell r="BP57">
            <v>46</v>
          </cell>
          <cell r="BQ57">
            <v>0.72530813535930505</v>
          </cell>
        </row>
        <row r="58">
          <cell r="AX58">
            <v>45</v>
          </cell>
          <cell r="AY58">
            <v>0.47163969034294717</v>
          </cell>
          <cell r="AZ58">
            <v>46</v>
          </cell>
          <cell r="BA58">
            <v>0.68660524547819635</v>
          </cell>
          <cell r="BB58">
            <v>47</v>
          </cell>
          <cell r="BC58">
            <v>0.79880025179928604</v>
          </cell>
          <cell r="BL58">
            <v>45</v>
          </cell>
          <cell r="BM58">
            <v>0.50993164616569453</v>
          </cell>
          <cell r="BN58">
            <v>46</v>
          </cell>
          <cell r="BO58">
            <v>0.63162050760383703</v>
          </cell>
          <cell r="BP58">
            <v>47</v>
          </cell>
          <cell r="BQ58">
            <v>0.72438383358275071</v>
          </cell>
        </row>
        <row r="59">
          <cell r="AX59">
            <v>46</v>
          </cell>
          <cell r="AY59">
            <v>0.47007330224673027</v>
          </cell>
          <cell r="AZ59">
            <v>47</v>
          </cell>
          <cell r="BA59">
            <v>0.68561357165717407</v>
          </cell>
          <cell r="BB59">
            <v>48</v>
          </cell>
          <cell r="BC59">
            <v>0.79813976202382908</v>
          </cell>
          <cell r="BL59">
            <v>46</v>
          </cell>
          <cell r="BM59">
            <v>0.50844367334769158</v>
          </cell>
          <cell r="BN59">
            <v>47</v>
          </cell>
          <cell r="BO59">
            <v>0.63045672740396841</v>
          </cell>
          <cell r="BP59">
            <v>48</v>
          </cell>
          <cell r="BQ59">
            <v>0.72348225804539501</v>
          </cell>
        </row>
        <row r="60">
          <cell r="AX60">
            <v>47</v>
          </cell>
          <cell r="AY60">
            <v>0.46854630711754541</v>
          </cell>
          <cell r="AZ60">
            <v>48</v>
          </cell>
          <cell r="BA60">
            <v>0.68464584632531533</v>
          </cell>
          <cell r="BB60">
            <v>49</v>
          </cell>
          <cell r="BC60">
            <v>0.79749493141549888</v>
          </cell>
          <cell r="BL60">
            <v>47</v>
          </cell>
          <cell r="BM60">
            <v>0.50699288022161948</v>
          </cell>
          <cell r="BN60">
            <v>48</v>
          </cell>
          <cell r="BO60">
            <v>0.62932135556615187</v>
          </cell>
          <cell r="BP60">
            <v>49</v>
          </cell>
          <cell r="BQ60">
            <v>0.72260234054559913</v>
          </cell>
        </row>
        <row r="61">
          <cell r="AX61">
            <v>48</v>
          </cell>
          <cell r="AY61">
            <v>0.46705685207178482</v>
          </cell>
          <cell r="AZ61">
            <v>49</v>
          </cell>
          <cell r="BA61">
            <v>0.6837009661777772</v>
          </cell>
          <cell r="BB61">
            <v>50</v>
          </cell>
          <cell r="BC61">
            <v>0.79686504523502855</v>
          </cell>
          <cell r="BL61">
            <v>48</v>
          </cell>
          <cell r="BM61">
            <v>0.50557752383323307</v>
          </cell>
          <cell r="BN61">
            <v>49</v>
          </cell>
          <cell r="BO61">
            <v>0.62821307615659028</v>
          </cell>
          <cell r="BP61">
            <v>50</v>
          </cell>
          <cell r="BQ61">
            <v>0.72174308596085213</v>
          </cell>
        </row>
        <row r="62">
          <cell r="AX62">
            <v>49</v>
          </cell>
          <cell r="AY62">
            <v>0.46560321015381412</v>
          </cell>
          <cell r="AZ62">
            <v>50</v>
          </cell>
          <cell r="BA62">
            <v>0.68277790186288545</v>
          </cell>
          <cell r="BB62">
            <v>51</v>
          </cell>
          <cell r="BC62">
            <v>0.79624943635642109</v>
          </cell>
          <cell r="BL62">
            <v>49</v>
          </cell>
          <cell r="BM62">
            <v>0.50419597942089678</v>
          </cell>
          <cell r="BN62">
            <v>50</v>
          </cell>
          <cell r="BO62">
            <v>0.62713066176788912</v>
          </cell>
          <cell r="BP62">
            <v>51</v>
          </cell>
          <cell r="BQ62">
            <v>0.72090356575218861</v>
          </cell>
        </row>
        <row r="63">
          <cell r="AX63">
            <v>50</v>
          </cell>
          <cell r="AY63">
            <v>0.46418376925523619</v>
          </cell>
          <cell r="AZ63">
            <v>51</v>
          </cell>
          <cell r="BA63">
            <v>0.68187569154170147</v>
          </cell>
          <cell r="BB63">
            <v>52</v>
          </cell>
          <cell r="BC63">
            <v>0.79564748113941952</v>
          </cell>
          <cell r="BL63">
            <v>50</v>
          </cell>
          <cell r="BM63">
            <v>0.50284673003284808</v>
          </cell>
          <cell r="BN63">
            <v>51</v>
          </cell>
          <cell r="BO63">
            <v>0.62607296578856753</v>
          </cell>
          <cell r="BP63">
            <v>52</v>
          </cell>
          <cell r="BQ63">
            <v>0.72008291217322484</v>
          </cell>
        </row>
        <row r="64">
          <cell r="AX64">
            <v>51</v>
          </cell>
          <cell r="AY64">
            <v>0.46279702222179431</v>
          </cell>
          <cell r="AZ64">
            <v>52</v>
          </cell>
          <cell r="BA64">
            <v>0.68099343513223487</v>
          </cell>
          <cell r="BB64">
            <v>53</v>
          </cell>
          <cell r="BC64">
            <v>0.79505859573915294</v>
          </cell>
          <cell r="BL64">
            <v>51</v>
          </cell>
          <cell r="BM64">
            <v>0.50152835725581424</v>
          </cell>
          <cell r="BN64">
            <v>52</v>
          </cell>
          <cell r="BO64">
            <v>0.62503891549611901</v>
          </cell>
          <cell r="BP64">
            <v>53</v>
          </cell>
          <cell r="BQ64">
            <v>0.71928031309415219</v>
          </cell>
        </row>
        <row r="65">
          <cell r="AX65">
            <v>52</v>
          </cell>
          <cell r="AY65">
            <v>0.4614415579987754</v>
          </cell>
          <cell r="AZ65">
            <v>53</v>
          </cell>
          <cell r="BA65">
            <v>0.68013028915290652</v>
          </cell>
          <cell r="BB65">
            <v>54</v>
          </cell>
          <cell r="BC65">
            <v>0.79448223279859675</v>
          </cell>
          <cell r="BL65">
            <v>52</v>
          </cell>
          <cell r="BM65">
            <v>0.50023953291557099</v>
          </cell>
          <cell r="BN65">
            <v>53</v>
          </cell>
          <cell r="BO65">
            <v>0.62402750587072175</v>
          </cell>
          <cell r="BP65">
            <v>54</v>
          </cell>
          <cell r="BQ65">
            <v>0.71849500736405192</v>
          </cell>
        </row>
        <row r="66">
          <cell r="AX66">
            <v>53</v>
          </cell>
          <cell r="AY66">
            <v>0.46011605368712882</v>
          </cell>
          <cell r="AZ66">
            <v>54</v>
          </cell>
          <cell r="BA66">
            <v>0.67928546209202534</v>
          </cell>
          <cell r="BB66">
            <v>55</v>
          </cell>
          <cell r="BC66">
            <v>0.79391787847719941</v>
          </cell>
          <cell r="BL66">
            <v>53</v>
          </cell>
          <cell r="BM66">
            <v>0.49897901162998548</v>
          </cell>
          <cell r="BN66">
            <v>54</v>
          </cell>
          <cell r="BO66">
            <v>0.62303779404137039</v>
          </cell>
          <cell r="BP66">
            <v>55</v>
          </cell>
          <cell r="BQ66">
            <v>0.71772628064580191</v>
          </cell>
        </row>
        <row r="67">
          <cell r="AX67">
            <v>54</v>
          </cell>
          <cell r="AY67">
            <v>0.45881926740046464</v>
          </cell>
          <cell r="AZ67">
            <v>55</v>
          </cell>
          <cell r="BA67">
            <v>0.67845821024027186</v>
          </cell>
          <cell r="BB67">
            <v>56</v>
          </cell>
          <cell r="BC67">
            <v>0.79336504977553435</v>
          </cell>
          <cell r="BL67">
            <v>54</v>
          </cell>
          <cell r="BM67">
            <v>0.49774562411183787</v>
          </cell>
          <cell r="BN67">
            <v>55</v>
          </cell>
          <cell r="BO67">
            <v>0.62206889428853596</v>
          </cell>
          <cell r="BP67">
            <v>56</v>
          </cell>
          <cell r="BQ67">
            <v>0.71697346166700981</v>
          </cell>
        </row>
        <row r="68">
          <cell r="AX68">
            <v>55</v>
          </cell>
          <cell r="AY68">
            <v>0.4575500318282093</v>
          </cell>
          <cell r="AZ68">
            <v>56</v>
          </cell>
          <cell r="BA68">
            <v>0.67764783393179717</v>
          </cell>
          <cell r="BB68">
            <v>57</v>
          </cell>
          <cell r="BC68">
            <v>0.79282329212130331</v>
          </cell>
          <cell r="BL68">
            <v>55</v>
          </cell>
          <cell r="BM68">
            <v>0.49653827113284765</v>
          </cell>
          <cell r="BN68">
            <v>56</v>
          </cell>
          <cell r="BO68">
            <v>0.6211199735378653</v>
          </cell>
          <cell r="BP68">
            <v>57</v>
          </cell>
          <cell r="BQ68">
            <v>0.71623591883814852</v>
          </cell>
        </row>
        <row r="69">
          <cell r="AX69">
            <v>56</v>
          </cell>
          <cell r="AY69">
            <v>0.45630724842299875</v>
          </cell>
          <cell r="AZ69">
            <v>57</v>
          </cell>
          <cell r="BA69">
            <v>0.67685367414685871</v>
          </cell>
          <cell r="BB69">
            <v>58</v>
          </cell>
          <cell r="BC69">
            <v>0.79229217718667233</v>
          </cell>
          <cell r="BL69">
            <v>56</v>
          </cell>
          <cell r="BM69">
            <v>0.49535591807227664</v>
          </cell>
          <cell r="BN69">
            <v>57</v>
          </cell>
          <cell r="BO69">
            <v>0.62019024728824046</v>
          </cell>
          <cell r="BP69">
            <v>58</v>
          </cell>
          <cell r="BQ69">
            <v>0.71551305719562075</v>
          </cell>
        </row>
        <row r="70">
          <cell r="AX70">
            <v>57</v>
          </cell>
          <cell r="AY70">
            <v>0.45508988214123491</v>
          </cell>
          <cell r="AZ70">
            <v>58</v>
          </cell>
          <cell r="BA70">
            <v>0.67607510943510951</v>
          </cell>
          <cell r="BB70">
            <v>59</v>
          </cell>
          <cell r="BC70">
            <v>0.79177130091085934</v>
          </cell>
          <cell r="BL70">
            <v>57</v>
          </cell>
          <cell r="BM70">
            <v>0.4941975899836315</v>
          </cell>
          <cell r="BN70">
            <v>58</v>
          </cell>
          <cell r="BO70">
            <v>0.6192789759249917</v>
          </cell>
          <cell r="BP70">
            <v>59</v>
          </cell>
          <cell r="BQ70">
            <v>0.71480431563304203</v>
          </cell>
        </row>
        <row r="71">
          <cell r="AX71">
            <v>58</v>
          </cell>
          <cell r="AY71">
            <v>0.45389695667498953</v>
          </cell>
          <cell r="AZ71">
            <v>59</v>
          </cell>
          <cell r="BA71">
            <v>0.67531155312394975</v>
          </cell>
          <cell r="BB71">
            <v>60</v>
          </cell>
          <cell r="BC71">
            <v>0.79126028170526119</v>
          </cell>
          <cell r="BL71">
            <v>58</v>
          </cell>
          <cell r="BM71">
            <v>0.49306236712162466</v>
          </cell>
          <cell r="BN71">
            <v>59</v>
          </cell>
          <cell r="BO71">
            <v>0.61838546137543959</v>
          </cell>
          <cell r="BP71">
            <v>60</v>
          </cell>
          <cell r="BQ71">
            <v>0.71410916438877847</v>
          </cell>
        </row>
        <row r="72">
          <cell r="AX72">
            <v>59</v>
          </cell>
          <cell r="AY72">
            <v>0.45272755012132615</v>
          </cell>
          <cell r="AZ72">
            <v>60</v>
          </cell>
          <cell r="BA72">
            <v>0.67456245078087096</v>
          </cell>
          <cell r="BB72">
            <v>61</v>
          </cell>
          <cell r="BC72">
            <v>0.79075875882128277</v>
          </cell>
          <cell r="BL72">
            <v>59</v>
          </cell>
          <cell r="BM72">
            <v>0.49194938087894013</v>
          </cell>
          <cell r="BN72">
            <v>60</v>
          </cell>
          <cell r="BO72">
            <v>0.617509044069385</v>
          </cell>
          <cell r="BP72">
            <v>61</v>
          </cell>
          <cell r="BQ72">
            <v>0.71342710276183474</v>
          </cell>
        </row>
        <row r="73">
          <cell r="AX73">
            <v>60</v>
          </cell>
          <cell r="AY73">
            <v>0.45158079104188797</v>
          </cell>
          <cell r="AZ73">
            <v>61</v>
          </cell>
          <cell r="BA73">
            <v>0.67382727790259533</v>
          </cell>
          <cell r="BB73">
            <v>62</v>
          </cell>
          <cell r="BC73">
            <v>0.79026639086350314</v>
          </cell>
          <cell r="BL73">
            <v>60</v>
          </cell>
          <cell r="BM73">
            <v>0.49085781008867013</v>
          </cell>
          <cell r="BN73">
            <v>61</v>
          </cell>
          <cell r="BO73">
            <v>0.61664910017183638</v>
          </cell>
          <cell r="BP73">
            <v>62</v>
          </cell>
          <cell r="BQ73">
            <v>0.71275765703166072</v>
          </cell>
        </row>
        <row r="74">
          <cell r="AX74">
            <v>61</v>
          </cell>
          <cell r="AY74">
            <v>0.45045585487140727</v>
          </cell>
          <cell r="AZ74">
            <v>62</v>
          </cell>
          <cell r="BA74">
            <v>0.67310553780715132</v>
          </cell>
          <cell r="BB74">
            <v>63</v>
          </cell>
          <cell r="BC74">
            <v>0.78978285443293084</v>
          </cell>
          <cell r="BL74">
            <v>61</v>
          </cell>
          <cell r="BM74">
            <v>0.48978687765373385</v>
          </cell>
          <cell r="BN74">
            <v>62</v>
          </cell>
          <cell r="BO74">
            <v>0.61580503905928385</v>
          </cell>
          <cell r="BP74">
            <v>63</v>
          </cell>
          <cell r="BQ74">
            <v>0.71210037856044528</v>
          </cell>
        </row>
        <row r="75">
          <cell r="AX75">
            <v>62</v>
          </cell>
          <cell r="AY75">
            <v>0.44935196063880745</v>
          </cell>
          <cell r="AZ75">
            <v>63</v>
          </cell>
          <cell r="BA75">
            <v>0.67239675970790103</v>
          </cell>
          <cell r="BB75">
            <v>64</v>
          </cell>
          <cell r="BC75">
            <v>0.78930784288694067</v>
          </cell>
          <cell r="BL75">
            <v>62</v>
          </cell>
          <cell r="BM75">
            <v>0.48873584746926568</v>
          </cell>
          <cell r="BN75">
            <v>63</v>
          </cell>
          <cell r="BO75">
            <v>0.61497630101428835</v>
          </cell>
          <cell r="BP75">
            <v>64</v>
          </cell>
          <cell r="BQ75">
            <v>0.71145484205904053</v>
          </cell>
        </row>
        <row r="76">
          <cell r="AX76">
            <v>63</v>
          </cell>
          <cell r="AY76">
            <v>0.44826836796889657</v>
          </cell>
          <cell r="AZ76">
            <v>64</v>
          </cell>
          <cell r="BA76">
            <v>0.67170049695101675</v>
          </cell>
          <cell r="BB76">
            <v>65</v>
          </cell>
          <cell r="BC76">
            <v>0.78884106520406261</v>
          </cell>
          <cell r="BL76">
            <v>63</v>
          </cell>
          <cell r="BM76">
            <v>0.48770402160801707</v>
          </cell>
          <cell r="BN76">
            <v>64</v>
          </cell>
          <cell r="BO76">
            <v>0.61416235511614958</v>
          </cell>
          <cell r="BP76">
            <v>65</v>
          </cell>
          <cell r="BQ76">
            <v>0.71082064399989597</v>
          </cell>
        </row>
        <row r="77">
          <cell r="AX77">
            <v>64</v>
          </cell>
          <cell r="AY77">
            <v>0.44720437433640103</v>
          </cell>
          <cell r="AZ77">
            <v>65</v>
          </cell>
          <cell r="BA77">
            <v>0.67101632540006717</v>
          </cell>
          <cell r="BB77">
            <v>66</v>
          </cell>
          <cell r="BC77">
            <v>0.78838224494317066</v>
          </cell>
          <cell r="BL77">
            <v>64</v>
          </cell>
          <cell r="BM77">
            <v>0.48669073774231941</v>
          </cell>
          <cell r="BN77">
            <v>65</v>
          </cell>
          <cell r="BO77">
            <v>0.61336269730801063</v>
          </cell>
          <cell r="BP77">
            <v>66</v>
          </cell>
          <cell r="BQ77">
            <v>0.71019740116231478</v>
          </cell>
        </row>
        <row r="78">
          <cell r="AX78">
            <v>65</v>
          </cell>
          <cell r="AY78">
            <v>0.44615931254734731</v>
          </cell>
          <cell r="AZ78">
            <v>66</v>
          </cell>
          <cell r="BA78">
            <v>0.67034384195323993</v>
          </cell>
          <cell r="BB78">
            <v>67</v>
          </cell>
          <cell r="BC78">
            <v>0.78793111928781634</v>
          </cell>
          <cell r="BL78">
            <v>65</v>
          </cell>
          <cell r="BM78">
            <v>0.48569536677920533</v>
          </cell>
          <cell r="BN78">
            <v>66</v>
          </cell>
          <cell r="BO78">
            <v>0.6125768486230162</v>
          </cell>
          <cell r="BP78">
            <v>67</v>
          </cell>
          <cell r="BQ78">
            <v>0.70958474929702919</v>
          </cell>
        </row>
        <row r="79">
          <cell r="AX79">
            <v>66</v>
          </cell>
          <cell r="AY79">
            <v>0.4451325484256341</v>
          </cell>
          <cell r="AZ79">
            <v>67</v>
          </cell>
          <cell r="BA79">
            <v>0.6696826631803634</v>
          </cell>
          <cell r="BB79">
            <v>68</v>
          </cell>
          <cell r="BC79">
            <v>0.7874874381674879</v>
          </cell>
          <cell r="BL79">
            <v>66</v>
          </cell>
          <cell r="BM79">
            <v>0.48471731068793467</v>
          </cell>
          <cell r="BN79">
            <v>67</v>
          </cell>
          <cell r="BO79">
            <v>0.61180435355409568</v>
          </cell>
          <cell r="BP79">
            <v>68</v>
          </cell>
          <cell r="BQ79">
            <v>0.70898234189855447</v>
          </cell>
        </row>
        <row r="80">
          <cell r="AX80">
            <v>67</v>
          </cell>
          <cell r="AY80">
            <v>0.44412347868511082</v>
          </cell>
          <cell r="AZ80">
            <v>68</v>
          </cell>
          <cell r="BA80">
            <v>0.66903242406831553</v>
          </cell>
          <cell r="BB80">
            <v>69</v>
          </cell>
          <cell r="BC80">
            <v>0.78705096344849079</v>
          </cell>
          <cell r="BL80">
            <v>67</v>
          </cell>
          <cell r="BM80">
            <v>0.48375600050149037</v>
          </cell>
          <cell r="BN80">
            <v>68</v>
          </cell>
          <cell r="BO80">
            <v>0.61104477855366979</v>
          </cell>
          <cell r="BP80">
            <v>69</v>
          </cell>
          <cell r="BQ80">
            <v>0.70838984907506342</v>
          </cell>
        </row>
        <row r="81">
          <cell r="AX81">
            <v>68</v>
          </cell>
          <cell r="AY81">
            <v>0.44313152896964358</v>
          </cell>
          <cell r="AZ81">
            <v>69</v>
          </cell>
          <cell r="BA81">
            <v>0.66839277686465248</v>
          </cell>
          <cell r="BB81">
            <v>70</v>
          </cell>
          <cell r="BC81">
            <v>0.78662146818793965</v>
          </cell>
          <cell r="BL81">
            <v>68</v>
          </cell>
          <cell r="BM81">
            <v>0.48281089447563375</v>
          </cell>
          <cell r="BN81">
            <v>69</v>
          </cell>
          <cell r="BO81">
            <v>0.61029771065106797</v>
          </cell>
          <cell r="BP81">
            <v>70</v>
          </cell>
          <cell r="BQ81">
            <v>0.70780695650664416</v>
          </cell>
        </row>
        <row r="82">
          <cell r="AX82">
            <v>69</v>
          </cell>
          <cell r="AY82">
            <v>0.44215615204554659</v>
          </cell>
          <cell r="AZ82">
            <v>70</v>
          </cell>
          <cell r="BA82">
            <v>0.6677633900103872</v>
          </cell>
          <cell r="BB82">
            <v>71</v>
          </cell>
          <cell r="BC82">
            <v>0.78619873594504974</v>
          </cell>
          <cell r="BL82">
            <v>69</v>
          </cell>
          <cell r="BM82">
            <v>0.4818814763908793</v>
          </cell>
          <cell r="BN82">
            <v>70</v>
          </cell>
          <cell r="BO82">
            <v>0.60956275617676936</v>
          </cell>
          <cell r="BP82">
            <v>71</v>
          </cell>
          <cell r="BQ82">
            <v>0.70723336448378227</v>
          </cell>
        </row>
        <row r="83">
          <cell r="AX83">
            <v>70</v>
          </cell>
          <cell r="AY83">
            <v>0.44119682613242028</v>
          </cell>
          <cell r="AZ83">
            <v>71</v>
          </cell>
          <cell r="BA83">
            <v>0.6671439471538062</v>
          </cell>
          <cell r="BB83">
            <v>72</v>
          </cell>
          <cell r="BC83">
            <v>0.78578256014453185</v>
          </cell>
          <cell r="BL83">
            <v>70</v>
          </cell>
          <cell r="BM83">
            <v>0.48096725398431661</v>
          </cell>
          <cell r="BN83">
            <v>71</v>
          </cell>
          <cell r="BO83">
            <v>0.60883953958372916</v>
          </cell>
          <cell r="BP83">
            <v>72</v>
          </cell>
          <cell r="BQ83">
            <v>0.70666878701878011</v>
          </cell>
        </row>
        <row r="84">
          <cell r="AX84">
            <v>71</v>
          </cell>
          <cell r="AY84">
            <v>0.44025305335990828</v>
          </cell>
          <cell r="AZ84">
            <v>72</v>
          </cell>
          <cell r="BA84">
            <v>0.66653414623806384</v>
          </cell>
          <cell r="BB84">
            <v>73</v>
          </cell>
          <cell r="BC84">
            <v>0.78537274348743624</v>
          </cell>
          <cell r="BL84">
            <v>71</v>
          </cell>
          <cell r="BM84">
            <v>0.48006775749956965</v>
          </cell>
          <cell r="BN84">
            <v>72</v>
          </cell>
          <cell r="BO84">
            <v>0.60812770235707447</v>
          </cell>
          <cell r="BP84">
            <v>73</v>
          </cell>
          <cell r="BQ84">
            <v>0.70611295102357807</v>
          </cell>
        </row>
        <row r="85">
          <cell r="AX85">
            <v>72</v>
          </cell>
          <cell r="AY85">
            <v>0.43932435833917227</v>
          </cell>
          <cell r="AZ85">
            <v>73</v>
          </cell>
          <cell r="BA85">
            <v>0.66593369865603713</v>
          </cell>
          <cell r="BB85">
            <v>74</v>
          </cell>
          <cell r="BC85">
            <v>0.78496909740526621</v>
          </cell>
          <cell r="BL85">
            <v>72</v>
          </cell>
          <cell r="BM85">
            <v>0.47918253834440361</v>
          </cell>
          <cell r="BN85">
            <v>73</v>
          </cell>
          <cell r="BO85">
            <v>0.60742690200435223</v>
          </cell>
          <cell r="BP85">
            <v>74</v>
          </cell>
          <cell r="BQ85">
            <v>0.70556559554812071</v>
          </cell>
        </row>
        <row r="86">
          <cell r="AX86">
            <v>73</v>
          </cell>
          <cell r="AY86">
            <v>0.43841028683903305</v>
          </cell>
          <cell r="AZ86">
            <v>74</v>
          </cell>
          <cell r="BA86">
            <v>0.66534232846658503</v>
          </cell>
          <cell r="BB86">
            <v>75</v>
          </cell>
          <cell r="BC86">
            <v>0.78457144155360703</v>
          </cell>
          <cell r="BL86">
            <v>73</v>
          </cell>
          <cell r="BM86">
            <v>0.4783111678465517</v>
          </cell>
          <cell r="BN86">
            <v>74</v>
          </cell>
          <cell r="BO86">
            <v>0.60673681111930233</v>
          </cell>
          <cell r="BP86">
            <v>75</v>
          </cell>
          <cell r="BQ86">
            <v>0.70502647107400396</v>
          </cell>
        </row>
        <row r="87">
          <cell r="AX87">
            <v>74</v>
          </cell>
          <cell r="AY87">
            <v>0.43751040455773138</v>
          </cell>
          <cell r="AZ87">
            <v>75</v>
          </cell>
          <cell r="BA87">
            <v>0.66475977166694744</v>
          </cell>
          <cell r="BB87">
            <v>76</v>
          </cell>
          <cell r="BC87">
            <v>0.78417960334189207</v>
          </cell>
          <cell r="BL87">
            <v>74</v>
          </cell>
          <cell r="BM87">
            <v>0.47745323609928603</v>
          </cell>
          <cell r="BN87">
            <v>75</v>
          </cell>
          <cell r="BO87">
            <v>0.60605711651283867</v>
          </cell>
          <cell r="BP87">
            <v>76</v>
          </cell>
          <cell r="BQ87">
            <v>0.70449533885866</v>
          </cell>
        </row>
        <row r="88">
          <cell r="AX88">
            <v>75</v>
          </cell>
          <cell r="AY88">
            <v>0.43662429598216357</v>
          </cell>
          <cell r="AZ88">
            <v>76</v>
          </cell>
          <cell r="BA88">
            <v>0.66418577551652935</v>
          </cell>
          <cell r="BB88">
            <v>77</v>
          </cell>
          <cell r="BC88">
            <v>0.78379341749625375</v>
          </cell>
          <cell r="BL88">
            <v>75</v>
          </cell>
          <cell r="BM88">
            <v>0.47660835088909514</v>
          </cell>
          <cell r="BN88">
            <v>76</v>
          </cell>
          <cell r="BO88">
            <v>0.60538751840553939</v>
          </cell>
          <cell r="BP88">
            <v>77</v>
          </cell>
          <cell r="BQ88">
            <v>0.70397197032581071</v>
          </cell>
        </row>
        <row r="89">
          <cell r="AX89">
            <v>76</v>
          </cell>
          <cell r="AY89">
            <v>0.43575156332724108</v>
          </cell>
          <cell r="AZ89">
            <v>77</v>
          </cell>
          <cell r="BA89">
            <v>0.66362009790778542</v>
          </cell>
          <cell r="BB89">
            <v>78</v>
          </cell>
          <cell r="BC89">
            <v>0.78341272565271181</v>
          </cell>
          <cell r="BL89">
            <v>76</v>
          </cell>
          <cell r="BM89">
            <v>0.4757761366985761</v>
          </cell>
          <cell r="BN89">
            <v>77</v>
          </cell>
          <cell r="BO89">
            <v>0.60472772967650323</v>
          </cell>
          <cell r="BP89">
            <v>78</v>
          </cell>
          <cell r="BQ89">
            <v>0.7034561464983321</v>
          </cell>
        </row>
        <row r="90">
          <cell r="AX90">
            <v>77</v>
          </cell>
          <cell r="AY90">
            <v>0.43489182554873373</v>
          </cell>
          <cell r="AZ90">
            <v>78</v>
          </cell>
          <cell r="BA90">
            <v>0.6630625067803263</v>
          </cell>
          <cell r="BB90">
            <v>79</v>
          </cell>
          <cell r="BC90">
            <v>0.78303737597820633</v>
          </cell>
          <cell r="BL90">
            <v>77</v>
          </cell>
          <cell r="BM90">
            <v>0.47495623377831508</v>
          </cell>
          <cell r="BN90">
            <v>78</v>
          </cell>
          <cell r="BO90">
            <v>0.60407747516392818</v>
          </cell>
          <cell r="BP90">
            <v>79</v>
          </cell>
          <cell r="BQ90">
            <v>0.70294765747004062</v>
          </cell>
        </row>
        <row r="91">
          <cell r="AX91">
            <v>78</v>
          </cell>
          <cell r="AY91">
            <v>0.43404471742358697</v>
          </cell>
          <cell r="AZ91">
            <v>79</v>
          </cell>
          <cell r="BA91">
            <v>0.66251277957473942</v>
          </cell>
          <cell r="BB91">
            <v>80</v>
          </cell>
          <cell r="BC91">
            <v>0.78266722281722156</v>
          </cell>
          <cell r="BL91">
            <v>78</v>
          </cell>
          <cell r="BM91">
            <v>0.47414829728212149</v>
          </cell>
          <cell r="BN91">
            <v>79</v>
          </cell>
          <cell r="BO91">
            <v>0.60343649101320029</v>
          </cell>
          <cell r="BP91">
            <v>80</v>
          </cell>
          <cell r="BQ91">
            <v>0.70244630191324531</v>
          </cell>
        </row>
        <row r="92">
          <cell r="AX92">
            <v>79</v>
          </cell>
          <cell r="AY92">
            <v>0.43320988869227051</v>
          </cell>
          <cell r="AZ92">
            <v>80</v>
          </cell>
          <cell r="BA92">
            <v>0.66197070272293901</v>
          </cell>
          <cell r="BB92">
            <v>81</v>
          </cell>
          <cell r="BC92">
            <v>0.78230212636195917</v>
          </cell>
          <cell r="BL92">
            <v>79</v>
          </cell>
          <cell r="BM92">
            <v>0.47335199646050896</v>
          </cell>
          <cell r="BN92">
            <v>80</v>
          </cell>
          <cell r="BO92">
            <v>0.60280452406868235</v>
          </cell>
          <cell r="BP92">
            <v>81</v>
          </cell>
          <cell r="BQ92">
            <v>0.70195188661920038</v>
          </cell>
        </row>
        <row r="93">
          <cell r="AX93">
            <v>80</v>
          </cell>
          <cell r="AY93">
            <v>0.43238700325821733</v>
          </cell>
          <cell r="AZ93">
            <v>81</v>
          </cell>
          <cell r="BA93">
            <v>0.66143607117215941</v>
          </cell>
          <cell r="BB93">
            <v>82</v>
          </cell>
          <cell r="BC93">
            <v>0.78194195234420083</v>
          </cell>
          <cell r="BL93">
            <v>80</v>
          </cell>
          <cell r="BM93">
            <v>0.47256701390779143</v>
          </cell>
          <cell r="BN93">
            <v>81</v>
          </cell>
          <cell r="BO93">
            <v>0.60218133130573859</v>
          </cell>
          <cell r="BP93">
            <v>82</v>
          </cell>
          <cell r="BQ93">
            <v>0.70146422606886161</v>
          </cell>
        </row>
        <row r="94">
          <cell r="AX94">
            <v>81</v>
          </cell>
          <cell r="AY94">
            <v>0.43157573843986552</v>
          </cell>
          <cell r="AZ94">
            <v>82</v>
          </cell>
          <cell r="BA94">
            <v>0.66090868793996338</v>
          </cell>
          <cell r="BB94">
            <v>83</v>
          </cell>
          <cell r="BC94">
            <v>0.78158657174717439</v>
          </cell>
          <cell r="BL94">
            <v>81</v>
          </cell>
          <cell r="BM94">
            <v>0.47179304485858298</v>
          </cell>
          <cell r="BN94">
            <v>82</v>
          </cell>
          <cell r="BO94">
            <v>0.60156667929984864</v>
          </cell>
          <cell r="BP94">
            <v>83</v>
          </cell>
          <cell r="BQ94">
            <v>0.70098314203158085</v>
          </cell>
        </row>
        <row r="95">
          <cell r="AX95">
            <v>82</v>
          </cell>
          <cell r="AY95">
            <v>0.43077578427122154</v>
          </cell>
          <cell r="AZ95">
            <v>83</v>
          </cell>
          <cell r="BA95">
            <v>0.66038836369787657</v>
          </cell>
          <cell r="BB95">
            <v>84</v>
          </cell>
          <cell r="BC95">
            <v>0.78123586053588656</v>
          </cell>
          <cell r="BL95">
            <v>82</v>
          </cell>
          <cell r="BM95">
            <v>0.47102979652987365</v>
          </cell>
          <cell r="BN95">
            <v>83</v>
          </cell>
          <cell r="BO95">
            <v>0.60096034372994855</v>
          </cell>
          <cell r="BP95">
            <v>84</v>
          </cell>
          <cell r="BQ95">
            <v>0.70050846318958748</v>
          </cell>
        </row>
        <row r="96">
          <cell r="AX96">
            <v>83</v>
          </cell>
          <cell r="AY96">
            <v>0.42998684284722644</v>
          </cell>
          <cell r="AZ96">
            <v>84</v>
          </cell>
          <cell r="BA96">
            <v>0.65987491638146956</v>
          </cell>
          <cell r="BB96">
            <v>85</v>
          </cell>
          <cell r="BC96">
            <v>0.78088969940452047</v>
          </cell>
          <cell r="BL96">
            <v>83</v>
          </cell>
          <cell r="BM96">
            <v>0.47027698750519054</v>
          </cell>
          <cell r="BN96">
            <v>84</v>
          </cell>
          <cell r="BO96">
            <v>0.60036210891338881</v>
          </cell>
          <cell r="BP96">
            <v>85</v>
          </cell>
          <cell r="BQ96">
            <v>0.70004002478629923</v>
          </cell>
        </row>
        <row r="97">
          <cell r="AX97">
            <v>84</v>
          </cell>
          <cell r="AY97">
            <v>0.42920862771053336</v>
          </cell>
          <cell r="AZ97">
            <v>85</v>
          </cell>
          <cell r="BA97">
            <v>0.65936817082489851</v>
          </cell>
          <cell r="BB97">
            <v>86</v>
          </cell>
          <cell r="BC97">
            <v>0.78054797353962069</v>
          </cell>
          <cell r="BL97">
            <v>84</v>
          </cell>
          <cell r="BM97">
            <v>0.46953434715766518</v>
          </cell>
          <cell r="BN97">
            <v>85</v>
          </cell>
          <cell r="BO97">
            <v>0.59977176737012838</v>
          </cell>
          <cell r="BP97">
            <v>86</v>
          </cell>
          <cell r="BQ97">
            <v>0.69957766829666812</v>
          </cell>
        </row>
        <row r="98">
          <cell r="AX98">
            <v>85</v>
          </cell>
          <cell r="AY98">
            <v>0.42844086327660347</v>
          </cell>
          <cell r="AZ98">
            <v>86</v>
          </cell>
          <cell r="BA98">
            <v>0.65886795841809231</v>
          </cell>
          <cell r="BB98">
            <v>87</v>
          </cell>
          <cell r="BC98">
            <v>0.78021057239789615</v>
          </cell>
          <cell r="BL98">
            <v>85</v>
          </cell>
          <cell r="BM98">
            <v>0.46880161510910034</v>
          </cell>
          <cell r="BN98">
            <v>86</v>
          </cell>
          <cell r="BO98">
            <v>0.59918911941399233</v>
          </cell>
          <cell r="BP98">
            <v>87</v>
          </cell>
          <cell r="BQ98">
            <v>0.69912124111793306</v>
          </cell>
        </row>
        <row r="99">
          <cell r="AX99">
            <v>86</v>
          </cell>
          <cell r="AY99">
            <v>0.42768328429428726</v>
          </cell>
          <cell r="AZ99">
            <v>87</v>
          </cell>
          <cell r="BA99">
            <v>0.65837411678492064</v>
          </cell>
          <cell r="BB99">
            <v>88</v>
          </cell>
          <cell r="BC99">
            <v>0.77987738949757346</v>
          </cell>
          <cell r="BL99">
            <v>86</v>
          </cell>
          <cell r="BM99">
            <v>0.46807854072238275</v>
          </cell>
          <cell r="BN99">
            <v>87</v>
          </cell>
          <cell r="BO99">
            <v>0.59861397276900219</v>
          </cell>
          <cell r="BP99">
            <v>88</v>
          </cell>
          <cell r="BQ99">
            <v>0.69867059627927874</v>
          </cell>
        </row>
        <row r="100">
          <cell r="AX100">
            <v>87</v>
          </cell>
          <cell r="AY100">
            <v>0.4269356353393059</v>
          </cell>
          <cell r="AZ100">
            <v>88</v>
          </cell>
          <cell r="BA100">
            <v>0.65788648948082773</v>
          </cell>
          <cell r="BB100">
            <v>89</v>
          </cell>
          <cell r="BC100">
            <v>0.77954832222232207</v>
          </cell>
          <cell r="BL100">
            <v>87</v>
          </cell>
          <cell r="BM100">
            <v>0.46736488262480913</v>
          </cell>
          <cell r="BN100">
            <v>88</v>
          </cell>
          <cell r="BO100">
            <v>0.59804614220896291</v>
          </cell>
          <cell r="BP100">
            <v>89</v>
          </cell>
          <cell r="BQ100">
            <v>0.69822559216903635</v>
          </cell>
        </row>
        <row r="101">
          <cell r="AX101">
            <v>88</v>
          </cell>
          <cell r="AY101">
            <v>0.42619767033825728</v>
          </cell>
          <cell r="AZ101">
            <v>89</v>
          </cell>
          <cell r="BA101">
            <v>0.65740492570853448</v>
          </cell>
          <cell r="BB101">
            <v>90</v>
          </cell>
          <cell r="BC101">
            <v>0.77922327163685223</v>
          </cell>
          <cell r="BL101">
            <v>88</v>
          </cell>
          <cell r="BM101">
            <v>0.4666604082601028</v>
          </cell>
          <cell r="BN101">
            <v>89</v>
          </cell>
          <cell r="BO101">
            <v>0.59748544921863356</v>
          </cell>
          <cell r="BP101">
            <v>90</v>
          </cell>
          <cell r="BQ101">
            <v>0.69778609227816901</v>
          </cell>
        </row>
        <row r="102">
          <cell r="AX102">
            <v>89</v>
          </cell>
          <cell r="AY102">
            <v>0.42546915212097502</v>
          </cell>
          <cell r="AZ102">
            <v>90</v>
          </cell>
          <cell r="BA102">
            <v>0.65692928005053319</v>
          </cell>
          <cell r="BB102">
            <v>91</v>
          </cell>
          <cell r="BC102">
            <v>0.77890214231336463</v>
          </cell>
          <cell r="BL102">
            <v>89</v>
          </cell>
          <cell r="BM102">
            <v>0.46596489346707504</v>
          </cell>
          <cell r="BN102">
            <v>90</v>
          </cell>
          <cell r="BO102">
            <v>0.59693172167495767</v>
          </cell>
          <cell r="BP102">
            <v>91</v>
          </cell>
          <cell r="BQ102">
            <v>0.69735196495889096</v>
          </cell>
        </row>
        <row r="103">
          <cell r="AX103">
            <v>90</v>
          </cell>
          <cell r="AY103">
            <v>0.42474985199924042</v>
          </cell>
          <cell r="AZ103">
            <v>91</v>
          </cell>
          <cell r="BA103">
            <v>0.65645941221719861</v>
          </cell>
          <cell r="BB103">
            <v>92</v>
          </cell>
          <cell r="BC103">
            <v>0.77858484216809387</v>
          </cell>
          <cell r="BL103">
            <v>90</v>
          </cell>
          <cell r="BM103">
            <v>0.46527812208305985</v>
          </cell>
          <cell r="BN103">
            <v>91</v>
          </cell>
          <cell r="BO103">
            <v>0.59638479354694063</v>
          </cell>
          <cell r="BP103">
            <v>92</v>
          </cell>
          <cell r="BQ103">
            <v>0.69692308319736429</v>
          </cell>
        </row>
        <row r="104">
          <cell r="AX104">
            <v>91</v>
          </cell>
          <cell r="AY104">
            <v>0.42403954937001487</v>
          </cell>
          <cell r="AZ104">
            <v>92</v>
          </cell>
          <cell r="BA104">
            <v>0.65599518680943603</v>
          </cell>
          <cell r="BB104">
            <v>93</v>
          </cell>
          <cell r="BC104">
            <v>0.7782712823072494</v>
          </cell>
          <cell r="BL104">
            <v>91</v>
          </cell>
          <cell r="BM104">
            <v>0.46459988557039711</v>
          </cell>
          <cell r="BN104">
            <v>92</v>
          </cell>
          <cell r="BO104">
            <v>0.59584450461288985</v>
          </cell>
          <cell r="BP104">
            <v>93</v>
          </cell>
          <cell r="BQ104">
            <v>0.69649932439949924</v>
          </cell>
        </row>
        <row r="105">
          <cell r="AX105">
            <v>92</v>
          </cell>
          <cell r="AY105">
            <v>0.42333803134150383</v>
          </cell>
          <cell r="AZ105">
            <v>93</v>
          </cell>
          <cell r="BA105">
            <v>0.6555364730948734</v>
          </cell>
          <cell r="BB105">
            <v>94</v>
          </cell>
          <cell r="BC105">
            <v>0.77796137688171607</v>
          </cell>
          <cell r="BL105">
            <v>92</v>
          </cell>
          <cell r="BM105">
            <v>0.46392998266438112</v>
          </cell>
          <cell r="BN105">
            <v>93</v>
          </cell>
          <cell r="BO105">
            <v>0.59531070019382304</v>
          </cell>
          <cell r="BP105">
            <v>94</v>
          </cell>
          <cell r="BQ105">
            <v>0.6960805701889643</v>
          </cell>
        </row>
        <row r="106">
          <cell r="AX106">
            <v>93</v>
          </cell>
          <cell r="AY106">
            <v>0.42264509238049763</v>
          </cell>
          <cell r="AZ106">
            <v>94</v>
          </cell>
          <cell r="BA106">
            <v>0.65508314479668128</v>
          </cell>
          <cell r="BB106">
            <v>95</v>
          </cell>
          <cell r="BC106">
            <v>0.77765504294992049</v>
          </cell>
          <cell r="BL106">
            <v>93</v>
          </cell>
          <cell r="BM106">
            <v>0.46326821904121285</v>
          </cell>
          <cell r="BN106">
            <v>94</v>
          </cell>
          <cell r="BO106">
            <v>0.59478323090195195</v>
          </cell>
          <cell r="BP106">
            <v>95</v>
          </cell>
          <cell r="BQ106">
            <v>0.69566670621658044</v>
          </cell>
        </row>
        <row r="107">
          <cell r="AX107">
            <v>94</v>
          </cell>
          <cell r="AY107">
            <v>0.42196053397955857</v>
          </cell>
          <cell r="AZ107">
            <v>95</v>
          </cell>
          <cell r="BA107">
            <v>0.65463507989417691</v>
          </cell>
          <cell r="BB107">
            <v>96</v>
          </cell>
          <cell r="BC107">
            <v>0.77735220034832209</v>
          </cell>
          <cell r="BL107">
            <v>94</v>
          </cell>
          <cell r="BM107">
            <v>0.46261440700461309</v>
          </cell>
          <cell r="BN107">
            <v>95</v>
          </cell>
          <cell r="BO107">
            <v>0.59426195240323287</v>
          </cell>
          <cell r="BP107">
            <v>96</v>
          </cell>
          <cell r="BQ107">
            <v>0.69525762198033969</v>
          </cell>
        </row>
        <row r="108">
          <cell r="AX108">
            <v>95</v>
          </cell>
          <cell r="AY108">
            <v>0.42128416434273053</v>
          </cell>
          <cell r="AZ108">
            <v>96</v>
          </cell>
          <cell r="BA108">
            <v>0.65419216043443229</v>
          </cell>
          <cell r="BB108">
            <v>97</v>
          </cell>
          <cell r="BC108">
            <v>0.77705277156902475</v>
          </cell>
          <cell r="BL108">
            <v>95</v>
          </cell>
          <cell r="BM108">
            <v>0.46196836518985362</v>
          </cell>
          <cell r="BN108">
            <v>96</v>
          </cell>
          <cell r="BO108">
            <v>0.59374672519304983</v>
          </cell>
          <cell r="BP108">
            <v>97</v>
          </cell>
          <cell r="BQ108">
            <v>0.69485321065534722</v>
          </cell>
        </row>
        <row r="109">
          <cell r="AX109">
            <v>96</v>
          </cell>
          <cell r="AY109">
            <v>0.42061579808855354</v>
          </cell>
          <cell r="AZ109">
            <v>97</v>
          </cell>
          <cell r="BA109">
            <v>0.65375427235416816</v>
          </cell>
          <cell r="BB109">
            <v>98</v>
          </cell>
          <cell r="BC109">
            <v>0.77675668164404477</v>
          </cell>
          <cell r="BL109">
            <v>96</v>
          </cell>
          <cell r="BM109">
            <v>0.46132991828406189</v>
          </cell>
          <cell r="BN109">
            <v>97</v>
          </cell>
          <cell r="BO109">
            <v>0.59323741438417177</v>
          </cell>
          <cell r="BP109">
            <v>98</v>
          </cell>
          <cell r="BQ109">
            <v>0.69445336893303622</v>
          </cell>
        </row>
        <row r="110">
          <cell r="AX110">
            <v>97</v>
          </cell>
          <cell r="AY110">
            <v>0.41995525596925354</v>
          </cell>
          <cell r="AZ110">
            <v>98</v>
          </cell>
          <cell r="BA110">
            <v>0.65332130531126686</v>
          </cell>
          <cell r="BB110">
            <v>99</v>
          </cell>
          <cell r="BC110">
            <v>0.77646385803580686</v>
          </cell>
          <cell r="BL110">
            <v>97</v>
          </cell>
          <cell r="BM110">
            <v>0.46069889676173892</v>
          </cell>
          <cell r="BN110">
            <v>98</v>
          </cell>
          <cell r="BO110">
            <v>0.59273388950618755</v>
          </cell>
          <cell r="BP110">
            <v>99</v>
          </cell>
          <cell r="BQ110">
            <v>0.69405799686905845</v>
          </cell>
        </row>
        <row r="111">
          <cell r="AX111">
            <v>98</v>
          </cell>
          <cell r="AY111">
            <v>0.41930236460506654</v>
          </cell>
          <cell r="AZ111">
            <v>99</v>
          </cell>
          <cell r="BA111">
            <v>0.65289315252528957</v>
          </cell>
          <cell r="BB111">
            <v>100</v>
          </cell>
          <cell r="BC111">
            <v>0.77617423053346901</v>
          </cell>
          <cell r="BL111">
            <v>98</v>
          </cell>
          <cell r="BM111">
            <v>0.46007513663451083</v>
          </cell>
          <cell r="BN111">
            <v>99</v>
          </cell>
          <cell r="BO111">
            <v>0.59223602431568256</v>
          </cell>
          <cell r="BP111">
            <v>100</v>
          </cell>
          <cell r="BQ111">
            <v>0.69366699773929374</v>
          </cell>
        </row>
        <row r="112">
          <cell r="AX112">
            <v>99</v>
          </cell>
          <cell r="AY112">
            <v>0.41865695623272958</v>
          </cell>
          <cell r="AZ112">
            <v>100</v>
          </cell>
          <cell r="BA112">
            <v>0.65246971062642556</v>
          </cell>
          <cell r="BB112">
            <v>101</v>
          </cell>
          <cell r="BC112">
            <v>0.77588773115470988</v>
          </cell>
          <cell r="BL112">
            <v>99</v>
          </cell>
          <cell r="BM112">
            <v>0.45945847921420857</v>
          </cell>
          <cell r="BN112">
            <v>100</v>
          </cell>
          <cell r="BO112">
            <v>0.59174369661647452</v>
          </cell>
          <cell r="BP112">
            <v>101</v>
          </cell>
          <cell r="BQ112">
            <v>0.69328027790346614</v>
          </cell>
        </row>
        <row r="113">
          <cell r="AX113">
            <v>100</v>
          </cell>
          <cell r="AY113">
            <v>0.41801886846724634</v>
          </cell>
          <cell r="AZ113">
            <v>101</v>
          </cell>
          <cell r="BA113">
            <v>0.65205087951234797</v>
          </cell>
          <cell r="BB113">
            <v>102</v>
          </cell>
          <cell r="BC113">
            <v>0.77560429405263598</v>
          </cell>
          <cell r="BL113">
            <v>100</v>
          </cell>
          <cell r="BM113">
            <v>0.45884877088843257</v>
          </cell>
          <cell r="BN113">
            <v>101</v>
          </cell>
          <cell r="BO113">
            <v>0.59125678808927939</v>
          </cell>
          <cell r="BP113">
            <v>102</v>
          </cell>
          <cell r="BQ113">
            <v>0.69289774667588844</v>
          </cell>
        </row>
        <row r="114">
          <cell r="AX114">
            <v>101</v>
          </cell>
          <cell r="AY114">
            <v>0.41738794407609603</v>
          </cell>
          <cell r="AZ114">
            <v>102</v>
          </cell>
          <cell r="BA114">
            <v>0.65163656221248212</v>
          </cell>
          <cell r="BB114">
            <v>103</v>
          </cell>
          <cell r="BC114">
            <v>0.77532385542749294</v>
          </cell>
          <cell r="BL114">
            <v>101</v>
          </cell>
          <cell r="BM114">
            <v>0.4582458629078261</v>
          </cell>
          <cell r="BN114">
            <v>102</v>
          </cell>
          <cell r="BO114">
            <v>0.59077518413021624</v>
          </cell>
          <cell r="BP114">
            <v>103</v>
          </cell>
          <cell r="BQ114">
            <v>0.69251931620289586</v>
          </cell>
        </row>
      </sheetData>
      <sheetData sheetId="65"/>
      <sheetData sheetId="66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X12">
            <v>1</v>
          </cell>
          <cell r="AY12">
            <v>1</v>
          </cell>
          <cell r="AZ12">
            <v>1</v>
          </cell>
          <cell r="BA12">
            <v>1</v>
          </cell>
          <cell r="BB12">
            <v>1</v>
          </cell>
          <cell r="BC12">
            <v>1</v>
          </cell>
        </row>
        <row r="13">
          <cell r="AX13">
            <v>1</v>
          </cell>
          <cell r="AY13">
            <v>1</v>
          </cell>
          <cell r="AZ13">
            <v>1</v>
          </cell>
          <cell r="BA13">
            <v>1</v>
          </cell>
          <cell r="BB13">
            <v>2</v>
          </cell>
          <cell r="BC13">
            <v>0.97535546152764185</v>
          </cell>
        </row>
        <row r="14">
          <cell r="AX14">
            <v>1</v>
          </cell>
          <cell r="AY14">
            <v>1</v>
          </cell>
          <cell r="AZ14">
            <v>2</v>
          </cell>
          <cell r="BA14">
            <v>0.96928981693506489</v>
          </cell>
          <cell r="BB14">
            <v>3</v>
          </cell>
          <cell r="BC14">
            <v>0.96122185094629853</v>
          </cell>
        </row>
        <row r="15">
          <cell r="AX15">
            <v>2</v>
          </cell>
          <cell r="AY15">
            <v>0.96593632892484549</v>
          </cell>
          <cell r="AZ15">
            <v>3</v>
          </cell>
          <cell r="BA15">
            <v>0.95176459113361478</v>
          </cell>
          <cell r="BB15">
            <v>4</v>
          </cell>
          <cell r="BC15">
            <v>0.95131827633179922</v>
          </cell>
        </row>
        <row r="16">
          <cell r="AX16">
            <v>3</v>
          </cell>
          <cell r="AY16">
            <v>0.94655082264015911</v>
          </cell>
          <cell r="AZ16">
            <v>4</v>
          </cell>
          <cell r="BA16">
            <v>0.93952274921401191</v>
          </cell>
          <cell r="BB16">
            <v>5</v>
          </cell>
          <cell r="BC16">
            <v>0.943706790047113</v>
          </cell>
        </row>
        <row r="17">
          <cell r="AX17">
            <v>4</v>
          </cell>
          <cell r="AY17">
            <v>0.93303299153680741</v>
          </cell>
          <cell r="AZ17">
            <v>5</v>
          </cell>
          <cell r="BA17">
            <v>0.93013577761165644</v>
          </cell>
          <cell r="BB17">
            <v>6</v>
          </cell>
          <cell r="BC17">
            <v>0.9375329820601811</v>
          </cell>
        </row>
        <row r="18">
          <cell r="AX18">
            <v>5</v>
          </cell>
          <cell r="AY18">
            <v>0.92268083459058836</v>
          </cell>
          <cell r="AZ18">
            <v>6</v>
          </cell>
          <cell r="BA18">
            <v>0.92253572630517844</v>
          </cell>
          <cell r="BB18">
            <v>7</v>
          </cell>
          <cell r="BC18">
            <v>0.93234462310274802</v>
          </cell>
        </row>
        <row r="19">
          <cell r="AX19">
            <v>6</v>
          </cell>
          <cell r="AY19">
            <v>0.91430782676182798</v>
          </cell>
          <cell r="AZ19">
            <v>7</v>
          </cell>
          <cell r="BA19">
            <v>0.91615844286362791</v>
          </cell>
          <cell r="BB19">
            <v>8</v>
          </cell>
          <cell r="BC19">
            <v>0.9278734764712826</v>
          </cell>
        </row>
        <row r="20">
          <cell r="AX20">
            <v>7</v>
          </cell>
          <cell r="AY20">
            <v>0.90728785619176255</v>
          </cell>
          <cell r="AZ20">
            <v>8</v>
          </cell>
          <cell r="BA20">
            <v>0.91066983359197839</v>
          </cell>
          <cell r="BB20">
            <v>9</v>
          </cell>
          <cell r="BC20">
            <v>0.92394744673662821</v>
          </cell>
        </row>
        <row r="21">
          <cell r="AX21">
            <v>8</v>
          </cell>
          <cell r="AY21">
            <v>0.90125046261083019</v>
          </cell>
          <cell r="AZ21">
            <v>9</v>
          </cell>
          <cell r="BA21">
            <v>0.9058558369357369</v>
          </cell>
          <cell r="BB21">
            <v>10</v>
          </cell>
          <cell r="BC21">
            <v>0.92044957175317133</v>
          </cell>
        </row>
        <row r="22">
          <cell r="AX22">
            <v>9</v>
          </cell>
          <cell r="AY22">
            <v>0.89595845984076228</v>
          </cell>
          <cell r="AZ22">
            <v>10</v>
          </cell>
          <cell r="BA22">
            <v>0.90157113760595697</v>
          </cell>
          <cell r="BB22">
            <v>11</v>
          </cell>
          <cell r="BC22">
            <v>0.91729676803287297</v>
          </cell>
        </row>
        <row r="23">
          <cell r="AX23">
            <v>10</v>
          </cell>
          <cell r="AY23">
            <v>0.89125093813374545</v>
          </cell>
          <cell r="AZ23">
            <v>11</v>
          </cell>
          <cell r="BA23">
            <v>0.89771261721150752</v>
          </cell>
          <cell r="BB23">
            <v>12</v>
          </cell>
          <cell r="BC23">
            <v>0.9144279144146944</v>
          </cell>
        </row>
        <row r="24">
          <cell r="AX24">
            <v>11</v>
          </cell>
          <cell r="AY24">
            <v>0.88701377790695679</v>
          </cell>
          <cell r="AZ24">
            <v>12</v>
          </cell>
          <cell r="BA24">
            <v>0.89420448526640361</v>
          </cell>
          <cell r="BB24">
            <v>13</v>
          </cell>
          <cell r="BC24">
            <v>0.91179674883170225</v>
          </cell>
        </row>
        <row r="25">
          <cell r="AX25">
            <v>12</v>
          </cell>
          <cell r="AY25">
            <v>0.88316314568957377</v>
          </cell>
          <cell r="AZ25">
            <v>13</v>
          </cell>
          <cell r="BA25">
            <v>0.8909894242719375</v>
          </cell>
          <cell r="BB25">
            <v>14</v>
          </cell>
          <cell r="BC25">
            <v>0.90936742016919603</v>
          </cell>
        </row>
        <row r="26">
          <cell r="AX26">
            <v>13</v>
          </cell>
          <cell r="AY26">
            <v>0.8796356706393289</v>
          </cell>
          <cell r="AZ26">
            <v>14</v>
          </cell>
          <cell r="BA26">
            <v>0.88802304936680021</v>
          </cell>
          <cell r="BB26">
            <v>15</v>
          </cell>
          <cell r="BC26">
            <v>0.90711158747967591</v>
          </cell>
        </row>
        <row r="27">
          <cell r="AX27">
            <v>14</v>
          </cell>
          <cell r="AY27">
            <v>0.87638230108796422</v>
          </cell>
          <cell r="AZ27">
            <v>15</v>
          </cell>
          <cell r="BA27">
            <v>0.88527029807730517</v>
          </cell>
          <cell r="BB27">
            <v>16</v>
          </cell>
          <cell r="BC27">
            <v>0.90500646288290554</v>
          </cell>
        </row>
        <row r="28">
          <cell r="AX28">
            <v>15</v>
          </cell>
          <cell r="AY28">
            <v>0.87336430301603007</v>
          </cell>
          <cell r="AZ28">
            <v>16</v>
          </cell>
          <cell r="BA28">
            <v>0.88270299629065496</v>
          </cell>
          <cell r="BB28">
            <v>17</v>
          </cell>
          <cell r="BC28">
            <v>0.90303345241637401</v>
          </cell>
        </row>
        <row r="29">
          <cell r="AX29">
            <v>16</v>
          </cell>
          <cell r="AY29">
            <v>0.87055056329612412</v>
          </cell>
          <cell r="AZ29">
            <v>17</v>
          </cell>
          <cell r="BA29">
            <v>0.88029816900673119</v>
          </cell>
          <cell r="BB29">
            <v>18</v>
          </cell>
          <cell r="BC29">
            <v>0.90117718833909033</v>
          </cell>
        </row>
        <row r="30">
          <cell r="AX30">
            <v>17</v>
          </cell>
          <cell r="AY30">
            <v>0.86791571879131157</v>
          </cell>
          <cell r="AZ30">
            <v>18</v>
          </cell>
          <cell r="BA30">
            <v>0.87803683835300039</v>
          </cell>
          <cell r="BB30">
            <v>19</v>
          </cell>
          <cell r="BC30">
            <v>0.89942482503774834</v>
          </cell>
        </row>
        <row r="31">
          <cell r="AX31">
            <v>18</v>
          </cell>
          <cell r="AY31">
            <v>0.86543882556774443</v>
          </cell>
          <cell r="AZ31">
            <v>19</v>
          </cell>
          <cell r="BA31">
            <v>0.87590314952361636</v>
          </cell>
          <cell r="BB31">
            <v>20</v>
          </cell>
          <cell r="BC31">
            <v>0.89776551687023465</v>
          </cell>
        </row>
        <row r="32">
          <cell r="AX32">
            <v>19</v>
          </cell>
          <cell r="AY32">
            <v>0.86310239147924228</v>
          </cell>
          <cell r="AZ32">
            <v>20</v>
          </cell>
          <cell r="BA32">
            <v>0.87388372292401628</v>
          </cell>
          <cell r="BB32">
            <v>21</v>
          </cell>
          <cell r="BC32">
            <v>0.89619002433865258</v>
          </cell>
        </row>
        <row r="33">
          <cell r="AX33">
            <v>20</v>
          </cell>
          <cell r="AY33">
            <v>0.86089165933173484</v>
          </cell>
          <cell r="AZ33">
            <v>21</v>
          </cell>
          <cell r="BA33">
            <v>0.8719671657857101</v>
          </cell>
          <cell r="BB33">
            <v>22</v>
          </cell>
          <cell r="BC33">
            <v>0.89469041254251702</v>
          </cell>
        </row>
        <row r="34">
          <cell r="AX34">
            <v>21</v>
          </cell>
          <cell r="AY34">
            <v>0.85879406664973923</v>
          </cell>
          <cell r="AZ34">
            <v>22</v>
          </cell>
          <cell r="BA34">
            <v>0.87014369839724026</v>
          </cell>
          <cell r="BB34">
            <v>23</v>
          </cell>
          <cell r="BC34">
            <v>0.89325981714403835</v>
          </cell>
        </row>
        <row r="35">
          <cell r="AX35">
            <v>22</v>
          </cell>
          <cell r="AY35">
            <v>0.85679883233720422</v>
          </cell>
          <cell r="AZ35">
            <v>23</v>
          </cell>
          <cell r="BA35">
            <v>0.86840486414883877</v>
          </cell>
          <cell r="BB35">
            <v>24</v>
          </cell>
          <cell r="BC35">
            <v>0.8918922604977032</v>
          </cell>
        </row>
        <row r="36">
          <cell r="AX36">
            <v>23</v>
          </cell>
          <cell r="AY36">
            <v>0.85489663610633815</v>
          </cell>
          <cell r="AZ36">
            <v>24</v>
          </cell>
          <cell r="BA36">
            <v>0.86674330182638626</v>
          </cell>
          <cell r="BB36">
            <v>25</v>
          </cell>
          <cell r="BC36">
            <v>0.89058250558102592</v>
          </cell>
        </row>
        <row r="37">
          <cell r="AX37">
            <v>24</v>
          </cell>
          <cell r="AY37">
            <v>0.85307936678910545</v>
          </cell>
          <cell r="AZ37">
            <v>25</v>
          </cell>
          <cell r="BA37">
            <v>0.8651525647932411</v>
          </cell>
          <cell r="BB37">
            <v>26</v>
          </cell>
          <cell r="BC37">
            <v>0.88932593877614818</v>
          </cell>
        </row>
        <row r="38">
          <cell r="AX38">
            <v>25</v>
          </cell>
          <cell r="AY38">
            <v>0.85133992252078461</v>
          </cell>
          <cell r="AZ38">
            <v>26</v>
          </cell>
          <cell r="BA38">
            <v>0.86362697594362525</v>
          </cell>
          <cell r="BB38">
            <v>27</v>
          </cell>
          <cell r="BC38">
            <v>0.88811847492928853</v>
          </cell>
        </row>
        <row r="39">
          <cell r="AX39">
            <v>26</v>
          </cell>
          <cell r="AY39">
            <v>0.84967205048869776</v>
          </cell>
          <cell r="AZ39">
            <v>27</v>
          </cell>
          <cell r="BA39">
            <v>0.86216151026713994</v>
          </cell>
          <cell r="BB39">
            <v>28</v>
          </cell>
          <cell r="BC39">
            <v>0.88695647979732717</v>
          </cell>
        </row>
        <row r="40">
          <cell r="AX40">
            <v>27</v>
          </cell>
          <cell r="AY40">
            <v>0.84807021721368347</v>
          </cell>
          <cell r="AZ40">
            <v>28</v>
          </cell>
          <cell r="BA40">
            <v>0.86075169895486392</v>
          </cell>
          <cell r="BB40">
            <v>29</v>
          </cell>
          <cell r="BC40">
            <v>0.8858367061985648</v>
          </cell>
        </row>
        <row r="41">
          <cell r="AX41">
            <v>28</v>
          </cell>
          <cell r="AY41">
            <v>0.84652950264761684</v>
          </cell>
          <cell r="AZ41">
            <v>29</v>
          </cell>
          <cell r="BA41">
            <v>0.85939355047801769</v>
          </cell>
          <cell r="BB41">
            <v>30</v>
          </cell>
          <cell r="BC41">
            <v>0.88475624106331119</v>
          </cell>
        </row>
        <row r="42">
          <cell r="AX42">
            <v>29</v>
          </cell>
          <cell r="AY42">
            <v>0.84504551303182318</v>
          </cell>
          <cell r="AZ42">
            <v>30</v>
          </cell>
          <cell r="BA42">
            <v>0.85808348516140143</v>
          </cell>
          <cell r="BB42">
            <v>31</v>
          </cell>
          <cell r="BC42">
            <v>0.88371246122702363</v>
          </cell>
        </row>
        <row r="43">
          <cell r="AX43">
            <v>30</v>
          </cell>
          <cell r="AY43">
            <v>0.84361430866931042</v>
          </cell>
          <cell r="AZ43">
            <v>31</v>
          </cell>
          <cell r="BA43">
            <v>0.85681828057716281</v>
          </cell>
          <cell r="BB43">
            <v>32</v>
          </cell>
          <cell r="BC43">
            <v>0.88270299629065496</v>
          </cell>
        </row>
        <row r="44">
          <cell r="AX44">
            <v>31</v>
          </cell>
          <cell r="AY44">
            <v>0.8422323436529533</v>
          </cell>
          <cell r="AZ44">
            <v>32</v>
          </cell>
          <cell r="BA44">
            <v>0.85559502568260215</v>
          </cell>
          <cell r="BB44">
            <v>33</v>
          </cell>
          <cell r="BC44">
            <v>0.88172569723561567</v>
          </cell>
        </row>
        <row r="45">
          <cell r="AX45">
            <v>32</v>
          </cell>
          <cell r="AY45">
            <v>0.84089641525371461</v>
          </cell>
          <cell r="AZ45">
            <v>33</v>
          </cell>
          <cell r="BA45">
            <v>0.85441108207579775</v>
          </cell>
          <cell r="BB45">
            <v>34</v>
          </cell>
          <cell r="BC45">
            <v>0.88077860975647226</v>
          </cell>
        </row>
        <row r="46">
          <cell r="AX46">
            <v>33</v>
          </cell>
          <cell r="AY46">
            <v>0.83960362117098553</v>
          </cell>
          <cell r="AZ46">
            <v>34</v>
          </cell>
          <cell r="BA46">
            <v>0.85326405108480752</v>
          </cell>
          <cell r="BB46">
            <v>35</v>
          </cell>
          <cell r="BC46">
            <v>0.87985995148597973</v>
          </cell>
        </row>
        <row r="47">
          <cell r="AX47">
            <v>34</v>
          </cell>
          <cell r="AY47">
            <v>0.83835132322544803</v>
          </cell>
          <cell r="AZ47">
            <v>35</v>
          </cell>
          <cell r="BA47">
            <v>0.85215174566844509</v>
          </cell>
          <cell r="BB47">
            <v>36</v>
          </cell>
          <cell r="BC47">
            <v>0.87896809245065599</v>
          </cell>
        </row>
        <row r="48">
          <cell r="AX48">
            <v>35</v>
          </cell>
          <cell r="AY48">
            <v>0.83713711636492105</v>
          </cell>
          <cell r="AZ48">
            <v>36</v>
          </cell>
          <cell r="BA48">
            <v>0.85107216630942306</v>
          </cell>
          <cell r="BB48">
            <v>37</v>
          </cell>
          <cell r="BC48">
            <v>0.87810153822267722</v>
          </cell>
        </row>
        <row r="49">
          <cell r="AX49">
            <v>36</v>
          </cell>
          <cell r="AY49">
            <v>0.83595880207793694</v>
          </cell>
          <cell r="AZ49">
            <v>37</v>
          </cell>
          <cell r="BA49">
            <v>0.85002348023876784</v>
          </cell>
          <cell r="BB49">
            <v>38</v>
          </cell>
          <cell r="BC49">
            <v>0.8772589153341116</v>
          </cell>
        </row>
        <row r="50">
          <cell r="AX50">
            <v>37</v>
          </cell>
          <cell r="AY50">
            <v>0.83481436548461696</v>
          </cell>
          <cell r="AZ50">
            <v>38</v>
          </cell>
          <cell r="BA50">
            <v>0.84900400345459304</v>
          </cell>
          <cell r="BB50">
            <v>39</v>
          </cell>
          <cell r="BC50">
            <v>0.87643895859882615</v>
          </cell>
        </row>
        <row r="51">
          <cell r="AX51">
            <v>38</v>
          </cell>
          <cell r="AY51">
            <v>0.83370195551171411</v>
          </cell>
          <cell r="AZ51">
            <v>39</v>
          </cell>
          <cell r="BA51">
            <v>0.8480121850965554</v>
          </cell>
          <cell r="BB51">
            <v>40</v>
          </cell>
          <cell r="BC51">
            <v>0.87564050005056959</v>
          </cell>
        </row>
        <row r="52">
          <cell r="AX52">
            <v>39</v>
          </cell>
          <cell r="AY52">
            <v>0.83261986766728491</v>
          </cell>
          <cell r="AZ52">
            <v>40</v>
          </cell>
          <cell r="BA52">
            <v>0.84704659381555281</v>
          </cell>
          <cell r="BB52">
            <v>41</v>
          </cell>
          <cell r="BC52">
            <v>0.8748624592563794</v>
          </cell>
        </row>
        <row r="53">
          <cell r="AX53">
            <v>40</v>
          </cell>
          <cell r="AY53">
            <v>0.83156652901691464</v>
          </cell>
          <cell r="AZ53">
            <v>41</v>
          </cell>
          <cell r="BA53">
            <v>0.84610590584090628</v>
          </cell>
          <cell r="BB53">
            <v>42</v>
          </cell>
          <cell r="BC53">
            <v>0.87410383480529497</v>
          </cell>
        </row>
        <row r="54">
          <cell r="AX54">
            <v>41</v>
          </cell>
          <cell r="AY54">
            <v>0.83054048503270728</v>
          </cell>
          <cell r="AZ54">
            <v>42</v>
          </cell>
          <cell r="BA54">
            <v>0.84518889449781842</v>
          </cell>
          <cell r="BB54">
            <v>43</v>
          </cell>
          <cell r="BC54">
            <v>0.87336369680546833</v>
          </cell>
        </row>
        <row r="55">
          <cell r="AX55">
            <v>42</v>
          </cell>
          <cell r="AY55">
            <v>0.82954038804208818</v>
          </cell>
          <cell r="AZ55">
            <v>43</v>
          </cell>
          <cell r="BA55">
            <v>0.84429442096886176</v>
          </cell>
          <cell r="BB55">
            <v>44</v>
          </cell>
          <cell r="BC55">
            <v>0.87264118024976312</v>
          </cell>
        </row>
        <row r="56">
          <cell r="AX56">
            <v>43</v>
          </cell>
          <cell r="AY56">
            <v>0.8285649870487416</v>
          </cell>
          <cell r="AZ56">
            <v>44</v>
          </cell>
          <cell r="BA56">
            <v>0.84342142612666138</v>
          </cell>
          <cell r="BB56">
            <v>45</v>
          </cell>
          <cell r="BC56">
            <v>0.8719354791320495</v>
          </cell>
        </row>
        <row r="57">
          <cell r="AX57">
            <v>44</v>
          </cell>
          <cell r="AY57">
            <v>0.82761311873489329</v>
          </cell>
          <cell r="AZ57">
            <v>45</v>
          </cell>
          <cell r="BA57">
            <v>0.84256892329227961</v>
          </cell>
          <cell r="BB57">
            <v>46</v>
          </cell>
          <cell r="BC57">
            <v>0.87124584121462056</v>
          </cell>
        </row>
        <row r="58">
          <cell r="AX58">
            <v>45</v>
          </cell>
          <cell r="AY58">
            <v>0.82668369948437259</v>
          </cell>
          <cell r="AZ58">
            <v>46</v>
          </cell>
          <cell r="BA58">
            <v>0.84173599179634795</v>
          </cell>
          <cell r="BB58">
            <v>47</v>
          </cell>
          <cell r="BC58">
            <v>0.87057156336221697</v>
          </cell>
        </row>
        <row r="59">
          <cell r="AX59">
            <v>46</v>
          </cell>
          <cell r="AY59">
            <v>0.82577571829075591</v>
          </cell>
          <cell r="AZ59">
            <v>47</v>
          </cell>
          <cell r="BA59">
            <v>0.84092177123860679</v>
          </cell>
          <cell r="BB59">
            <v>48</v>
          </cell>
          <cell r="BC59">
            <v>0.86991198737066899</v>
          </cell>
        </row>
        <row r="60">
          <cell r="AX60">
            <v>47</v>
          </cell>
          <cell r="AY60">
            <v>0.82488823043546833</v>
          </cell>
          <cell r="AZ60">
            <v>48</v>
          </cell>
          <cell r="BA60">
            <v>0.84012545635699176</v>
          </cell>
          <cell r="BB60">
            <v>49</v>
          </cell>
          <cell r="BC60">
            <v>0.86926649622860519</v>
          </cell>
        </row>
        <row r="61">
          <cell r="AX61">
            <v>48</v>
          </cell>
          <cell r="AY61">
            <v>0.82402035183780031</v>
          </cell>
          <cell r="AZ61">
            <v>49</v>
          </cell>
          <cell r="BA61">
            <v>0.83934629243030745</v>
          </cell>
          <cell r="BB61">
            <v>50</v>
          </cell>
          <cell r="BC61">
            <v>0.8686345107594251</v>
          </cell>
        </row>
        <row r="62">
          <cell r="AX62">
            <v>49</v>
          </cell>
          <cell r="AY62">
            <v>0.82317125399304425</v>
          </cell>
          <cell r="AZ62">
            <v>50</v>
          </cell>
          <cell r="BA62">
            <v>0.83858357114934245</v>
          </cell>
          <cell r="BB62">
            <v>51</v>
          </cell>
          <cell r="BC62">
            <v>0.86801548659809324</v>
          </cell>
        </row>
        <row r="63">
          <cell r="AX63">
            <v>50</v>
          </cell>
          <cell r="AY63">
            <v>0.82234015942688909</v>
          </cell>
          <cell r="AZ63">
            <v>51</v>
          </cell>
          <cell r="BA63">
            <v>0.83783662690036131</v>
          </cell>
          <cell r="BB63">
            <v>52</v>
          </cell>
          <cell r="BC63">
            <v>0.8674089114635134</v>
          </cell>
        </row>
        <row r="64">
          <cell r="AX64">
            <v>51</v>
          </cell>
          <cell r="AY64">
            <v>0.82152633760424099</v>
          </cell>
          <cell r="AZ64">
            <v>52</v>
          </cell>
          <cell r="BA64">
            <v>0.83710483341258024</v>
          </cell>
          <cell r="BB64">
            <v>53</v>
          </cell>
          <cell r="BC64">
            <v>0.8668143026925067</v>
          </cell>
        </row>
        <row r="65">
          <cell r="AX65">
            <v>52</v>
          </cell>
          <cell r="AY65">
            <v>0.82072910123909881</v>
          </cell>
          <cell r="AZ65">
            <v>53</v>
          </cell>
          <cell r="BA65">
            <v>0.83638760072772667</v>
          </cell>
          <cell r="BB65">
            <v>54</v>
          </cell>
          <cell r="BC65">
            <v>0.86623120500588158</v>
          </cell>
        </row>
        <row r="66">
          <cell r="AX66">
            <v>53</v>
          </cell>
          <cell r="AY66">
            <v>0.81994780295928027</v>
          </cell>
          <cell r="AZ66">
            <v>54</v>
          </cell>
          <cell r="BA66">
            <v>0.83568437245529525</v>
          </cell>
          <cell r="BB66">
            <v>55</v>
          </cell>
          <cell r="BC66">
            <v>0.86565918848089385</v>
          </cell>
        </row>
        <row r="67">
          <cell r="AX67">
            <v>54</v>
          </cell>
          <cell r="AY67">
            <v>0.81918183228588182</v>
          </cell>
          <cell r="AZ67">
            <v>55</v>
          </cell>
          <cell r="BA67">
            <v>0.83499462328182084</v>
          </cell>
          <cell r="BB67">
            <v>56</v>
          </cell>
          <cell r="BC67">
            <v>0.86509784670765444</v>
          </cell>
        </row>
        <row r="68">
          <cell r="AX68">
            <v>55</v>
          </cell>
          <cell r="AY68">
            <v>0.81843061289254171</v>
          </cell>
          <cell r="AZ68">
            <v>56</v>
          </cell>
          <cell r="BA68">
            <v>0.83431785670650616</v>
          </cell>
          <cell r="BB68">
            <v>57</v>
          </cell>
          <cell r="BC68">
            <v>0.86454679510983523</v>
          </cell>
        </row>
        <row r="69">
          <cell r="AX69">
            <v>56</v>
          </cell>
          <cell r="AY69">
            <v>0.81769360011401426</v>
          </cell>
          <cell r="AZ69">
            <v>57</v>
          </cell>
          <cell r="BA69">
            <v>0.83365360297899016</v>
          </cell>
          <cell r="BB69">
            <v>58</v>
          </cell>
          <cell r="BC69">
            <v>0.8640056694124274</v>
          </cell>
        </row>
        <row r="70">
          <cell r="AX70">
            <v>57</v>
          </cell>
          <cell r="AY70">
            <v>0.81697027867736549</v>
          </cell>
          <cell r="AZ70">
            <v>58</v>
          </cell>
          <cell r="BA70">
            <v>0.83300141721801324</v>
          </cell>
          <cell r="BB70">
            <v>59</v>
          </cell>
          <cell r="BC70">
            <v>0.86347412424138403</v>
          </cell>
        </row>
        <row r="71">
          <cell r="AX71">
            <v>58</v>
          </cell>
          <cell r="AY71">
            <v>0.81626016063237194</v>
          </cell>
          <cell r="AZ71">
            <v>59</v>
          </cell>
          <cell r="BA71">
            <v>0.83236087769228728</v>
          </cell>
          <cell r="BB71">
            <v>60</v>
          </cell>
          <cell r="BC71">
            <v>0.86295183184176749</v>
          </cell>
        </row>
        <row r="72">
          <cell r="AX72">
            <v>59</v>
          </cell>
          <cell r="AY72">
            <v>0.81556278346052835</v>
          </cell>
          <cell r="AZ72">
            <v>60</v>
          </cell>
          <cell r="BA72">
            <v>0.83173158424709737</v>
          </cell>
          <cell r="BB72">
            <v>61</v>
          </cell>
          <cell r="BC72">
            <v>0.86243848090258035</v>
          </cell>
        </row>
        <row r="73">
          <cell r="AX73">
            <v>60</v>
          </cell>
          <cell r="AY73">
            <v>0.81487770834450524</v>
          </cell>
          <cell r="AZ73">
            <v>61</v>
          </cell>
          <cell r="BA73">
            <v>0.83111315686207532</v>
          </cell>
          <cell r="BB73">
            <v>62</v>
          </cell>
          <cell r="BC73">
            <v>0.86193377547781191</v>
          </cell>
        </row>
        <row r="74">
          <cell r="AX74">
            <v>61</v>
          </cell>
          <cell r="AY74">
            <v>0.81420451858201803</v>
          </cell>
          <cell r="AZ74">
            <v>62</v>
          </cell>
          <cell r="BA74">
            <v>0.8305052343272552</v>
          </cell>
          <cell r="BB74">
            <v>63</v>
          </cell>
          <cell r="BC74">
            <v>0.86143743399440809</v>
          </cell>
        </row>
        <row r="75">
          <cell r="AX75">
            <v>62</v>
          </cell>
          <cell r="AY75">
            <v>0.81354281812990259</v>
          </cell>
          <cell r="AZ75">
            <v>63</v>
          </cell>
          <cell r="BA75">
            <v>0.82990747302597323</v>
          </cell>
          <cell r="BB75">
            <v>64</v>
          </cell>
          <cell r="BC75">
            <v>0.86094918833890399</v>
          </cell>
        </row>
        <row r="76">
          <cell r="AX76">
            <v>63</v>
          </cell>
          <cell r="AY76">
            <v>0.81289223026579849</v>
          </cell>
          <cell r="AZ76">
            <v>64</v>
          </cell>
          <cell r="BA76">
            <v>0.82931954581444167</v>
          </cell>
          <cell r="BB76">
            <v>65</v>
          </cell>
          <cell r="BC76">
            <v>0.86046878301535956</v>
          </cell>
        </row>
        <row r="77">
          <cell r="AX77">
            <v>64</v>
          </cell>
          <cell r="AY77">
            <v>0.81225239635623547</v>
          </cell>
          <cell r="AZ77">
            <v>65</v>
          </cell>
          <cell r="BA77">
            <v>0.82874114098894081</v>
          </cell>
          <cell r="BB77">
            <v>66</v>
          </cell>
          <cell r="BC77">
            <v>0.85999597436802577</v>
          </cell>
        </row>
        <row r="78">
          <cell r="AX78">
            <v>65</v>
          </cell>
          <cell r="AY78">
            <v>0.81162297472114775</v>
          </cell>
          <cell r="AZ78">
            <v>66</v>
          </cell>
          <cell r="BA78">
            <v>0.82817196133254067</v>
          </cell>
          <cell r="BB78">
            <v>67</v>
          </cell>
          <cell r="BC78">
            <v>0.85953052986287071</v>
          </cell>
        </row>
        <row r="79">
          <cell r="AX79">
            <v>66</v>
          </cell>
          <cell r="AY79">
            <v>0.8110036395859086</v>
          </cell>
          <cell r="AZ79">
            <v>67</v>
          </cell>
          <cell r="BA79">
            <v>0.82761172323412857</v>
          </cell>
          <cell r="BB79">
            <v>68</v>
          </cell>
          <cell r="BC79">
            <v>0.85907222742269873</v>
          </cell>
        </row>
        <row r="80">
          <cell r="AX80">
            <v>67</v>
          </cell>
          <cell r="AY80">
            <v>0.81039408011292668</v>
          </cell>
          <cell r="AZ80">
            <v>68</v>
          </cell>
          <cell r="BA80">
            <v>0.82706015587326487</v>
          </cell>
          <cell r="BB80">
            <v>69</v>
          </cell>
          <cell r="BC80">
            <v>0.85862085481114481</v>
          </cell>
        </row>
        <row r="81">
          <cell r="AX81">
            <v>68</v>
          </cell>
          <cell r="AY81">
            <v>0.80979399950567599</v>
          </cell>
          <cell r="AZ81">
            <v>69</v>
          </cell>
          <cell r="BA81">
            <v>0.82651700046506182</v>
          </cell>
          <cell r="BB81">
            <v>70</v>
          </cell>
          <cell r="BC81">
            <v>0.85817620906129621</v>
          </cell>
        </row>
        <row r="82">
          <cell r="AX82">
            <v>69</v>
          </cell>
          <cell r="AY82">
            <v>0.80920311417875923</v>
          </cell>
          <cell r="AZ82">
            <v>70</v>
          </cell>
          <cell r="BA82">
            <v>0.82598200955986323</v>
          </cell>
          <cell r="BB82">
            <v>71</v>
          </cell>
          <cell r="BC82">
            <v>0.85773809594512462</v>
          </cell>
        </row>
        <row r="83">
          <cell r="AX83">
            <v>70</v>
          </cell>
          <cell r="AY83">
            <v>0.80862115298826309</v>
          </cell>
          <cell r="AZ83">
            <v>71</v>
          </cell>
          <cell r="BA83">
            <v>0.82545494639302919</v>
          </cell>
          <cell r="BB83">
            <v>72</v>
          </cell>
          <cell r="BC83">
            <v>0.85730632948028063</v>
          </cell>
        </row>
        <row r="84">
          <cell r="AX84">
            <v>71</v>
          </cell>
          <cell r="AY84">
            <v>0.80804785651722821</v>
          </cell>
          <cell r="AZ84">
            <v>72</v>
          </cell>
          <cell r="BA84">
            <v>0.82493558428058988</v>
          </cell>
          <cell r="BB84">
            <v>73</v>
          </cell>
          <cell r="BC84">
            <v>0.85688073147114352</v>
          </cell>
        </row>
        <row r="85">
          <cell r="AX85">
            <v>72</v>
          </cell>
          <cell r="AY85">
            <v>0.80748297641157385</v>
          </cell>
          <cell r="AZ85">
            <v>73</v>
          </cell>
          <cell r="BA85">
            <v>0.82442370605694337</v>
          </cell>
          <cell r="BB85">
            <v>74</v>
          </cell>
          <cell r="BC85">
            <v>0.8564611310813115</v>
          </cell>
        </row>
        <row r="86">
          <cell r="AX86">
            <v>73</v>
          </cell>
          <cell r="AY86">
            <v>0.80692627476226808</v>
          </cell>
          <cell r="AZ86">
            <v>74</v>
          </cell>
          <cell r="BA86">
            <v>0.82391910355114217</v>
          </cell>
          <cell r="BB86">
            <v>75</v>
          </cell>
          <cell r="BC86">
            <v>0.85604736443498597</v>
          </cell>
        </row>
        <row r="87">
          <cell r="AX87">
            <v>74</v>
          </cell>
          <cell r="AY87">
            <v>0.80637752352993508</v>
          </cell>
          <cell r="AZ87">
            <v>75</v>
          </cell>
          <cell r="BA87">
            <v>0.82342157709863728</v>
          </cell>
          <cell r="BB87">
            <v>76</v>
          </cell>
          <cell r="BC87">
            <v>0.8556392742449408</v>
          </cell>
        </row>
        <row r="88">
          <cell r="AX88">
            <v>75</v>
          </cell>
          <cell r="AY88">
            <v>0.80583650400845808</v>
          </cell>
          <cell r="AZ88">
            <v>76</v>
          </cell>
          <cell r="BA88">
            <v>0.82293093508563975</v>
          </cell>
          <cell r="BB88">
            <v>77</v>
          </cell>
          <cell r="BC88">
            <v>0.85523670946497787</v>
          </cell>
        </row>
        <row r="89">
          <cell r="AX89">
            <v>76</v>
          </cell>
          <cell r="AY89">
            <v>0.80530300632445007</v>
          </cell>
          <cell r="AZ89">
            <v>77</v>
          </cell>
          <cell r="BA89">
            <v>0.82244699352352679</v>
          </cell>
          <cell r="BB89">
            <v>78</v>
          </cell>
          <cell r="BC89">
            <v>0.85483952496496385</v>
          </cell>
        </row>
        <row r="90">
          <cell r="AX90">
            <v>77</v>
          </cell>
          <cell r="AY90">
            <v>0.80477682896975899</v>
          </cell>
          <cell r="AZ90">
            <v>78</v>
          </cell>
          <cell r="BA90">
            <v>0.82196957565094453</v>
          </cell>
          <cell r="BB90">
            <v>79</v>
          </cell>
          <cell r="BC90">
            <v>0.85444758122671083</v>
          </cell>
        </row>
        <row r="91">
          <cell r="AX91">
            <v>78</v>
          </cell>
          <cell r="AY91">
            <v>0.80425777836442791</v>
          </cell>
          <cell r="AZ91">
            <v>79</v>
          </cell>
          <cell r="BA91">
            <v>0.82149851156147879</v>
          </cell>
          <cell r="BB91">
            <v>80</v>
          </cell>
          <cell r="BC91">
            <v>0.85406074405911836</v>
          </cell>
        </row>
        <row r="92">
          <cell r="AX92">
            <v>79</v>
          </cell>
          <cell r="AY92">
            <v>0.80374566844776341</v>
          </cell>
          <cell r="AZ92">
            <v>80</v>
          </cell>
          <cell r="BA92">
            <v>0.82103363785494743</v>
          </cell>
          <cell r="BB92">
            <v>81</v>
          </cell>
          <cell r="BC92">
            <v>0.85367888433113448</v>
          </cell>
        </row>
        <row r="93">
          <cell r="AX93">
            <v>80</v>
          </cell>
          <cell r="AY93">
            <v>0.80324032029537462</v>
          </cell>
          <cell r="AZ93">
            <v>81</v>
          </cell>
          <cell r="BA93">
            <v>0.82057479731054428</v>
          </cell>
          <cell r="BB93">
            <v>82</v>
          </cell>
          <cell r="BC93">
            <v>0.8533018777212138</v>
          </cell>
        </row>
        <row r="94">
          <cell r="AX94">
            <v>81</v>
          </cell>
          <cell r="AY94">
            <v>0.80274156176023059</v>
          </cell>
          <cell r="AZ94">
            <v>82</v>
          </cell>
          <cell r="BA94">
            <v>0.82012183858020948</v>
          </cell>
          <cell r="BB94">
            <v>83</v>
          </cell>
          <cell r="BC94">
            <v>0.85292960448206734</v>
          </cell>
        </row>
        <row r="95">
          <cell r="AX95">
            <v>82</v>
          </cell>
          <cell r="AY95">
            <v>0.80224922713595392</v>
          </cell>
          <cell r="AZ95">
            <v>83</v>
          </cell>
          <cell r="BA95">
            <v>0.8196746159007483</v>
          </cell>
          <cell r="BB95">
            <v>84</v>
          </cell>
          <cell r="BC95">
            <v>0.85256194921960016</v>
          </cell>
        </row>
        <row r="96">
          <cell r="AX96">
            <v>83</v>
          </cell>
          <cell r="AY96">
            <v>0.8017631568407193</v>
          </cell>
          <cell r="AZ96">
            <v>84</v>
          </cell>
          <cell r="BA96">
            <v>0.81923298882334028</v>
          </cell>
          <cell r="BB96">
            <v>85</v>
          </cell>
          <cell r="BC96">
            <v>0.85219880068501874</v>
          </cell>
        </row>
        <row r="97">
          <cell r="AX97">
            <v>84</v>
          </cell>
          <cell r="AY97">
            <v>0.80128319712026663</v>
          </cell>
          <cell r="AZ97">
            <v>85</v>
          </cell>
          <cell r="BA97">
            <v>0.81879682195919345</v>
          </cell>
          <cell r="BB97">
            <v>86</v>
          </cell>
          <cell r="BC97">
            <v>0.85184005157918508</v>
          </cell>
        </row>
        <row r="98">
          <cell r="AX98">
            <v>85</v>
          </cell>
          <cell r="AY98">
            <v>0.80080919976865772</v>
          </cell>
          <cell r="AZ98">
            <v>86</v>
          </cell>
          <cell r="BA98">
            <v>0.81836598474020472</v>
          </cell>
          <cell r="BB98">
            <v>87</v>
          </cell>
          <cell r="BC98">
            <v>0.85148559836835691</v>
          </cell>
        </row>
        <row r="99">
          <cell r="AX99">
            <v>86</v>
          </cell>
          <cell r="AY99">
            <v>0.80034102186552369</v>
          </cell>
          <cell r="AZ99">
            <v>87</v>
          </cell>
          <cell r="BA99">
            <v>0.817940351193576</v>
          </cell>
          <cell r="BB99">
            <v>88</v>
          </cell>
          <cell r="BC99">
            <v>0.85113534111053357</v>
          </cell>
        </row>
        <row r="100">
          <cell r="AX100">
            <v>87</v>
          </cell>
          <cell r="AY100">
            <v>0.79987852552864769</v>
          </cell>
          <cell r="AZ100">
            <v>88</v>
          </cell>
          <cell r="BA100">
            <v>0.81751979972942301</v>
          </cell>
          <cell r="BB100">
            <v>89</v>
          </cell>
          <cell r="BC100">
            <v>0.85078918329167996</v>
          </cell>
        </row>
        <row r="101">
          <cell r="AX101">
            <v>88</v>
          </cell>
          <cell r="AY101">
            <v>0.79942157768082511</v>
          </cell>
          <cell r="AZ101">
            <v>89</v>
          </cell>
          <cell r="BA101">
            <v>0.8171042129404894</v>
          </cell>
          <cell r="BB101">
            <v>90</v>
          </cell>
          <cell r="BC101">
            <v>0.85044703167116553</v>
          </cell>
        </row>
        <row r="102">
          <cell r="AX102">
            <v>89</v>
          </cell>
          <cell r="AY102">
            <v>0.79897004983002362</v>
          </cell>
          <cell r="AZ102">
            <v>90</v>
          </cell>
          <cell r="BA102">
            <v>0.81669347741314846</v>
          </cell>
          <cell r="BB102">
            <v>91</v>
          </cell>
          <cell r="BC102">
            <v>0.85010879613580437</v>
          </cell>
        </row>
        <row r="103">
          <cell r="AX103">
            <v>90</v>
          </cell>
          <cell r="AY103">
            <v>0.79852381786194515</v>
          </cell>
          <cell r="AZ103">
            <v>91</v>
          </cell>
          <cell r="BA103">
            <v>0.81628748354893876</v>
          </cell>
          <cell r="BB103">
            <v>92</v>
          </cell>
          <cell r="BC103">
            <v>0.84977438956192464</v>
          </cell>
        </row>
        <row r="104">
          <cell r="AX104">
            <v>91</v>
          </cell>
          <cell r="AY104">
            <v>0.79808276184415994</v>
          </cell>
          <cell r="AZ104">
            <v>92</v>
          </cell>
          <cell r="BA104">
            <v>0.81588612539593741</v>
          </cell>
          <cell r="BB104">
            <v>93</v>
          </cell>
          <cell r="BC104">
            <v>0.8494437276849488</v>
          </cell>
        </row>
        <row r="105">
          <cell r="AX105">
            <v>92</v>
          </cell>
          <cell r="AY105">
            <v>0.7976467658410501</v>
          </cell>
          <cell r="AZ105">
            <v>93</v>
          </cell>
          <cell r="BA105">
            <v>0.8154893004893301</v>
          </cell>
          <cell r="BB105">
            <v>94</v>
          </cell>
          <cell r="BC105">
            <v>0.84911672897599577</v>
          </cell>
        </row>
        <row r="106">
          <cell r="AX106">
            <v>93</v>
          </cell>
          <cell r="AY106">
            <v>0.79721571773885214</v>
          </cell>
          <cell r="AZ106">
            <v>94</v>
          </cell>
          <cell r="BA106">
            <v>0.81509690970057991</v>
          </cell>
          <cell r="BB106">
            <v>95</v>
          </cell>
          <cell r="BC106">
            <v>0.84879331452505979</v>
          </cell>
        </row>
        <row r="107">
          <cell r="AX107">
            <v>94</v>
          </cell>
          <cell r="AY107">
            <v>0.79678950908014823</v>
          </cell>
          <cell r="AZ107">
            <v>95</v>
          </cell>
          <cell r="BA107">
            <v>0.81470885709464813</v>
          </cell>
          <cell r="BB107">
            <v>96</v>
          </cell>
          <cell r="BC107">
            <v>0.84847340793034709</v>
          </cell>
        </row>
        <row r="108">
          <cell r="AX108">
            <v>95</v>
          </cell>
          <cell r="AY108">
            <v>0.79636803490719987</v>
          </cell>
          <cell r="AZ108">
            <v>96</v>
          </cell>
          <cell r="BA108">
            <v>0.81432504979475651</v>
          </cell>
          <cell r="BB108">
            <v>97</v>
          </cell>
          <cell r="BC108">
            <v>0.84815693519338831</v>
          </cell>
        </row>
        <row r="109">
          <cell r="AX109">
            <v>96</v>
          </cell>
          <cell r="AY109">
            <v>0.79595119361356448</v>
          </cell>
          <cell r="AZ109">
            <v>97</v>
          </cell>
          <cell r="BA109">
            <v>0.81394539785421804</v>
          </cell>
          <cell r="BB109">
            <v>98</v>
          </cell>
          <cell r="BC109">
            <v>0.84784382461956731</v>
          </cell>
        </row>
        <row r="110">
          <cell r="AX110">
            <v>97</v>
          </cell>
          <cell r="AY110">
            <v>0.79553888680347506</v>
          </cell>
          <cell r="AZ110">
            <v>98</v>
          </cell>
          <cell r="BA110">
            <v>0.81356981413489837</v>
          </cell>
          <cell r="BB110">
            <v>99</v>
          </cell>
          <cell r="BC110">
            <v>0.84753400672373425</v>
          </cell>
        </row>
        <row r="111">
          <cell r="AX111">
            <v>98</v>
          </cell>
          <cell r="AY111">
            <v>0.79513101915850282</v>
          </cell>
          <cell r="AZ111">
            <v>99</v>
          </cell>
          <cell r="BA111">
            <v>0.81319821419190086</v>
          </cell>
          <cell r="BB111">
            <v>100</v>
          </cell>
          <cell r="BC111">
            <v>0.84722741414059644</v>
          </cell>
        </row>
        <row r="112">
          <cell r="AX112">
            <v>99</v>
          </cell>
          <cell r="AY112">
            <v>0.79472749831105305</v>
          </cell>
          <cell r="AZ112">
            <v>100</v>
          </cell>
          <cell r="BA112">
            <v>0.81283051616409918</v>
          </cell>
          <cell r="BB112">
            <v>101</v>
          </cell>
          <cell r="BC112">
            <v>0.84692398153959825</v>
          </cell>
        </row>
        <row r="113">
          <cell r="AX113">
            <v>100</v>
          </cell>
          <cell r="AY113">
            <v>0.79432823472428149</v>
          </cell>
          <cell r="AZ113">
            <v>101</v>
          </cell>
          <cell r="BA113">
            <v>0.8124666406701615</v>
          </cell>
          <cell r="BB113">
            <v>102</v>
          </cell>
          <cell r="BC113">
            <v>0.84662364554402392</v>
          </cell>
        </row>
        <row r="114">
          <cell r="AX114">
            <v>101</v>
          </cell>
          <cell r="AY114">
            <v>0.79393314157804318</v>
          </cell>
          <cell r="AZ114">
            <v>102</v>
          </cell>
          <cell r="BA114">
            <v>0.8121065107097436</v>
          </cell>
          <cell r="BB114">
            <v>103</v>
          </cell>
          <cell r="BC114">
            <v>0.84632634465407375</v>
          </cell>
        </row>
      </sheetData>
      <sheetData sheetId="67"/>
      <sheetData sheetId="68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X12">
            <v>1</v>
          </cell>
          <cell r="AY12">
            <v>1</v>
          </cell>
          <cell r="AZ12">
            <v>1</v>
          </cell>
          <cell r="BA12">
            <v>1</v>
          </cell>
          <cell r="BB12">
            <v>1</v>
          </cell>
          <cell r="BC12">
            <v>1</v>
          </cell>
        </row>
        <row r="13">
          <cell r="AX13">
            <v>1</v>
          </cell>
          <cell r="AY13">
            <v>1</v>
          </cell>
          <cell r="AZ13">
            <v>1</v>
          </cell>
          <cell r="BA13">
            <v>1</v>
          </cell>
          <cell r="BB13">
            <v>2</v>
          </cell>
          <cell r="BC13">
            <v>0.92816145616048362</v>
          </cell>
        </row>
        <row r="14">
          <cell r="AX14">
            <v>1</v>
          </cell>
          <cell r="AY14">
            <v>1</v>
          </cell>
          <cell r="AZ14">
            <v>2</v>
          </cell>
          <cell r="BA14">
            <v>0.91075363032145351</v>
          </cell>
          <cell r="BB14">
            <v>3</v>
          </cell>
          <cell r="BC14">
            <v>0.8885553954215184</v>
          </cell>
        </row>
        <row r="15">
          <cell r="AX15">
            <v>2</v>
          </cell>
          <cell r="AY15">
            <v>0.9025420643195895</v>
          </cell>
          <cell r="AZ15">
            <v>3</v>
          </cell>
          <cell r="BA15">
            <v>0.86228725373346893</v>
          </cell>
          <cell r="BB15">
            <v>4</v>
          </cell>
          <cell r="BC15">
            <v>0.86148368870194936</v>
          </cell>
        </row>
        <row r="16">
          <cell r="AX16">
            <v>3</v>
          </cell>
          <cell r="AY16">
            <v>0.84999736880872179</v>
          </cell>
          <cell r="AZ16">
            <v>4</v>
          </cell>
          <cell r="BA16">
            <v>0.82947217514370664</v>
          </cell>
          <cell r="BB16">
            <v>5</v>
          </cell>
          <cell r="BC16">
            <v>0.84105454773854582</v>
          </cell>
        </row>
        <row r="17">
          <cell r="AX17">
            <v>4</v>
          </cell>
          <cell r="AY17">
            <v>0.81458217786626597</v>
          </cell>
          <cell r="AZ17">
            <v>5</v>
          </cell>
          <cell r="BA17">
            <v>0.80488129496256122</v>
          </cell>
          <cell r="BB17">
            <v>6</v>
          </cell>
          <cell r="BC17">
            <v>0.82472286969369102</v>
          </cell>
        </row>
        <row r="18">
          <cell r="AX18">
            <v>5</v>
          </cell>
          <cell r="AY18">
            <v>0.78813139098881957</v>
          </cell>
          <cell r="AZ18">
            <v>6</v>
          </cell>
          <cell r="BA18">
            <v>0.78533124671767307</v>
          </cell>
          <cell r="BB18">
            <v>7</v>
          </cell>
          <cell r="BC18">
            <v>0.81116229653810612</v>
          </cell>
        </row>
        <row r="19">
          <cell r="AX19">
            <v>6</v>
          </cell>
          <cell r="AY19">
            <v>0.76715837991084312</v>
          </cell>
          <cell r="AZ19">
            <v>7</v>
          </cell>
          <cell r="BA19">
            <v>0.7691728527016809</v>
          </cell>
          <cell r="BB19">
            <v>8</v>
          </cell>
          <cell r="BC19">
            <v>0.79959595496410629</v>
          </cell>
        </row>
        <row r="20">
          <cell r="AX20">
            <v>7</v>
          </cell>
          <cell r="AY20">
            <v>0.74986197635016683</v>
          </cell>
          <cell r="AZ20">
            <v>8</v>
          </cell>
          <cell r="BA20">
            <v>0.75544479476276327</v>
          </cell>
          <cell r="BB20">
            <v>9</v>
          </cell>
          <cell r="BC20">
            <v>0.78953069073269111</v>
          </cell>
        </row>
        <row r="21">
          <cell r="AX21">
            <v>8</v>
          </cell>
          <cell r="AY21">
            <v>0.73519468036936675</v>
          </cell>
          <cell r="AZ21">
            <v>9</v>
          </cell>
          <cell r="BA21">
            <v>0.74353930795120771</v>
          </cell>
          <cell r="BB21">
            <v>10</v>
          </cell>
          <cell r="BC21">
            <v>0.78063441373940556</v>
          </cell>
        </row>
        <row r="22">
          <cell r="AX22">
            <v>9</v>
          </cell>
          <cell r="AY22">
            <v>0.72249552698175012</v>
          </cell>
          <cell r="AZ22">
            <v>10</v>
          </cell>
          <cell r="BA22">
            <v>0.73304856136498497</v>
          </cell>
          <cell r="BB22">
            <v>11</v>
          </cell>
          <cell r="BC22">
            <v>0.77267313784325353</v>
          </cell>
        </row>
        <row r="23">
          <cell r="AX23">
            <v>10</v>
          </cell>
          <cell r="AY23">
            <v>0.71132173257811859</v>
          </cell>
          <cell r="AZ23">
            <v>11</v>
          </cell>
          <cell r="BA23">
            <v>0.72368609476364243</v>
          </cell>
          <cell r="BB23">
            <v>12</v>
          </cell>
          <cell r="BC23">
            <v>0.76547597966374903</v>
          </cell>
        </row>
        <row r="24">
          <cell r="AX24">
            <v>11</v>
          </cell>
          <cell r="AY24">
            <v>0.70136274833702428</v>
          </cell>
          <cell r="AZ24">
            <v>12</v>
          </cell>
          <cell r="BA24">
            <v>0.71524328395299375</v>
          </cell>
          <cell r="BB24">
            <v>13</v>
          </cell>
          <cell r="BC24">
            <v>0.75891445088288811</v>
          </cell>
        </row>
        <row r="25">
          <cell r="AX25">
            <v>12</v>
          </cell>
          <cell r="AY25">
            <v>0.69239270786480422</v>
          </cell>
          <cell r="AZ25">
            <v>13</v>
          </cell>
          <cell r="BA25">
            <v>0.70756365831812085</v>
          </cell>
          <cell r="BB25">
            <v>14</v>
          </cell>
          <cell r="BC25">
            <v>0.75288957833729064</v>
          </cell>
        </row>
        <row r="26">
          <cell r="AX26">
            <v>13</v>
          </cell>
          <cell r="AY26">
            <v>0.68424241303902644</v>
          </cell>
          <cell r="AZ26">
            <v>14</v>
          </cell>
          <cell r="BA26">
            <v>0.70052696794276448</v>
          </cell>
          <cell r="BB26">
            <v>15</v>
          </cell>
          <cell r="BC26">
            <v>0.74732355623688984</v>
          </cell>
        </row>
        <row r="27">
          <cell r="AX27">
            <v>14</v>
          </cell>
          <cell r="AY27">
            <v>0.6767819760898468</v>
          </cell>
          <cell r="AZ27">
            <v>15</v>
          </cell>
          <cell r="BA27">
            <v>0.69403888141470504</v>
          </cell>
          <cell r="BB27">
            <v>16</v>
          </cell>
          <cell r="BC27">
            <v>0.74215414589951734</v>
          </cell>
        </row>
        <row r="28">
          <cell r="AX28">
            <v>15</v>
          </cell>
          <cell r="AY28">
            <v>0.66990960861605453</v>
          </cell>
          <cell r="AZ28">
            <v>16</v>
          </cell>
          <cell r="BA28">
            <v>0.68802408933763204</v>
          </cell>
          <cell r="BB28">
            <v>17</v>
          </cell>
          <cell r="BC28">
            <v>0.73733080684783336</v>
          </cell>
        </row>
        <row r="29">
          <cell r="AX29">
            <v>16</v>
          </cell>
          <cell r="AY29">
            <v>0.66354412449734901</v>
          </cell>
          <cell r="AZ29">
            <v>17</v>
          </cell>
          <cell r="BA29">
            <v>0.68242154946202194</v>
          </cell>
          <cell r="BB29">
            <v>18</v>
          </cell>
          <cell r="BC29">
            <v>0.73281195559384715</v>
          </cell>
        </row>
        <row r="30">
          <cell r="AX30">
            <v>17</v>
          </cell>
          <cell r="AY30">
            <v>0.65761977587825438</v>
          </cell>
          <cell r="AZ30">
            <v>18</v>
          </cell>
          <cell r="BA30">
            <v>0.67718112400326358</v>
          </cell>
          <cell r="BB30">
            <v>19</v>
          </cell>
          <cell r="BC30">
            <v>0.7285629802037632</v>
          </cell>
        </row>
        <row r="31">
          <cell r="AX31">
            <v>18</v>
          </cell>
          <cell r="AY31">
            <v>0.65208260438377852</v>
          </cell>
          <cell r="AZ31">
            <v>19</v>
          </cell>
          <cell r="BA31">
            <v>0.67226114831830208</v>
          </cell>
          <cell r="BB31">
            <v>20</v>
          </cell>
          <cell r="BC31">
            <v>0.7245547741853523</v>
          </cell>
        </row>
        <row r="32">
          <cell r="AX32">
            <v>19</v>
          </cell>
          <cell r="AY32">
            <v>0.64688780513002608</v>
          </cell>
          <cell r="AZ32">
            <v>20</v>
          </cell>
          <cell r="BA32">
            <v>0.66762663846507886</v>
          </cell>
          <cell r="BB32">
            <v>21</v>
          </cell>
          <cell r="BC32">
            <v>0.72076263515144401</v>
          </cell>
        </row>
        <row r="33">
          <cell r="AX33">
            <v>20</v>
          </cell>
          <cell r="AY33">
            <v>0.64199778491644222</v>
          </cell>
          <cell r="AZ33">
            <v>21</v>
          </cell>
          <cell r="BA33">
            <v>0.66324794680247046</v>
          </cell>
          <cell r="BB33">
            <v>22</v>
          </cell>
          <cell r="BC33">
            <v>0.71716542475668432</v>
          </cell>
        </row>
        <row r="34">
          <cell r="AX34">
            <v>21</v>
          </cell>
          <cell r="AY34">
            <v>0.63738070686734971</v>
          </cell>
          <cell r="AZ34">
            <v>22</v>
          </cell>
          <cell r="BA34">
            <v>0.65909973801914268</v>
          </cell>
          <cell r="BB34">
            <v>23</v>
          </cell>
          <cell r="BC34">
            <v>0.71374491906893656</v>
          </cell>
        </row>
        <row r="35">
          <cell r="AX35">
            <v>22</v>
          </cell>
          <cell r="AY35">
            <v>0.63300938272095864</v>
          </cell>
          <cell r="AZ35">
            <v>23</v>
          </cell>
          <cell r="BA35">
            <v>0.65516019838109951</v>
          </cell>
          <cell r="BB35">
            <v>24</v>
          </cell>
          <cell r="BC35">
            <v>0.71048529994057807</v>
          </cell>
        </row>
        <row r="36">
          <cell r="AX36">
            <v>23</v>
          </cell>
          <cell r="AY36">
            <v>0.62886041797505754</v>
          </cell>
          <cell r="AZ36">
            <v>24</v>
          </cell>
          <cell r="BA36">
            <v>0.65141041742322725</v>
          </cell>
          <cell r="BB36">
            <v>25</v>
          </cell>
          <cell r="BC36">
            <v>0.70737275227168972</v>
          </cell>
        </row>
        <row r="37">
          <cell r="AX37">
            <v>24</v>
          </cell>
          <cell r="AY37">
            <v>0.62491354387613085</v>
          </cell>
          <cell r="AZ37">
            <v>25</v>
          </cell>
          <cell r="BA37">
            <v>0.64783389898060939</v>
          </cell>
          <cell r="BB37">
            <v>26</v>
          </cell>
          <cell r="BC37">
            <v>0.70439514183269525</v>
          </cell>
        </row>
        <row r="38">
          <cell r="AX38">
            <v>25</v>
          </cell>
          <cell r="AY38">
            <v>0.62115108946197151</v>
          </cell>
          <cell r="AZ38">
            <v>26</v>
          </cell>
          <cell r="BA38">
            <v>0.64441617049675703</v>
          </cell>
          <cell r="BB38">
            <v>27</v>
          </cell>
          <cell r="BC38">
            <v>0.70154175510141092</v>
          </cell>
        </row>
        <row r="39">
          <cell r="AX39">
            <v>26</v>
          </cell>
          <cell r="AY39">
            <v>0.61755755995926009</v>
          </cell>
          <cell r="AZ39">
            <v>27</v>
          </cell>
          <cell r="BA39">
            <v>0.641144467896131</v>
          </cell>
          <cell r="BB39">
            <v>28</v>
          </cell>
          <cell r="BC39">
            <v>0.69880308735759233</v>
          </cell>
        </row>
        <row r="40">
          <cell r="AX40">
            <v>27</v>
          </cell>
          <cell r="AY40">
            <v>0.61411929691055855</v>
          </cell>
          <cell r="AZ40">
            <v>28</v>
          </cell>
          <cell r="BA40">
            <v>0.63800747919195322</v>
          </cell>
          <cell r="BB40">
            <v>29</v>
          </cell>
          <cell r="BC40">
            <v>0.69617066870533295</v>
          </cell>
        </row>
        <row r="41">
          <cell r="AX41">
            <v>28</v>
          </cell>
          <cell r="AY41">
            <v>0.61082420179442132</v>
          </cell>
          <cell r="AZ41">
            <v>29</v>
          </cell>
          <cell r="BA41">
            <v>0.63499513420692399</v>
          </cell>
          <cell r="BB41">
            <v>30</v>
          </cell>
          <cell r="BC41">
            <v>0.69363692017986278</v>
          </cell>
        </row>
        <row r="42">
          <cell r="AX42">
            <v>29</v>
          </cell>
          <cell r="AY42">
            <v>0.60766150946796016</v>
          </cell>
          <cell r="AZ42">
            <v>30</v>
          </cell>
          <cell r="BA42">
            <v>0.63209843083268324</v>
          </cell>
          <cell r="BB42">
            <v>31</v>
          </cell>
          <cell r="BC42">
            <v>0.69119503392121673</v>
          </cell>
        </row>
        <row r="43">
          <cell r="AX43">
            <v>30</v>
          </cell>
          <cell r="AY43">
            <v>0.604621601067862</v>
          </cell>
          <cell r="AZ43">
            <v>31</v>
          </cell>
          <cell r="BA43">
            <v>0.62930929049019779</v>
          </cell>
          <cell r="BB43">
            <v>32</v>
          </cell>
          <cell r="BC43">
            <v>0.68883887275363609</v>
          </cell>
        </row>
        <row r="44">
          <cell r="AX44">
            <v>31</v>
          </cell>
          <cell r="AY44">
            <v>0.60169584843058277</v>
          </cell>
          <cell r="AZ44">
            <v>32</v>
          </cell>
          <cell r="BA44">
            <v>0.62662043711286031</v>
          </cell>
          <cell r="BB44">
            <v>33</v>
          </cell>
          <cell r="BC44">
            <v>0.68656288552789757</v>
          </cell>
        </row>
        <row r="45">
          <cell r="AX45">
            <v>32</v>
          </cell>
          <cell r="AY45">
            <v>0.59887648389097203</v>
          </cell>
          <cell r="AZ45">
            <v>33</v>
          </cell>
          <cell r="BA45">
            <v>0.62402529521884009</v>
          </cell>
          <cell r="BB45">
            <v>34</v>
          </cell>
          <cell r="BC45">
            <v>0.68436203535586926</v>
          </cell>
        </row>
        <row r="46">
          <cell r="AX46">
            <v>33</v>
          </cell>
          <cell r="AY46">
            <v>0.59615649066692433</v>
          </cell>
          <cell r="AZ46">
            <v>34</v>
          </cell>
          <cell r="BA46">
            <v>0.62151790358212777</v>
          </cell>
          <cell r="BB46">
            <v>35</v>
          </cell>
          <cell r="BC46">
            <v>0.68223173845741691</v>
          </cell>
        </row>
        <row r="47">
          <cell r="AX47">
            <v>34</v>
          </cell>
          <cell r="AY47">
            <v>0.59352951005854537</v>
          </cell>
          <cell r="AZ47">
            <v>35</v>
          </cell>
          <cell r="BA47">
            <v>0.61909284173257617</v>
          </cell>
          <cell r="BB47">
            <v>36</v>
          </cell>
          <cell r="BC47">
            <v>0.68016781179579677</v>
          </cell>
        </row>
        <row r="48">
          <cell r="AX48">
            <v>35</v>
          </cell>
          <cell r="AY48">
            <v>0.59098976247048229</v>
          </cell>
          <cell r="AZ48">
            <v>36</v>
          </cell>
          <cell r="BA48">
            <v>0.61674516707113458</v>
          </cell>
          <cell r="BB48">
            <v>37</v>
          </cell>
          <cell r="BC48">
            <v>0.67816642803248284</v>
          </cell>
        </row>
        <row r="49">
          <cell r="AX49">
            <v>36</v>
          </cell>
          <cell r="AY49">
            <v>0.58853197986742956</v>
          </cell>
          <cell r="AZ49">
            <v>37</v>
          </cell>
          <cell r="BA49">
            <v>0.6144703608186276</v>
          </cell>
          <cell r="BB49">
            <v>38</v>
          </cell>
          <cell r="BC49">
            <v>0.67622407661054651</v>
          </cell>
        </row>
        <row r="50">
          <cell r="AX50">
            <v>37</v>
          </cell>
          <cell r="AY50">
            <v>0.58615134774014377</v>
          </cell>
          <cell r="AZ50">
            <v>38</v>
          </cell>
          <cell r="BA50">
            <v>0.61226428135496258</v>
          </cell>
          <cell r="BB50">
            <v>39</v>
          </cell>
          <cell r="BC50">
            <v>0.67433752999534924</v>
          </cell>
        </row>
        <row r="51">
          <cell r="AX51">
            <v>38</v>
          </cell>
          <cell r="AY51">
            <v>0.58384345502522217</v>
          </cell>
          <cell r="AZ51">
            <v>39</v>
          </cell>
          <cell r="BA51">
            <v>0.61012312377273903</v>
          </cell>
          <cell r="BB51">
            <v>40</v>
          </cell>
          <cell r="BC51">
            <v>0.67250381427590689</v>
          </cell>
        </row>
        <row r="52">
          <cell r="AX52">
            <v>39</v>
          </cell>
          <cell r="AY52">
            <v>0.58160425071050303</v>
          </cell>
          <cell r="AZ52">
            <v>40</v>
          </cell>
          <cell r="BA52">
            <v>0.6080433846813792</v>
          </cell>
          <cell r="BB52">
            <v>41</v>
          </cell>
          <cell r="BC52">
            <v>0.67072018346996476</v>
          </cell>
        </row>
        <row r="53">
          <cell r="AX53">
            <v>40</v>
          </cell>
          <cell r="AY53">
            <v>0.5794300060870895</v>
          </cell>
          <cell r="AZ53">
            <v>41</v>
          </cell>
          <cell r="BA53">
            <v>0.60602183146749655</v>
          </cell>
          <cell r="BB53">
            <v>42</v>
          </cell>
          <cell r="BC53">
            <v>0.66898409698823169</v>
          </cell>
        </row>
        <row r="54">
          <cell r="AX54">
            <v>41</v>
          </cell>
          <cell r="AY54">
            <v>0.57731728179210928</v>
          </cell>
          <cell r="AZ54">
            <v>42</v>
          </cell>
          <cell r="BA54">
            <v>0.60405547535360016</v>
          </cell>
          <cell r="BB54">
            <v>43</v>
          </cell>
          <cell r="BC54">
            <v>0.66729319980421231</v>
          </cell>
        </row>
        <row r="55">
          <cell r="AX55">
            <v>42</v>
          </cell>
          <cell r="AY55">
            <v>0.57526289893353699</v>
          </cell>
          <cell r="AZ55">
            <v>43</v>
          </cell>
          <cell r="BA55">
            <v>0.60214154770754569</v>
          </cell>
          <cell r="BB55">
            <v>44</v>
          </cell>
          <cell r="BC55">
            <v>0.66564530495011598</v>
          </cell>
        </row>
        <row r="56">
          <cell r="AX56">
            <v>43</v>
          </cell>
          <cell r="AY56">
            <v>0.57326391370742369</v>
          </cell>
          <cell r="AZ56">
            <v>44</v>
          </cell>
          <cell r="BA56">
            <v>0.60027747914485308</v>
          </cell>
          <cell r="BB56">
            <v>45</v>
          </cell>
          <cell r="BC56">
            <v>0.66403837801988508</v>
          </cell>
        </row>
        <row r="57">
          <cell r="AX57">
            <v>44</v>
          </cell>
          <cell r="AY57">
            <v>0.57131759501464308</v>
          </cell>
          <cell r="AZ57">
            <v>45</v>
          </cell>
          <cell r="BA57">
            <v>0.59846088103933459</v>
          </cell>
          <cell r="BB57">
            <v>46</v>
          </cell>
          <cell r="BC57">
            <v>0.66247052341017076</v>
          </cell>
        </row>
        <row r="58">
          <cell r="AX58">
            <v>45</v>
          </cell>
          <cell r="AY58">
            <v>0.56942140466332702</v>
          </cell>
          <cell r="AZ58">
            <v>46</v>
          </cell>
          <cell r="BA58">
            <v>0.59668952911771</v>
          </cell>
          <cell r="BB58">
            <v>47</v>
          </cell>
          <cell r="BC58">
            <v>0.66093997207118538</v>
          </cell>
        </row>
        <row r="59">
          <cell r="AX59">
            <v>46</v>
          </cell>
          <cell r="AY59">
            <v>0.5675729798080883</v>
          </cell>
          <cell r="AZ59">
            <v>47</v>
          </cell>
          <cell r="BA59">
            <v>0.59496134886359042</v>
          </cell>
          <cell r="BB59">
            <v>48</v>
          </cell>
          <cell r="BC59">
            <v>0.65944507057346502</v>
          </cell>
        </row>
        <row r="60">
          <cell r="AX60">
            <v>47</v>
          </cell>
          <cell r="AY60">
            <v>0.5657701173306936</v>
          </cell>
          <cell r="AZ60">
            <v>48</v>
          </cell>
          <cell r="BA60">
            <v>0.59327440249741747</v>
          </cell>
          <cell r="BB60">
            <v>49</v>
          </cell>
          <cell r="BC60">
            <v>0.6579842713249745</v>
          </cell>
        </row>
        <row r="61">
          <cell r="AX61">
            <v>48</v>
          </cell>
          <cell r="AY61">
            <v>0.56401075991123351</v>
          </cell>
          <cell r="AZ61">
            <v>49</v>
          </cell>
          <cell r="BA61">
            <v>0.59162687733324171</v>
          </cell>
          <cell r="BB61">
            <v>50</v>
          </cell>
          <cell r="BC61">
            <v>0.65655612379674055</v>
          </cell>
        </row>
        <row r="62">
          <cell r="AX62">
            <v>49</v>
          </cell>
          <cell r="AY62">
            <v>0.56229298357577817</v>
          </cell>
          <cell r="AZ62">
            <v>50</v>
          </cell>
          <cell r="BA62">
            <v>0.59001707534189163</v>
          </cell>
          <cell r="BB62">
            <v>51</v>
          </cell>
          <cell r="BC62">
            <v>0.65515926663514379</v>
          </cell>
        </row>
        <row r="63">
          <cell r="AX63">
            <v>50</v>
          </cell>
          <cell r="AY63">
            <v>0.56061498653736974</v>
          </cell>
          <cell r="AZ63">
            <v>51</v>
          </cell>
          <cell r="BA63">
            <v>0.5884434037741455</v>
          </cell>
          <cell r="BB63">
            <v>52</v>
          </cell>
          <cell r="BC63">
            <v>0.65379242055580489</v>
          </cell>
        </row>
        <row r="64">
          <cell r="AX64">
            <v>51</v>
          </cell>
          <cell r="AY64">
            <v>0.55897507917309752</v>
          </cell>
          <cell r="AZ64">
            <v>52</v>
          </cell>
          <cell r="BA64">
            <v>0.58690436671777013</v>
          </cell>
          <cell r="BB64">
            <v>53</v>
          </cell>
          <cell r="BC64">
            <v>0.65245438192821326</v>
          </cell>
        </row>
        <row r="65">
          <cell r="AX65">
            <v>52</v>
          </cell>
          <cell r="AY65">
            <v>0.55737167500179918</v>
          </cell>
          <cell r="AZ65">
            <v>53</v>
          </cell>
          <cell r="BA65">
            <v>0.5853985574794216</v>
          </cell>
          <cell r="BB65">
            <v>54</v>
          </cell>
          <cell r="BC65">
            <v>0.65114401697230695</v>
          </cell>
        </row>
        <row r="66">
          <cell r="AX66">
            <v>53</v>
          </cell>
          <cell r="AY66">
            <v>0.55580328254535394</v>
          </cell>
          <cell r="AZ66">
            <v>54</v>
          </cell>
          <cell r="BA66">
            <v>0.58392465169691787</v>
          </cell>
          <cell r="BB66">
            <v>55</v>
          </cell>
          <cell r="BC66">
            <v>0.64986025649848056</v>
          </cell>
        </row>
        <row r="67">
          <cell r="AX67">
            <v>54</v>
          </cell>
          <cell r="AY67">
            <v>0.55426849797215039</v>
          </cell>
          <cell r="AZ67">
            <v>55</v>
          </cell>
          <cell r="BA67">
            <v>0.58248140109975921</v>
          </cell>
          <cell r="BB67">
            <v>56</v>
          </cell>
          <cell r="BC67">
            <v>0.64860209113126455</v>
          </cell>
        </row>
        <row r="68">
          <cell r="AX68">
            <v>55</v>
          </cell>
          <cell r="AY68">
            <v>0.55276599843460028</v>
          </cell>
          <cell r="AZ68">
            <v>56</v>
          </cell>
          <cell r="BA68">
            <v>0.5810676278463105</v>
          </cell>
          <cell r="BB68">
            <v>57</v>
          </cell>
          <cell r="BC68">
            <v>0.64736856696443479</v>
          </cell>
        </row>
        <row r="69">
          <cell r="AX69">
            <v>56</v>
          </cell>
          <cell r="AY69">
            <v>0.55129453602390244</v>
          </cell>
          <cell r="AZ69">
            <v>57</v>
          </cell>
          <cell r="BA69">
            <v>0.5796822193750969</v>
          </cell>
          <cell r="BB69">
            <v>58</v>
          </cell>
          <cell r="BC69">
            <v>0.64615878160175955</v>
          </cell>
        </row>
        <row r="70">
          <cell r="AX70">
            <v>57</v>
          </cell>
          <cell r="AY70">
            <v>0.54985293227497134</v>
          </cell>
          <cell r="AZ70">
            <v>58</v>
          </cell>
          <cell r="BA70">
            <v>0.57832412371541464</v>
          </cell>
          <cell r="BB70">
            <v>59</v>
          </cell>
          <cell r="BC70">
            <v>0.64497188054315435</v>
          </cell>
        </row>
        <row r="71">
          <cell r="AX71">
            <v>58</v>
          </cell>
          <cell r="AY71">
            <v>0.54844007316277055</v>
          </cell>
          <cell r="AZ71">
            <v>59</v>
          </cell>
          <cell r="BA71">
            <v>0.57699234520913711</v>
          </cell>
          <cell r="BB71">
            <v>60</v>
          </cell>
          <cell r="BC71">
            <v>0.64380705388081472</v>
          </cell>
        </row>
        <row r="72">
          <cell r="AX72">
            <v>59</v>
          </cell>
          <cell r="AY72">
            <v>0.54705490453846595</v>
          </cell>
          <cell r="AZ72">
            <v>60</v>
          </cell>
          <cell r="BA72">
            <v>0.57568594060136047</v>
          </cell>
          <cell r="BB72">
            <v>61</v>
          </cell>
          <cell r="BC72">
            <v>0.64266353327405723</v>
          </cell>
        </row>
        <row r="73">
          <cell r="AX73">
            <v>60</v>
          </cell>
          <cell r="AY73">
            <v>0.54569642796000351</v>
          </cell>
          <cell r="AZ73">
            <v>61</v>
          </cell>
          <cell r="BA73">
            <v>0.57440401546252307</v>
          </cell>
          <cell r="BB73">
            <v>62</v>
          </cell>
          <cell r="BC73">
            <v>0.6415405891752114</v>
          </cell>
        </row>
        <row r="74">
          <cell r="AX74">
            <v>61</v>
          </cell>
          <cell r="AY74">
            <v>0.5443636968770722</v>
          </cell>
          <cell r="AZ74">
            <v>62</v>
          </cell>
          <cell r="BA74">
            <v>0.57314572090896576</v>
          </cell>
          <cell r="BB74">
            <v>63</v>
          </cell>
          <cell r="BC74">
            <v>0.64043752828204692</v>
          </cell>
        </row>
        <row r="75">
          <cell r="AX75">
            <v>62</v>
          </cell>
          <cell r="AY75">
            <v>0.5430558131350649</v>
          </cell>
          <cell r="AZ75">
            <v>63</v>
          </cell>
          <cell r="BA75">
            <v>0.57191025059266409</v>
          </cell>
          <cell r="BB75">
            <v>64</v>
          </cell>
          <cell r="BC75">
            <v>0.63935369119496099</v>
          </cell>
        </row>
        <row r="76">
          <cell r="AX76">
            <v>63</v>
          </cell>
          <cell r="AY76">
            <v>0.54177192376669048</v>
          </cell>
          <cell r="AZ76">
            <v>64</v>
          </cell>
          <cell r="BA76">
            <v>0.5706968379341536</v>
          </cell>
          <cell r="BB76">
            <v>65</v>
          </cell>
          <cell r="BC76">
            <v>0.63828845025955416</v>
          </cell>
        </row>
        <row r="77">
          <cell r="AX77">
            <v>64</v>
          </cell>
          <cell r="AY77">
            <v>0.54051121804341529</v>
          </cell>
          <cell r="AZ77">
            <v>65</v>
          </cell>
          <cell r="BA77">
            <v>0.56950475357553632</v>
          </cell>
          <cell r="BB77">
            <v>66</v>
          </cell>
          <cell r="BC77">
            <v>0.63724120757731695</v>
          </cell>
        </row>
        <row r="78">
          <cell r="AX78">
            <v>65</v>
          </cell>
          <cell r="AY78">
            <v>0.53927292476199429</v>
          </cell>
          <cell r="AZ78">
            <v>66</v>
          </cell>
          <cell r="BA78">
            <v>0.56833330303297536</v>
          </cell>
          <cell r="BB78">
            <v>67</v>
          </cell>
          <cell r="BC78">
            <v>0.636211393168999</v>
          </cell>
        </row>
        <row r="79">
          <cell r="AX79">
            <v>66</v>
          </cell>
          <cell r="AY79">
            <v>0.53805630974404794</v>
          </cell>
          <cell r="AZ79">
            <v>67</v>
          </cell>
          <cell r="BA79">
            <v>0.56718182453028942</v>
          </cell>
          <cell r="BB79">
            <v>68</v>
          </cell>
          <cell r="BC79">
            <v>0.63519846327685603</v>
          </cell>
        </row>
        <row r="80">
          <cell r="AX80">
            <v>67</v>
          </cell>
          <cell r="AY80">
            <v>0.53686067352900757</v>
          </cell>
          <cell r="AZ80">
            <v>68</v>
          </cell>
          <cell r="BA80">
            <v>0.56604968699720193</v>
          </cell>
          <cell r="BB80">
            <v>69</v>
          </cell>
          <cell r="BC80">
            <v>0.63420189879339872</v>
          </cell>
        </row>
        <row r="81">
          <cell r="AX81">
            <v>68</v>
          </cell>
          <cell r="AY81">
            <v>0.53568534924283417</v>
          </cell>
          <cell r="AZ81">
            <v>69</v>
          </cell>
          <cell r="BA81">
            <v>0.56493628821751296</v>
          </cell>
          <cell r="BB81">
            <v>70</v>
          </cell>
          <cell r="BC81">
            <v>0.63322120380553437</v>
          </cell>
        </row>
        <row r="82">
          <cell r="AX82">
            <v>69</v>
          </cell>
          <cell r="AY82">
            <v>0.53452970062675198</v>
          </cell>
          <cell r="AZ82">
            <v>70</v>
          </cell>
          <cell r="BA82">
            <v>0.56384105311396882</v>
          </cell>
          <cell r="BB82">
            <v>71</v>
          </cell>
          <cell r="BC82">
            <v>0.63225590424411293</v>
          </cell>
        </row>
        <row r="83">
          <cell r="AX83">
            <v>70</v>
          </cell>
          <cell r="AY83">
            <v>0.53339312021185292</v>
          </cell>
          <cell r="AZ83">
            <v>71</v>
          </cell>
          <cell r="BA83">
            <v>0.56276343215794578</v>
          </cell>
          <cell r="BB83">
            <v>72</v>
          </cell>
          <cell r="BC83">
            <v>0.63130554662987659</v>
          </cell>
        </row>
        <row r="84">
          <cell r="AX84">
            <v>71</v>
          </cell>
          <cell r="AY84">
            <v>0.53227502762686507</v>
          </cell>
          <cell r="AZ84">
            <v>72</v>
          </cell>
          <cell r="BA84">
            <v>0.56170289989324729</v>
          </cell>
          <cell r="BB84">
            <v>73</v>
          </cell>
          <cell r="BC84">
            <v>0.63036969690769917</v>
          </cell>
        </row>
        <row r="85">
          <cell r="AX85">
            <v>72</v>
          </cell>
          <cell r="AY85">
            <v>0.53117486802764502</v>
          </cell>
          <cell r="AZ85">
            <v>73</v>
          </cell>
          <cell r="BA85">
            <v>0.56065895356436579</v>
          </cell>
          <cell r="BB85">
            <v>74</v>
          </cell>
          <cell r="BC85">
            <v>0.629447939361783</v>
          </cell>
        </row>
        <row r="86">
          <cell r="AX86">
            <v>73</v>
          </cell>
          <cell r="AY86">
            <v>0.53009211063808126</v>
          </cell>
          <cell r="AZ86">
            <v>74</v>
          </cell>
          <cell r="BA86">
            <v>0.55963111184049841</v>
          </cell>
          <cell r="BB86">
            <v>75</v>
          </cell>
          <cell r="BC86">
            <v>0.6285398756051791</v>
          </cell>
        </row>
        <row r="87">
          <cell r="AX87">
            <v>74</v>
          </cell>
          <cell r="AY87">
            <v>0.52902624739309878</v>
          </cell>
          <cell r="AZ87">
            <v>75</v>
          </cell>
          <cell r="BA87">
            <v>0.55861891362743521</v>
          </cell>
          <cell r="BB87">
            <v>76</v>
          </cell>
          <cell r="BC87">
            <v>0.62764512363762326</v>
          </cell>
        </row>
        <row r="88">
          <cell r="AX88">
            <v>75</v>
          </cell>
          <cell r="AY88">
            <v>0.52797679167534672</v>
          </cell>
          <cell r="AZ88">
            <v>76</v>
          </cell>
          <cell r="BA88">
            <v>0.55762191696018804</v>
          </cell>
          <cell r="BB88">
            <v>77</v>
          </cell>
          <cell r="BC88">
            <v>0.62676331696623822</v>
          </cell>
        </row>
        <row r="89">
          <cell r="AX89">
            <v>76</v>
          </cell>
          <cell r="AY89">
            <v>0.52694327713794531</v>
          </cell>
          <cell r="AZ89">
            <v>77</v>
          </cell>
          <cell r="BA89">
            <v>0.55663969796988977</v>
          </cell>
          <cell r="BB89">
            <v>78</v>
          </cell>
          <cell r="BC89">
            <v>0.62589410378414712</v>
          </cell>
        </row>
        <row r="90">
          <cell r="AX90">
            <v>77</v>
          </cell>
          <cell r="AY90">
            <v>0.52592525660638567</v>
          </cell>
          <cell r="AZ90">
            <v>78</v>
          </cell>
          <cell r="BA90">
            <v>0.55567184991908758</v>
          </cell>
          <cell r="BB90">
            <v>79</v>
          </cell>
          <cell r="BC90">
            <v>0.62503714620249951</v>
          </cell>
        </row>
        <row r="91">
          <cell r="AX91">
            <v>78</v>
          </cell>
          <cell r="AY91">
            <v>0.52492230105330551</v>
          </cell>
          <cell r="AZ91">
            <v>79</v>
          </cell>
          <cell r="BA91">
            <v>0.5547179823000904</v>
          </cell>
          <cell r="BB91">
            <v>80</v>
          </cell>
          <cell r="BC91">
            <v>0.62419211953180531</v>
          </cell>
        </row>
        <row r="92">
          <cell r="AX92">
            <v>79</v>
          </cell>
          <cell r="AY92">
            <v>0.52393399864043932</v>
          </cell>
          <cell r="AZ92">
            <v>80</v>
          </cell>
          <cell r="BA92">
            <v>0.55377771999151015</v>
          </cell>
          <cell r="BB92">
            <v>81</v>
          </cell>
          <cell r="BC92">
            <v>0.62335871160884027</v>
          </cell>
        </row>
        <row r="93">
          <cell r="AX93">
            <v>80</v>
          </cell>
          <cell r="AY93">
            <v>0.52295995382255411</v>
          </cell>
          <cell r="AZ93">
            <v>81</v>
          </cell>
          <cell r="BA93">
            <v>0.55285070246856094</v>
          </cell>
          <cell r="BB93">
            <v>82</v>
          </cell>
          <cell r="BC93">
            <v>0.62253662216570926</v>
          </cell>
        </row>
        <row r="94">
          <cell r="AX94">
            <v>81</v>
          </cell>
          <cell r="AY94">
            <v>0.52199978650863699</v>
          </cell>
          <cell r="AZ94">
            <v>82</v>
          </cell>
          <cell r="BA94">
            <v>0.55193658306307847</v>
          </cell>
          <cell r="BB94">
            <v>83</v>
          </cell>
          <cell r="BC94">
            <v>0.62172556223794673</v>
          </cell>
        </row>
        <row r="95">
          <cell r="AX95">
            <v>82</v>
          </cell>
          <cell r="AY95">
            <v>0.52105313127602448</v>
          </cell>
          <cell r="AZ95">
            <v>83</v>
          </cell>
          <cell r="BA95">
            <v>0.55103502826955875</v>
          </cell>
          <cell r="BB95">
            <v>84</v>
          </cell>
          <cell r="BC95">
            <v>0.62092525360880335</v>
          </cell>
        </row>
        <row r="96">
          <cell r="AX96">
            <v>83</v>
          </cell>
          <cell r="AY96">
            <v>0.52011963663352689</v>
          </cell>
          <cell r="AZ96">
            <v>84</v>
          </cell>
          <cell r="BA96">
            <v>0.55014571709384263</v>
          </cell>
          <cell r="BB96">
            <v>85</v>
          </cell>
          <cell r="BC96">
            <v>0.62013542828710144</v>
          </cell>
        </row>
        <row r="97">
          <cell r="AX97">
            <v>84</v>
          </cell>
          <cell r="AY97">
            <v>0.51919896432994583</v>
          </cell>
          <cell r="AZ97">
            <v>85</v>
          </cell>
          <cell r="BA97">
            <v>0.54926834044134953</v>
          </cell>
          <cell r="BB97">
            <v>86</v>
          </cell>
          <cell r="BC97">
            <v>0.61935582801626632</v>
          </cell>
        </row>
        <row r="98">
          <cell r="AX98">
            <v>85</v>
          </cell>
          <cell r="AY98">
            <v>0.51829078870468437</v>
          </cell>
          <cell r="AZ98">
            <v>86</v>
          </cell>
          <cell r="BA98">
            <v>0.54840260054202594</v>
          </cell>
          <cell r="BB98">
            <v>87</v>
          </cell>
          <cell r="BC98">
            <v>0.61858620381233009</v>
          </cell>
        </row>
        <row r="99">
          <cell r="AX99">
            <v>86</v>
          </cell>
          <cell r="AY99">
            <v>0.51739479607742511</v>
          </cell>
          <cell r="AZ99">
            <v>87</v>
          </cell>
          <cell r="BA99">
            <v>0.54754821040940405</v>
          </cell>
          <cell r="BB99">
            <v>88</v>
          </cell>
          <cell r="BC99">
            <v>0.61782631552888889</v>
          </cell>
        </row>
        <row r="100">
          <cell r="AX100">
            <v>87</v>
          </cell>
          <cell r="AY100">
            <v>0.51651068417410229</v>
          </cell>
          <cell r="AZ100">
            <v>88</v>
          </cell>
          <cell r="BA100">
            <v>0.5467048933313855</v>
          </cell>
          <cell r="BB100">
            <v>89</v>
          </cell>
          <cell r="BC100">
            <v>0.61707593144715345</v>
          </cell>
        </row>
        <row r="101">
          <cell r="AX101">
            <v>88</v>
          </cell>
          <cell r="AY101">
            <v>0.51563816158661913</v>
          </cell>
          <cell r="AZ101">
            <v>89</v>
          </cell>
          <cell r="BA101">
            <v>0.54587238239054703</v>
          </cell>
          <cell r="BB101">
            <v>90</v>
          </cell>
          <cell r="BC101">
            <v>0.61633482788938221</v>
          </cell>
        </row>
        <row r="102">
          <cell r="AX102">
            <v>89</v>
          </cell>
          <cell r="AY102">
            <v>0.51477694726396817</v>
          </cell>
          <cell r="AZ102">
            <v>90</v>
          </cell>
          <cell r="BA102">
            <v>0.54505042001194948</v>
          </cell>
          <cell r="BB102">
            <v>91</v>
          </cell>
          <cell r="BC102">
            <v>0.61560278885411934</v>
          </cell>
        </row>
        <row r="103">
          <cell r="AX103">
            <v>90</v>
          </cell>
          <cell r="AY103">
            <v>0.51392677003259946</v>
          </cell>
          <cell r="AZ103">
            <v>91</v>
          </cell>
          <cell r="BA103">
            <v>0.54423875753658646</v>
          </cell>
          <cell r="BB103">
            <v>92</v>
          </cell>
          <cell r="BC103">
            <v>0.6148796056717819</v>
          </cell>
        </row>
        <row r="104">
          <cell r="AX104">
            <v>91</v>
          </cell>
          <cell r="AY104">
            <v>0.51308736814405154</v>
          </cell>
          <cell r="AZ104">
            <v>92</v>
          </cell>
          <cell r="BA104">
            <v>0.54343715481875299</v>
          </cell>
          <cell r="BB104">
            <v>93</v>
          </cell>
          <cell r="BC104">
            <v>0.61416507667925657</v>
          </cell>
        </row>
        <row r="105">
          <cell r="AX105">
            <v>92</v>
          </cell>
          <cell r="AY105">
            <v>0.51225848884801262</v>
          </cell>
          <cell r="AZ105">
            <v>93</v>
          </cell>
          <cell r="BA105">
            <v>0.54264537984575045</v>
          </cell>
          <cell r="BB105">
            <v>94</v>
          </cell>
          <cell r="BC105">
            <v>0.61345900691226085</v>
          </cell>
        </row>
        <row r="106">
          <cell r="AX106">
            <v>93</v>
          </cell>
          <cell r="AY106">
            <v>0.51143988798912676</v>
          </cell>
          <cell r="AZ106">
            <v>94</v>
          </cell>
          <cell r="BA106">
            <v>0.54186320837846369</v>
          </cell>
          <cell r="BB106">
            <v>95</v>
          </cell>
          <cell r="BC106">
            <v>0.61276120781432308</v>
          </cell>
        </row>
        <row r="107">
          <cell r="AX107">
            <v>94</v>
          </cell>
          <cell r="AY107">
            <v>0.51063132962598057</v>
          </cell>
          <cell r="AZ107">
            <v>95</v>
          </cell>
          <cell r="BA107">
            <v>0.54109042361145332</v>
          </cell>
          <cell r="BB107">
            <v>96</v>
          </cell>
          <cell r="BC107">
            <v>0.61207149696132024</v>
          </cell>
        </row>
        <row r="108">
          <cell r="AX108">
            <v>95</v>
          </cell>
          <cell r="AY108">
            <v>0.50983258567083189</v>
          </cell>
          <cell r="AZ108">
            <v>96</v>
          </cell>
          <cell r="BA108">
            <v>0.54032681585131426</v>
          </cell>
          <cell r="BB108">
            <v>97</v>
          </cell>
          <cell r="BC108">
            <v>0.61138969780058661</v>
          </cell>
        </row>
        <row r="109">
          <cell r="AX109">
            <v>96</v>
          </cell>
          <cell r="AY109">
            <v>0.50904343554874509</v>
          </cell>
          <cell r="AZ109">
            <v>97</v>
          </cell>
          <cell r="BA109">
            <v>0.53957218221213643</v>
          </cell>
          <cell r="BB109">
            <v>98</v>
          </cell>
          <cell r="BC109">
            <v>0.61071563940368312</v>
          </cell>
        </row>
        <row r="110">
          <cell r="AX110">
            <v>97</v>
          </cell>
          <cell r="AY110">
            <v>0.50826366587489591</v>
          </cell>
          <cell r="AZ110">
            <v>98</v>
          </cell>
          <cell r="BA110">
            <v>0.53882632632699512</v>
          </cell>
          <cell r="BB110">
            <v>99</v>
          </cell>
          <cell r="BC110">
            <v>0.61004915623197975</v>
          </cell>
        </row>
        <row r="111">
          <cell r="AX111">
            <v>98</v>
          </cell>
          <cell r="AY111">
            <v>0.50749307014890377</v>
          </cell>
          <cell r="AZ111">
            <v>99</v>
          </cell>
          <cell r="BA111">
            <v>0.53808905807447083</v>
          </cell>
          <cell r="BB111">
            <v>100</v>
          </cell>
          <cell r="BC111">
            <v>0.60939008791426541</v>
          </cell>
        </row>
        <row r="112">
          <cell r="AX112">
            <v>99</v>
          </cell>
          <cell r="AY112">
            <v>0.50673144846512708</v>
          </cell>
          <cell r="AZ112">
            <v>100</v>
          </cell>
          <cell r="BA112">
            <v>0.5373601933192742</v>
          </cell>
          <cell r="BB112">
            <v>101</v>
          </cell>
          <cell r="BC112">
            <v>0.60873827903565447</v>
          </cell>
        </row>
        <row r="113">
          <cell r="AX113">
            <v>100</v>
          </cell>
          <cell r="AY113">
            <v>0.50597860723793653</v>
          </cell>
          <cell r="AZ113">
            <v>101</v>
          </cell>
          <cell r="BA113">
            <v>0.53663955366611538</v>
          </cell>
          <cell r="BB113">
            <v>102</v>
          </cell>
          <cell r="BC113">
            <v>0.60809357893710969</v>
          </cell>
        </row>
        <row r="114">
          <cell r="AX114">
            <v>101</v>
          </cell>
          <cell r="AY114">
            <v>0.50523435894105284</v>
          </cell>
          <cell r="AZ114">
            <v>102</v>
          </cell>
          <cell r="BA114">
            <v>0.53592696622601588</v>
          </cell>
          <cell r="BB114">
            <v>103</v>
          </cell>
          <cell r="BC114">
            <v>0.60745584152495169</v>
          </cell>
        </row>
      </sheetData>
      <sheetData sheetId="69"/>
      <sheetData sheetId="70"/>
      <sheetData sheetId="71">
        <row r="4">
          <cell r="B4" t="str">
            <v>Sustainable United</v>
          </cell>
          <cell r="C4" t="str">
            <v>Green Authority</v>
          </cell>
          <cell r="D4" t="str">
            <v>Grassroots Green</v>
          </cell>
        </row>
        <row r="12"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</row>
        <row r="13"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1</v>
          </cell>
          <cell r="AZ13">
            <v>1</v>
          </cell>
        </row>
        <row r="14">
          <cell r="AU14">
            <v>1</v>
          </cell>
          <cell r="AV14">
            <v>1</v>
          </cell>
          <cell r="AW14">
            <v>1</v>
          </cell>
          <cell r="AX14">
            <v>1</v>
          </cell>
          <cell r="AY14">
            <v>2</v>
          </cell>
          <cell r="AZ14">
            <v>0.96425653718703908</v>
          </cell>
        </row>
        <row r="15">
          <cell r="AU15">
            <v>1</v>
          </cell>
          <cell r="AV15">
            <v>1</v>
          </cell>
          <cell r="AW15">
            <v>2</v>
          </cell>
          <cell r="AX15">
            <v>0.93722872611834573</v>
          </cell>
          <cell r="AY15">
            <v>3</v>
          </cell>
          <cell r="AZ15">
            <v>0.94394317526108351</v>
          </cell>
        </row>
        <row r="16">
          <cell r="AU16">
            <v>2</v>
          </cell>
          <cell r="AV16">
            <v>0.87791456185017347</v>
          </cell>
          <cell r="AW16">
            <v>3</v>
          </cell>
          <cell r="AX16">
            <v>0.90235269125854989</v>
          </cell>
          <cell r="AY16">
            <v>4</v>
          </cell>
          <cell r="AZ16">
            <v>0.92979066950793987</v>
          </cell>
        </row>
        <row r="17">
          <cell r="AU17">
            <v>3</v>
          </cell>
          <cell r="AV17">
            <v>0.81353068976773468</v>
          </cell>
          <cell r="AW17">
            <v>4</v>
          </cell>
          <cell r="AX17">
            <v>0.87839768506141713</v>
          </cell>
          <cell r="AY17">
            <v>5</v>
          </cell>
          <cell r="AZ17">
            <v>0.91895942202849057</v>
          </cell>
        </row>
        <row r="18">
          <cell r="AU18">
            <v>4</v>
          </cell>
          <cell r="AV18">
            <v>0.77073397790858211</v>
          </cell>
          <cell r="AW18">
            <v>5</v>
          </cell>
          <cell r="AX18">
            <v>0.86025555835513523</v>
          </cell>
          <cell r="AY18">
            <v>6</v>
          </cell>
          <cell r="AZ18">
            <v>0.91020337747859092</v>
          </cell>
        </row>
        <row r="19">
          <cell r="AU19">
            <v>5</v>
          </cell>
          <cell r="AV19">
            <v>0.70000317291461833</v>
          </cell>
          <cell r="AW19">
            <v>6</v>
          </cell>
          <cell r="AX19">
            <v>0.82233510307759017</v>
          </cell>
          <cell r="AY19">
            <v>7</v>
          </cell>
          <cell r="AZ19">
            <v>0.88643851612160118</v>
          </cell>
        </row>
        <row r="20">
          <cell r="AU20">
            <v>6</v>
          </cell>
          <cell r="AV20">
            <v>0.66097076504626728</v>
          </cell>
          <cell r="AW20">
            <v>7</v>
          </cell>
          <cell r="AX20">
            <v>0.80082320174160815</v>
          </cell>
          <cell r="AY20">
            <v>8</v>
          </cell>
          <cell r="AZ20">
            <v>0.87279964230809015</v>
          </cell>
        </row>
        <row r="21">
          <cell r="AU21">
            <v>7</v>
          </cell>
          <cell r="AV21">
            <v>0.63427521469574866</v>
          </cell>
          <cell r="AW21">
            <v>8</v>
          </cell>
          <cell r="AX21">
            <v>0.78585260872850138</v>
          </cell>
          <cell r="AY21">
            <v>9</v>
          </cell>
          <cell r="AZ21">
            <v>0.86323842339992829</v>
          </cell>
        </row>
        <row r="22">
          <cell r="AU22">
            <v>8</v>
          </cell>
          <cell r="AV22">
            <v>0.61412106664488453</v>
          </cell>
          <cell r="AW22">
            <v>9</v>
          </cell>
          <cell r="AX22">
            <v>0.77440480366760267</v>
          </cell>
          <cell r="AY22">
            <v>10</v>
          </cell>
          <cell r="AZ22">
            <v>0.8558876154824423</v>
          </cell>
        </row>
        <row r="23">
          <cell r="AU23">
            <v>9</v>
          </cell>
          <cell r="AV23">
            <v>0.59800360045677892</v>
          </cell>
          <cell r="AW23">
            <v>10</v>
          </cell>
          <cell r="AX23">
            <v>0.76515644848506537</v>
          </cell>
          <cell r="AY23">
            <v>11</v>
          </cell>
          <cell r="AZ23">
            <v>0.84992367553166082</v>
          </cell>
        </row>
        <row r="24">
          <cell r="AU24">
            <v>10</v>
          </cell>
          <cell r="AV24">
            <v>0.58461701560507839</v>
          </cell>
          <cell r="AW24">
            <v>11</v>
          </cell>
          <cell r="AX24">
            <v>0.75741010998902447</v>
          </cell>
          <cell r="AY24">
            <v>12</v>
          </cell>
          <cell r="AZ24">
            <v>0.84491058900390881</v>
          </cell>
        </row>
        <row r="25">
          <cell r="AU25">
            <v>11</v>
          </cell>
          <cell r="AV25">
            <v>0.57319624787230927</v>
          </cell>
          <cell r="AW25">
            <v>12</v>
          </cell>
          <cell r="AX25">
            <v>0.75075354717479059</v>
          </cell>
          <cell r="AY25">
            <v>13</v>
          </cell>
          <cell r="AZ25">
            <v>0.84058967766525527</v>
          </cell>
        </row>
        <row r="26">
          <cell r="AU26">
            <v>12</v>
          </cell>
          <cell r="AV26">
            <v>0.56325551508181027</v>
          </cell>
          <cell r="AW26">
            <v>13</v>
          </cell>
          <cell r="AX26">
            <v>0.74492305014071847</v>
          </cell>
          <cell r="AY26">
            <v>14</v>
          </cell>
          <cell r="AZ26">
            <v>0.83679494654229447</v>
          </cell>
        </row>
        <row r="27">
          <cell r="AU27">
            <v>13</v>
          </cell>
          <cell r="AV27">
            <v>0.55446761893705021</v>
          </cell>
          <cell r="AW27">
            <v>14</v>
          </cell>
          <cell r="AX27">
            <v>0.73973984809372972</v>
          </cell>
          <cell r="AY27">
            <v>15</v>
          </cell>
          <cell r="AZ27">
            <v>0.83341356067879024</v>
          </cell>
        </row>
        <row r="28">
          <cell r="AU28">
            <v>14</v>
          </cell>
          <cell r="AV28">
            <v>0.54660197485195539</v>
          </cell>
          <cell r="AW28">
            <v>15</v>
          </cell>
          <cell r="AX28">
            <v>0.73507723734804842</v>
          </cell>
          <cell r="AY28">
            <v>16</v>
          </cell>
          <cell r="AZ28">
            <v>0.83036535645810583</v>
          </cell>
        </row>
        <row r="29">
          <cell r="AU29">
            <v>15</v>
          </cell>
          <cell r="AV29">
            <v>0.53949015410689227</v>
          </cell>
          <cell r="AW29">
            <v>16</v>
          </cell>
          <cell r="AX29">
            <v>0.73084219475028278</v>
          </cell>
          <cell r="AY29">
            <v>17</v>
          </cell>
          <cell r="AZ29">
            <v>0.82759135293408037</v>
          </cell>
        </row>
        <row r="30">
          <cell r="AU30">
            <v>16</v>
          </cell>
          <cell r="AV30">
            <v>0.53300549393011809</v>
          </cell>
          <cell r="AW30">
            <v>17</v>
          </cell>
          <cell r="AX30">
            <v>0.72696444032116769</v>
          </cell>
          <cell r="AY30">
            <v>18</v>
          </cell>
          <cell r="AZ30">
            <v>0.82504690258834312</v>
          </cell>
        </row>
        <row r="31">
          <cell r="AU31">
            <v>17</v>
          </cell>
          <cell r="AV31">
            <v>0.5270504131778726</v>
          </cell>
          <cell r="AW31">
            <v>18</v>
          </cell>
          <cell r="AX31">
            <v>0.72338960093674554</v>
          </cell>
          <cell r="AY31">
            <v>19</v>
          </cell>
          <cell r="AZ31">
            <v>0.82269740171263095</v>
          </cell>
        </row>
        <row r="32">
          <cell r="AU32">
            <v>18</v>
          </cell>
          <cell r="AV32">
            <v>0.52154819009859366</v>
          </cell>
          <cell r="AW32">
            <v>19</v>
          </cell>
          <cell r="AX32">
            <v>0.72007475972220547</v>
          </cell>
          <cell r="AY32">
            <v>20</v>
          </cell>
          <cell r="AZ32">
            <v>0.82051549268922952</v>
          </cell>
        </row>
        <row r="33">
          <cell r="AU33">
            <v>19</v>
          </cell>
          <cell r="AV33">
            <v>0.51643744554049131</v>
          </cell>
          <cell r="AW33">
            <v>20</v>
          </cell>
          <cell r="AX33">
            <v>0.71698545801501101</v>
          </cell>
          <cell r="AY33">
            <v>21</v>
          </cell>
          <cell r="AZ33">
            <v>0.81847917623287647</v>
          </cell>
        </row>
        <row r="34">
          <cell r="AU34">
            <v>20</v>
          </cell>
          <cell r="AV34">
            <v>0.51166833123494504</v>
          </cell>
          <cell r="AW34">
            <v>21</v>
          </cell>
          <cell r="AX34">
            <v>0.71409361632591495</v>
          </cell>
          <cell r="AY34">
            <v>22</v>
          </cell>
          <cell r="AZ34">
            <v>0.81657050027232314</v>
          </cell>
        </row>
        <row r="35">
          <cell r="AU35">
            <v>21</v>
          </cell>
          <cell r="AV35">
            <v>0.50719982878249426</v>
          </cell>
          <cell r="AW35">
            <v>22</v>
          </cell>
          <cell r="AX35">
            <v>0.71137605608296539</v>
          </cell>
          <cell r="AY35">
            <v>23</v>
          </cell>
          <cell r="AZ35">
            <v>0.81477462636893982</v>
          </cell>
        </row>
        <row r="36">
          <cell r="AU36">
            <v>22</v>
          </cell>
          <cell r="AV36">
            <v>0.5029977931207853</v>
          </cell>
          <cell r="AW36">
            <v>23</v>
          </cell>
          <cell r="AX36">
            <v>0.70881342540874159</v>
          </cell>
          <cell r="AY36">
            <v>24</v>
          </cell>
          <cell r="AZ36">
            <v>0.81307915038849543</v>
          </cell>
        </row>
        <row r="37">
          <cell r="AU37">
            <v>23</v>
          </cell>
          <cell r="AV37">
            <v>0.49903350760625642</v>
          </cell>
          <cell r="AW37">
            <v>24</v>
          </cell>
          <cell r="AX37">
            <v>0.70638940341739387</v>
          </cell>
          <cell r="AY37">
            <v>25</v>
          </cell>
          <cell r="AZ37">
            <v>0.81147359867167634</v>
          </cell>
        </row>
        <row r="38">
          <cell r="AU38">
            <v>24</v>
          </cell>
          <cell r="AV38">
            <v>0.49528259849337053</v>
          </cell>
          <cell r="AW38">
            <v>25</v>
          </cell>
          <cell r="AX38">
            <v>0.70409010073887013</v>
          </cell>
          <cell r="AY38">
            <v>26</v>
          </cell>
          <cell r="AZ38">
            <v>0.80994904800205847</v>
          </cell>
        </row>
        <row r="39">
          <cell r="AU39">
            <v>25</v>
          </cell>
          <cell r="AV39">
            <v>0.49172420685909646</v>
          </cell>
          <cell r="AW39">
            <v>26</v>
          </cell>
          <cell r="AX39">
            <v>0.70190360099397076</v>
          </cell>
          <cell r="AY39">
            <v>27</v>
          </cell>
          <cell r="AZ39">
            <v>0.80849783460168412</v>
          </cell>
        </row>
        <row r="40">
          <cell r="AU40">
            <v>26</v>
          </cell>
          <cell r="AV40">
            <v>0.48834034818876371</v>
          </cell>
          <cell r="AW40">
            <v>27</v>
          </cell>
          <cell r="AX40">
            <v>0.6998196052825234</v>
          </cell>
          <cell r="AY40">
            <v>28</v>
          </cell>
          <cell r="AZ40">
            <v>0.80711332826357263</v>
          </cell>
        </row>
        <row r="41">
          <cell r="AU41">
            <v>27</v>
          </cell>
          <cell r="AV41">
            <v>0.4851154109203043</v>
          </cell>
          <cell r="AW41">
            <v>28</v>
          </cell>
          <cell r="AX41">
            <v>0.69782915313963223</v>
          </cell>
          <cell r="AY41">
            <v>29</v>
          </cell>
          <cell r="AZ41">
            <v>0.80578975488681115</v>
          </cell>
        </row>
        <row r="42">
          <cell r="AU42">
            <v>28</v>
          </cell>
          <cell r="AV42">
            <v>0.48203575935567766</v>
          </cell>
          <cell r="AW42">
            <v>29</v>
          </cell>
          <cell r="AX42">
            <v>0.69592440106048892</v>
          </cell>
          <cell r="AY42">
            <v>30</v>
          </cell>
          <cell r="AZ42">
            <v>0.8045220554875161</v>
          </cell>
        </row>
        <row r="43">
          <cell r="AU43">
            <v>29</v>
          </cell>
          <cell r="AV43">
            <v>0.47908941597794574</v>
          </cell>
          <cell r="AW43">
            <v>30</v>
          </cell>
          <cell r="AX43">
            <v>0.69409844492392381</v>
          </cell>
          <cell r="AY43">
            <v>31</v>
          </cell>
          <cell r="AZ43">
            <v>0.80330577305077011</v>
          </cell>
        </row>
        <row r="44">
          <cell r="AU44">
            <v>30</v>
          </cell>
          <cell r="AV44">
            <v>0.47626580489909642</v>
          </cell>
          <cell r="AW44">
            <v>31</v>
          </cell>
          <cell r="AX44">
            <v>0.6923451762845233</v>
          </cell>
          <cell r="AY44">
            <v>32</v>
          </cell>
          <cell r="AZ44">
            <v>0.80213696088181685</v>
          </cell>
        </row>
        <row r="45">
          <cell r="AU45">
            <v>31</v>
          </cell>
          <cell r="AV45">
            <v>0.47355554288111057</v>
          </cell>
          <cell r="AW45">
            <v>32</v>
          </cell>
          <cell r="AX45">
            <v>0.69065916507650305</v>
          </cell>
          <cell r="AY45">
            <v>33</v>
          </cell>
          <cell r="AZ45">
            <v>0.80101210773762732</v>
          </cell>
        </row>
        <row r="46">
          <cell r="AU46">
            <v>32</v>
          </cell>
          <cell r="AV46">
            <v>0.47095026774964155</v>
          </cell>
          <cell r="AW46">
            <v>33</v>
          </cell>
          <cell r="AX46">
            <v>0.68903556311846192</v>
          </cell>
          <cell r="AY46">
            <v>34</v>
          </cell>
          <cell r="AZ46">
            <v>0.79992807618507999</v>
          </cell>
        </row>
        <row r="47">
          <cell r="AU47">
            <v>33</v>
          </cell>
          <cell r="AV47">
            <v>0.46844249646948555</v>
          </cell>
          <cell r="AW47">
            <v>34</v>
          </cell>
          <cell r="AX47">
            <v>0.68747002414999092</v>
          </cell>
          <cell r="AY47">
            <v>35</v>
          </cell>
          <cell r="AZ47">
            <v>0.79888205147966052</v>
          </cell>
        </row>
        <row r="48">
          <cell r="AU48">
            <v>34</v>
          </cell>
          <cell r="AV48">
            <v>0.46602550695034461</v>
          </cell>
          <cell r="AW48">
            <v>35</v>
          </cell>
          <cell r="AX48">
            <v>0.68595863711855887</v>
          </cell>
          <cell r="AY48">
            <v>36</v>
          </cell>
          <cell r="AZ48">
            <v>0.79787149888287456</v>
          </cell>
        </row>
        <row r="49">
          <cell r="AU49">
            <v>35</v>
          </cell>
          <cell r="AV49">
            <v>0.46369323898809611</v>
          </cell>
          <cell r="AW49">
            <v>36</v>
          </cell>
          <cell r="AX49">
            <v>0.68449787017002317</v>
          </cell>
          <cell r="AY49">
            <v>37</v>
          </cell>
          <cell r="AZ49">
            <v>0.79689412780157165</v>
          </cell>
        </row>
        <row r="50">
          <cell r="AU50">
            <v>36</v>
          </cell>
          <cell r="AV50">
            <v>0.46144021075040209</v>
          </cell>
          <cell r="AW50">
            <v>37</v>
          </cell>
          <cell r="AX50">
            <v>0.68308452334889702</v>
          </cell>
          <cell r="AY50">
            <v>38</v>
          </cell>
          <cell r="AZ50">
            <v>0.79594786148239205</v>
          </cell>
        </row>
        <row r="51">
          <cell r="AU51">
            <v>37</v>
          </cell>
          <cell r="AV51">
            <v>0.45926144797648927</v>
          </cell>
          <cell r="AW51">
            <v>38</v>
          </cell>
          <cell r="AX51">
            <v>0.68171568843436792</v>
          </cell>
          <cell r="AY51">
            <v>39</v>
          </cell>
          <cell r="AZ51">
            <v>0.79503081126059627</v>
          </cell>
        </row>
        <row r="52">
          <cell r="AU52">
            <v>38</v>
          </cell>
          <cell r="AV52">
            <v>0.45715242364328834</v>
          </cell>
          <cell r="AW52">
            <v>39</v>
          </cell>
          <cell r="AX52">
            <v>0.68038871465990014</v>
          </cell>
          <cell r="AY52">
            <v>40</v>
          </cell>
          <cell r="AZ52">
            <v>0.79414125456661588</v>
          </cell>
        </row>
        <row r="53">
          <cell r="AU53">
            <v>39</v>
          </cell>
          <cell r="AV53">
            <v>0.45510900629961804</v>
          </cell>
          <cell r="AW53">
            <v>40</v>
          </cell>
          <cell r="AX53">
            <v>0.67910117931307534</v>
          </cell>
          <cell r="AY53">
            <v>41</v>
          </cell>
          <cell r="AZ53">
            <v>0.79327761605154157</v>
          </cell>
        </row>
        <row r="54">
          <cell r="AU54">
            <v>40</v>
          </cell>
          <cell r="AV54">
            <v>0.45312741561987024</v>
          </cell>
          <cell r="AW54">
            <v>41</v>
          </cell>
          <cell r="AX54">
            <v>0.67785086240623182</v>
          </cell>
          <cell r="AY54">
            <v>42</v>
          </cell>
          <cell r="AZ54">
            <v>0.79243845131588708</v>
          </cell>
        </row>
        <row r="55">
          <cell r="AU55">
            <v>41</v>
          </cell>
          <cell r="AV55">
            <v>0.4512041840028751</v>
          </cell>
          <cell r="AW55">
            <v>42</v>
          </cell>
          <cell r="AX55">
            <v>0.67663572476072631</v>
          </cell>
          <cell r="AY55">
            <v>43</v>
          </cell>
          <cell r="AZ55">
            <v>0.79162243282270661</v>
          </cell>
        </row>
        <row r="56">
          <cell r="AU56">
            <v>42</v>
          </cell>
          <cell r="AV56">
            <v>0.44933612325816685</v>
          </cell>
          <cell r="AW56">
            <v>43</v>
          </cell>
          <cell r="AX56">
            <v>0.67545388896805125</v>
          </cell>
          <cell r="AY56">
            <v>44</v>
          </cell>
          <cell r="AZ56">
            <v>0.79082833765269056</v>
          </cell>
        </row>
        <row r="57">
          <cell r="AU57">
            <v>43</v>
          </cell>
          <cell r="AV57">
            <v>0.44752029559401463</v>
          </cell>
          <cell r="AW57">
            <v>44</v>
          </cell>
          <cell r="AX57">
            <v>0.67430362278689326</v>
          </cell>
          <cell r="AY57">
            <v>45</v>
          </cell>
          <cell r="AZ57">
            <v>0.79005503681983924</v>
          </cell>
        </row>
        <row r="58">
          <cell r="AU58">
            <v>44</v>
          </cell>
          <cell r="AV58">
            <v>0.4457539882592968</v>
          </cell>
          <cell r="AW58">
            <v>45</v>
          </cell>
          <cell r="AX58">
            <v>0.67318332461201946</v>
          </cell>
          <cell r="AY58">
            <v>46</v>
          </cell>
          <cell r="AZ58">
            <v>0.78930148591519311</v>
          </cell>
        </row>
        <row r="59">
          <cell r="AU59">
            <v>45</v>
          </cell>
          <cell r="AV59">
            <v>0.44403469130214235</v>
          </cell>
          <cell r="AW59">
            <v>46</v>
          </cell>
          <cell r="AX59">
            <v>0.67209151071276008</v>
          </cell>
          <cell r="AY59">
            <v>47</v>
          </cell>
          <cell r="AZ59">
            <v>0.78856671688551649</v>
          </cell>
        </row>
        <row r="60">
          <cell r="AU60">
            <v>46</v>
          </cell>
          <cell r="AV60">
            <v>0.44236007799797938</v>
          </cell>
          <cell r="AW60">
            <v>47</v>
          </cell>
          <cell r="AX60">
            <v>0.67102680398902348</v>
          </cell>
          <cell r="AY60">
            <v>48</v>
          </cell>
          <cell r="AZ60">
            <v>0.78784983078578563</v>
          </cell>
        </row>
        <row r="61">
          <cell r="AU61">
            <v>47</v>
          </cell>
          <cell r="AV61">
            <v>0.44072798757264431</v>
          </cell>
          <cell r="AW61">
            <v>48</v>
          </cell>
          <cell r="AX61">
            <v>0.66998792403365137</v>
          </cell>
          <cell r="AY61">
            <v>49</v>
          </cell>
          <cell r="AZ61">
            <v>0.78714999137040154</v>
          </cell>
        </row>
        <row r="62">
          <cell r="AU62">
            <v>48</v>
          </cell>
          <cell r="AV62">
            <v>0.43913640990593028</v>
          </cell>
          <cell r="AW62">
            <v>49</v>
          </cell>
          <cell r="AX62">
            <v>0.6689736783233996</v>
          </cell>
          <cell r="AY62">
            <v>50</v>
          </cell>
          <cell r="AZ62">
            <v>0.78646641940939244</v>
          </cell>
        </row>
        <row r="63">
          <cell r="AU63">
            <v>49</v>
          </cell>
          <cell r="AV63">
            <v>0.4375834719500501</v>
          </cell>
          <cell r="AW63">
            <v>50</v>
          </cell>
          <cell r="AX63">
            <v>0.66798295438837874</v>
          </cell>
          <cell r="AY63">
            <v>51</v>
          </cell>
          <cell r="AZ63">
            <v>0.78579838763346299</v>
          </cell>
        </row>
        <row r="64">
          <cell r="AU64">
            <v>50</v>
          </cell>
          <cell r="AV64">
            <v>0.43606742563802436</v>
          </cell>
          <cell r="AW64">
            <v>51</v>
          </cell>
          <cell r="AX64">
            <v>0.66701471283257074</v>
          </cell>
          <cell r="AY64">
            <v>52</v>
          </cell>
          <cell r="AZ64">
            <v>0.78514521622628242</v>
          </cell>
        </row>
        <row r="65">
          <cell r="AU65">
            <v>51</v>
          </cell>
          <cell r="AV65">
            <v>0.43458663709064382</v>
          </cell>
          <cell r="AW65">
            <v>52</v>
          </cell>
          <cell r="AX65">
            <v>0.66606798109695409</v>
          </cell>
          <cell r="AY65">
            <v>53</v>
          </cell>
          <cell r="AZ65">
            <v>0.78450626879449614</v>
          </cell>
        </row>
        <row r="66">
          <cell r="AU66">
            <v>52</v>
          </cell>
          <cell r="AV66">
            <v>0.43313957695865857</v>
          </cell>
          <cell r="AW66">
            <v>53</v>
          </cell>
          <cell r="AX66">
            <v>0.66514184787254016</v>
          </cell>
          <cell r="AY66">
            <v>54</v>
          </cell>
          <cell r="AZ66">
            <v>0.7838809487560261</v>
          </cell>
        </row>
        <row r="67">
          <cell r="AU67">
            <v>53</v>
          </cell>
          <cell r="AV67">
            <v>0.43172481176028421</v>
          </cell>
          <cell r="AW67">
            <v>54</v>
          </cell>
          <cell r="AX67">
            <v>0.66423545808384277</v>
          </cell>
          <cell r="AY67">
            <v>55</v>
          </cell>
          <cell r="AZ67">
            <v>0.78326869609566763</v>
          </cell>
        </row>
        <row r="68">
          <cell r="AU68">
            <v>54</v>
          </cell>
          <cell r="AV68">
            <v>0.43034099609378185</v>
          </cell>
          <cell r="AW68">
            <v>55</v>
          </cell>
          <cell r="AX68">
            <v>0.66334800837439412</v>
          </cell>
          <cell r="AY68">
            <v>56</v>
          </cell>
          <cell r="AZ68">
            <v>0.78266898444409749</v>
          </cell>
        </row>
        <row r="69">
          <cell r="AU69">
            <v>55</v>
          </cell>
          <cell r="AV69">
            <v>0.42898686562144783</v>
          </cell>
          <cell r="AW69">
            <v>56</v>
          </cell>
          <cell r="AX69">
            <v>0.66247874303529286</v>
          </cell>
          <cell r="AY69">
            <v>57</v>
          </cell>
          <cell r="AZ69">
            <v>0.7820813184424017</v>
          </cell>
        </row>
        <row r="70">
          <cell r="AU70">
            <v>56</v>
          </cell>
          <cell r="AV70">
            <v>0.42766123073536855</v>
          </cell>
          <cell r="AW70">
            <v>57</v>
          </cell>
          <cell r="AX70">
            <v>0.66162695032569929</v>
          </cell>
          <cell r="AY70">
            <v>58</v>
          </cell>
          <cell r="AZ70">
            <v>0.78150523135930383</v>
          </cell>
        </row>
        <row r="71">
          <cell r="AU71">
            <v>57</v>
          </cell>
          <cell r="AV71">
            <v>0.42636297082719521</v>
          </cell>
          <cell r="AW71">
            <v>58</v>
          </cell>
          <cell r="AX71">
            <v>0.66079195914092237</v>
          </cell>
          <cell r="AY71">
            <v>59</v>
          </cell>
          <cell r="AZ71">
            <v>0.7809402829325961</v>
          </cell>
        </row>
        <row r="72">
          <cell r="AU72">
            <v>58</v>
          </cell>
          <cell r="AV72">
            <v>0.42509102909432006</v>
          </cell>
          <cell r="AW72">
            <v>59</v>
          </cell>
          <cell r="AX72">
            <v>0.65997313598949248</v>
          </cell>
          <cell r="AY72">
            <v>60</v>
          </cell>
          <cell r="AZ72">
            <v>0.78038605740994926</v>
          </cell>
        </row>
        <row r="73">
          <cell r="AU73">
            <v>59</v>
          </cell>
          <cell r="AV73">
            <v>0.4238444078234862</v>
          </cell>
          <cell r="AW73">
            <v>60</v>
          </cell>
          <cell r="AX73">
            <v>0.65916988224551321</v>
          </cell>
          <cell r="AY73">
            <v>61</v>
          </cell>
          <cell r="AZ73">
            <v>0.77984216176742527</v>
          </cell>
        </row>
        <row r="74">
          <cell r="AU74">
            <v>60</v>
          </cell>
          <cell r="AV74">
            <v>0.42262216410027753</v>
          </cell>
          <cell r="AW74">
            <v>61</v>
          </cell>
          <cell r="AX74">
            <v>0.65838163164679786</v>
          </cell>
          <cell r="AY74">
            <v>62</v>
          </cell>
          <cell r="AZ74">
            <v>0.77930822408671219</v>
          </cell>
        </row>
        <row r="75">
          <cell r="AU75">
            <v>61</v>
          </cell>
          <cell r="AV75">
            <v>0.42142340589929683</v>
          </cell>
          <cell r="AW75">
            <v>62</v>
          </cell>
          <cell r="AX75">
            <v>0.6576078480129105</v>
          </cell>
          <cell r="AY75">
            <v>63</v>
          </cell>
          <cell r="AZ75">
            <v>0.77878389207443077</v>
          </cell>
        </row>
        <row r="76">
          <cell r="AU76">
            <v>62</v>
          </cell>
          <cell r="AV76">
            <v>0.42024728851532966</v>
          </cell>
          <cell r="AW76">
            <v>63</v>
          </cell>
          <cell r="AX76">
            <v>0.65684802316035962</v>
          </cell>
          <cell r="AY76">
            <v>64</v>
          </cell>
          <cell r="AZ76">
            <v>0.7782688317088523</v>
          </cell>
        </row>
        <row r="77">
          <cell r="AU77">
            <v>63</v>
          </cell>
          <cell r="AV77">
            <v>0.4190930113005269</v>
          </cell>
          <cell r="AW77">
            <v>64</v>
          </cell>
          <cell r="AX77">
            <v>0.65610167499487881</v>
          </cell>
          <cell r="AY77">
            <v>65</v>
          </cell>
          <cell r="AZ77">
            <v>0.77776272600111152</v>
          </cell>
        </row>
        <row r="78">
          <cell r="AU78">
            <v>64</v>
          </cell>
          <cell r="AV78">
            <v>0.41795981467674337</v>
          </cell>
          <cell r="AW78">
            <v>65</v>
          </cell>
          <cell r="AX78">
            <v>0.65536834576307856</v>
          </cell>
          <cell r="AY78">
            <v>66</v>
          </cell>
          <cell r="AZ78">
            <v>0.77726527385949373</v>
          </cell>
        </row>
        <row r="79">
          <cell r="AU79">
            <v>65</v>
          </cell>
          <cell r="AV79">
            <v>0.41684697739573684</v>
          </cell>
          <cell r="AW79">
            <v>66</v>
          </cell>
          <cell r="AX79">
            <v>0.65464760044777925</v>
          </cell>
          <cell r="AY79">
            <v>67</v>
          </cell>
          <cell r="AZ79">
            <v>0.77677618904668211</v>
          </cell>
        </row>
        <row r="80">
          <cell r="AU80">
            <v>66</v>
          </cell>
          <cell r="AV80">
            <v>0.4157538140230258</v>
          </cell>
          <cell r="AW80">
            <v>67</v>
          </cell>
          <cell r="AX80">
            <v>0.65393902529310755</v>
          </cell>
          <cell r="AY80">
            <v>68</v>
          </cell>
          <cell r="AZ80">
            <v>0.77629519922099399</v>
          </cell>
        </row>
        <row r="81">
          <cell r="AU81">
            <v>67</v>
          </cell>
          <cell r="AV81">
            <v>0.4146796726239198</v>
          </cell>
          <cell r="AW81">
            <v>68</v>
          </cell>
          <cell r="AX81">
            <v>0.65324222644698637</v>
          </cell>
          <cell r="AY81">
            <v>69</v>
          </cell>
          <cell r="AZ81">
            <v>0.77582204505362073</v>
          </cell>
        </row>
        <row r="82">
          <cell r="AU82">
            <v>68</v>
          </cell>
          <cell r="AV82">
            <v>0.41362393263259312</v>
          </cell>
          <cell r="AW82">
            <v>69</v>
          </cell>
          <cell r="AX82">
            <v>0.65255682870999632</v>
          </cell>
          <cell r="AY82">
            <v>70</v>
          </cell>
          <cell r="AZ82">
            <v>0.77535647941476438</v>
          </cell>
        </row>
        <row r="83">
          <cell r="AU83">
            <v>69</v>
          </cell>
          <cell r="AV83">
            <v>0.41258600288715208</v>
          </cell>
          <cell r="AW83">
            <v>70</v>
          </cell>
          <cell r="AX83">
            <v>0.65188247438078251</v>
          </cell>
          <cell r="AY83">
            <v>71</v>
          </cell>
          <cell r="AZ83">
            <v>0.7748982666223232</v>
          </cell>
        </row>
        <row r="84">
          <cell r="AU84">
            <v>70</v>
          </cell>
          <cell r="AV84">
            <v>0.41156531981546551</v>
          </cell>
          <cell r="AW84">
            <v>71</v>
          </cell>
          <cell r="AX84">
            <v>0.65121882218921145</v>
          </cell>
          <cell r="AY84">
            <v>72</v>
          </cell>
          <cell r="AZ84">
            <v>0.7744471817474512</v>
          </cell>
        </row>
        <row r="85">
          <cell r="AU85">
            <v>71</v>
          </cell>
          <cell r="AV85">
            <v>0.41056134575812897</v>
          </cell>
          <cell r="AW85">
            <v>72</v>
          </cell>
          <cell r="AX85">
            <v>0.6505655463094121</v>
          </cell>
          <cell r="AY85">
            <v>73</v>
          </cell>
          <cell r="AZ85">
            <v>0.77400300997190585</v>
          </cell>
        </row>
        <row r="86">
          <cell r="AU86">
            <v>72</v>
          </cell>
          <cell r="AV86">
            <v>0.40957356741634698</v>
          </cell>
          <cell r="AW86">
            <v>73</v>
          </cell>
          <cell r="AX86">
            <v>0.64992233544563893</v>
          </cell>
          <cell r="AY86">
            <v>74</v>
          </cell>
          <cell r="AZ86">
            <v>0.77356554599262428</v>
          </cell>
        </row>
        <row r="87">
          <cell r="AU87">
            <v>73</v>
          </cell>
          <cell r="AV87">
            <v>0.40860149441376714</v>
          </cell>
          <cell r="AW87">
            <v>74</v>
          </cell>
          <cell r="AX87">
            <v>0.64928889198461348</v>
          </cell>
          <cell r="AY87">
            <v>75</v>
          </cell>
          <cell r="AZ87">
            <v>0.77313459346942703</v>
          </cell>
        </row>
        <row r="88">
          <cell r="AU88">
            <v>74</v>
          </cell>
          <cell r="AV88">
            <v>0.40764465796240124</v>
          </cell>
          <cell r="AW88">
            <v>75</v>
          </cell>
          <cell r="AX88">
            <v>0.64866493120863677</v>
          </cell>
          <cell r="AY88">
            <v>76</v>
          </cell>
          <cell r="AZ88">
            <v>0.77270996451215679</v>
          </cell>
        </row>
        <row r="89">
          <cell r="AU89">
            <v>75</v>
          </cell>
          <cell r="AV89">
            <v>0.40670260962375315</v>
          </cell>
          <cell r="AW89">
            <v>76</v>
          </cell>
          <cell r="AX89">
            <v>0.64805018056432606</v>
          </cell>
          <cell r="AY89">
            <v>77</v>
          </cell>
          <cell r="AZ89">
            <v>0.77229147920392593</v>
          </cell>
        </row>
        <row r="90">
          <cell r="AU90">
            <v>76</v>
          </cell>
          <cell r="AV90">
            <v>0.40577492015713756</v>
          </cell>
          <cell r="AW90">
            <v>77</v>
          </cell>
          <cell r="AX90">
            <v>0.64744437898233131</v>
          </cell>
          <cell r="AY90">
            <v>78</v>
          </cell>
          <cell r="AZ90">
            <v>0.77187896515746746</v>
          </cell>
        </row>
        <row r="91">
          <cell r="AU91"/>
          <cell r="AV91"/>
          <cell r="AW91"/>
          <cell r="AX91"/>
          <cell r="AY91"/>
          <cell r="AZ91"/>
        </row>
        <row r="92">
          <cell r="AU92"/>
          <cell r="AV92"/>
          <cell r="AW92"/>
          <cell r="AX92"/>
          <cell r="AY92"/>
          <cell r="AZ92"/>
        </row>
        <row r="93">
          <cell r="AU93"/>
          <cell r="AV93"/>
          <cell r="AW93"/>
          <cell r="AX93"/>
          <cell r="AY93"/>
          <cell r="AZ93"/>
        </row>
        <row r="94">
          <cell r="AU94"/>
          <cell r="AV94"/>
          <cell r="AW94"/>
          <cell r="AX94"/>
          <cell r="AY94"/>
          <cell r="AZ94"/>
        </row>
        <row r="95">
          <cell r="AU95"/>
          <cell r="AV95"/>
          <cell r="AW95"/>
          <cell r="AX95"/>
          <cell r="AY95"/>
          <cell r="AZ95"/>
        </row>
        <row r="96">
          <cell r="AU96"/>
          <cell r="AV96"/>
          <cell r="AW96"/>
          <cell r="AX96"/>
          <cell r="AY96"/>
          <cell r="AZ96"/>
        </row>
        <row r="97">
          <cell r="AU97"/>
          <cell r="AV97"/>
          <cell r="AW97"/>
          <cell r="AX97"/>
          <cell r="AY97"/>
          <cell r="AZ97"/>
        </row>
        <row r="98">
          <cell r="AU98"/>
          <cell r="AV98"/>
          <cell r="AW98"/>
          <cell r="AX98"/>
          <cell r="AY98"/>
          <cell r="AZ98"/>
        </row>
        <row r="99">
          <cell r="AU99"/>
          <cell r="AV99"/>
          <cell r="AW99"/>
          <cell r="AX99"/>
          <cell r="AY99"/>
          <cell r="AZ99"/>
        </row>
        <row r="100">
          <cell r="AU100"/>
          <cell r="AV100"/>
          <cell r="AW100"/>
          <cell r="AX100"/>
          <cell r="AY100"/>
          <cell r="AZ100"/>
        </row>
        <row r="101">
          <cell r="AU101"/>
          <cell r="AV101"/>
          <cell r="AW101"/>
          <cell r="AX101"/>
          <cell r="AY101"/>
          <cell r="AZ101"/>
        </row>
        <row r="102">
          <cell r="AU102"/>
          <cell r="AV102"/>
          <cell r="AW102"/>
          <cell r="AX102"/>
          <cell r="AY102"/>
          <cell r="AZ102"/>
        </row>
        <row r="103">
          <cell r="AU103"/>
          <cell r="AV103"/>
          <cell r="AW103"/>
          <cell r="AX103"/>
          <cell r="AY103"/>
          <cell r="AZ103"/>
        </row>
        <row r="104">
          <cell r="AU104"/>
          <cell r="AV104"/>
          <cell r="AW104"/>
          <cell r="AX104"/>
          <cell r="AY104"/>
          <cell r="AZ104"/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ia.gov/biofuels/biomass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s://d35t1syewk4d42.cloudfront.net/file/2063/Fuel-Ethanol-Trade-Measurements-and-Conversions_RFA.pdf" TargetMode="External"/><Relationship Id="rId1" Type="http://schemas.openxmlformats.org/officeDocument/2006/relationships/hyperlink" Target="https://tradingeconomics.com/commodity/ethanol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osti.gov/servlets/purl/2203367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doi.org/10.1016/j.scitotenv.2024.172120" TargetMode="External"/><Relationship Id="rId3" Type="http://schemas.openxmlformats.org/officeDocument/2006/relationships/hyperlink" Target="https://windexchange.energy.gov/maps-data/324" TargetMode="External"/><Relationship Id="rId7" Type="http://schemas.openxmlformats.org/officeDocument/2006/relationships/hyperlink" Target="https://doi.org/10.1016/j.energy.2019.06.052" TargetMode="External"/><Relationship Id="rId12" Type="http://schemas.openxmlformats.org/officeDocument/2006/relationships/hyperlink" Target="https://roll.sohu.com/a/637977713_121117467" TargetMode="External"/><Relationship Id="rId2" Type="http://schemas.openxmlformats.org/officeDocument/2006/relationships/hyperlink" Target="https://atb.nrel.gov/electricity/2021/utility-scale_pv" TargetMode="External"/><Relationship Id="rId1" Type="http://schemas.openxmlformats.org/officeDocument/2006/relationships/hyperlink" Target="https://atb.nrel.gov/electricity/2021/land-based_wind" TargetMode="External"/><Relationship Id="rId6" Type="http://schemas.openxmlformats.org/officeDocument/2006/relationships/hyperlink" Target="https://datacatalog.worldbank.org/search/dataset/0038379" TargetMode="External"/><Relationship Id="rId11" Type="http://schemas.openxmlformats.org/officeDocument/2006/relationships/hyperlink" Target="https://doi.org/10.1016/j.ese.2023.100323" TargetMode="External"/><Relationship Id="rId5" Type="http://schemas.openxmlformats.org/officeDocument/2006/relationships/hyperlink" Target="https://vortexfdc.com/resources/" TargetMode="External"/><Relationship Id="rId10" Type="http://schemas.openxmlformats.org/officeDocument/2006/relationships/hyperlink" Target="https://doi.org/10.1016/j.renene.2015.06.027" TargetMode="External"/><Relationship Id="rId4" Type="http://schemas.openxmlformats.org/officeDocument/2006/relationships/hyperlink" Target="https://solargis.com/resources/" TargetMode="External"/><Relationship Id="rId9" Type="http://schemas.openxmlformats.org/officeDocument/2006/relationships/hyperlink" Target="https://datacatalog.worldbank.org/search/dataset/003837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blog.arkieva.com/basics-on-s-curves/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tratec.us/products/energy-price-references/commodity/natural-gas-price-saudi-arabia" TargetMode="External"/><Relationship Id="rId13" Type="http://schemas.openxmlformats.org/officeDocument/2006/relationships/hyperlink" Target="https://www.intratec.us/products/energy-price-references/commodity/natural-gas-price-saudi-arabia" TargetMode="External"/><Relationship Id="rId3" Type="http://schemas.openxmlformats.org/officeDocument/2006/relationships/hyperlink" Target="https://databank.worldbank.org/embed/Electric-Prices-by-Country/id/7b12e700" TargetMode="External"/><Relationship Id="rId7" Type="http://schemas.openxmlformats.org/officeDocument/2006/relationships/hyperlink" Target="https://www.intratec.us/products/energy-price-references/commodity/natural-gas-price-saudi-arabia" TargetMode="External"/><Relationship Id="rId12" Type="http://schemas.openxmlformats.org/officeDocument/2006/relationships/hyperlink" Target="https://www.intratec.us/products/energy-price-references/commodity/natural-gas-price-saudi-arabia" TargetMode="External"/><Relationship Id="rId2" Type="http://schemas.openxmlformats.org/officeDocument/2006/relationships/hyperlink" Target="https://databank.worldbank.org/embed/Electric-Prices-by-Country/id/7b12e700" TargetMode="External"/><Relationship Id="rId1" Type="http://schemas.openxmlformats.org/officeDocument/2006/relationships/hyperlink" Target="https://databank.worldbank.org/embed/Electric-Prices-by-Country/id/7b12e700" TargetMode="External"/><Relationship Id="rId6" Type="http://schemas.openxmlformats.org/officeDocument/2006/relationships/hyperlink" Target="https://thedocs.worldbank.org/en/doc/18675f1d1639c7a34d463f59263ba0a2-0050012025/related/CMO-Historical-Data-Annual.xlsx" TargetMode="External"/><Relationship Id="rId11" Type="http://schemas.openxmlformats.org/officeDocument/2006/relationships/hyperlink" Target="https://www.intratec.us/products/energy-price-references/commodity/natural-gas-price-saudi-arabia" TargetMode="External"/><Relationship Id="rId5" Type="http://schemas.openxmlformats.org/officeDocument/2006/relationships/hyperlink" Target="https://thedocs.worldbank.org/en/doc/18675f1d1639c7a34d463f59263ba0a2-0050012025/related/CMO-Historical-Data-Annual.xlsx" TargetMode="External"/><Relationship Id="rId10" Type="http://schemas.openxmlformats.org/officeDocument/2006/relationships/hyperlink" Target="https://www.intratec.us/products/energy-price-references/commodity/natural-gas-price-saudi-arabia" TargetMode="External"/><Relationship Id="rId4" Type="http://schemas.openxmlformats.org/officeDocument/2006/relationships/hyperlink" Target="https://databank.worldbank.org/embed/Electric-Prices-by-Country/id/7b12e700" TargetMode="External"/><Relationship Id="rId9" Type="http://schemas.openxmlformats.org/officeDocument/2006/relationships/hyperlink" Target="https://www.intratec.us/products/energy-price-references/commodity/natural-gas-price-saudi-arabia" TargetMode="External"/><Relationship Id="rId14" Type="http://schemas.openxmlformats.org/officeDocument/2006/relationships/hyperlink" Target="https://www.intratec.us/products/energy-price-references/commodity/natural-gas-price-saudi-arabi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91AD0-BB97-49CE-934F-C1DCC0C79809}">
  <sheetPr>
    <tabColor rgb="FFFFFF99"/>
  </sheetPr>
  <dimension ref="A1:N31"/>
  <sheetViews>
    <sheetView tabSelected="1" zoomScale="145" zoomScaleNormal="145" workbookViewId="0">
      <selection activeCell="H3" sqref="H3"/>
    </sheetView>
  </sheetViews>
  <sheetFormatPr defaultRowHeight="15" x14ac:dyDescent="0.25"/>
  <cols>
    <col min="1" max="1" width="5" style="233" customWidth="1"/>
    <col min="2" max="2" width="15.85546875" style="186" bestFit="1" customWidth="1"/>
    <col min="3" max="7" width="9.140625" style="20"/>
    <col min="8" max="8" width="14.42578125" style="241" customWidth="1"/>
    <col min="9" max="9" width="20.42578125" style="243" bestFit="1" customWidth="1"/>
    <col min="10" max="16384" width="9.140625" style="20"/>
  </cols>
  <sheetData>
    <row r="1" spans="1:14" ht="26.25" x14ac:dyDescent="0.4">
      <c r="A1" s="228" t="s">
        <v>634</v>
      </c>
    </row>
    <row r="2" spans="1:14" x14ac:dyDescent="0.25">
      <c r="B2" s="310"/>
      <c r="H2" s="240"/>
    </row>
    <row r="3" spans="1:14" s="230" customFormat="1" ht="21" x14ac:dyDescent="0.35">
      <c r="A3" s="307">
        <v>1</v>
      </c>
      <c r="B3" s="311" t="s">
        <v>600</v>
      </c>
      <c r="D3" s="230" t="s">
        <v>633</v>
      </c>
      <c r="H3" s="231"/>
      <c r="I3" s="244"/>
    </row>
    <row r="4" spans="1:14" s="230" customFormat="1" ht="21" x14ac:dyDescent="0.35">
      <c r="A4" s="307">
        <v>2</v>
      </c>
      <c r="B4" s="311" t="s">
        <v>601</v>
      </c>
      <c r="D4" s="230" t="s">
        <v>614</v>
      </c>
      <c r="H4" s="231"/>
      <c r="I4" s="244"/>
    </row>
    <row r="5" spans="1:14" s="230" customFormat="1" ht="21" x14ac:dyDescent="0.35">
      <c r="A5" s="307">
        <v>3</v>
      </c>
      <c r="B5" s="311" t="s">
        <v>602</v>
      </c>
      <c r="D5" s="230" t="s">
        <v>615</v>
      </c>
      <c r="H5" s="231"/>
      <c r="I5" s="244"/>
    </row>
    <row r="6" spans="1:14" s="230" customFormat="1" ht="21" x14ac:dyDescent="0.35">
      <c r="A6" s="307">
        <v>4</v>
      </c>
      <c r="B6" s="311" t="s">
        <v>603</v>
      </c>
      <c r="D6" s="230" t="s">
        <v>613</v>
      </c>
      <c r="H6" s="231"/>
      <c r="I6" s="244"/>
    </row>
    <row r="7" spans="1:14" s="230" customFormat="1" ht="21" x14ac:dyDescent="0.35">
      <c r="A7" s="307">
        <v>5</v>
      </c>
      <c r="B7" s="311" t="s">
        <v>604</v>
      </c>
      <c r="D7" s="230" t="s">
        <v>616</v>
      </c>
      <c r="H7" s="231"/>
      <c r="I7" s="244"/>
      <c r="N7" s="20"/>
    </row>
    <row r="8" spans="1:14" s="230" customFormat="1" ht="21" x14ac:dyDescent="0.35">
      <c r="A8" s="308">
        <v>6</v>
      </c>
      <c r="B8" s="311" t="s">
        <v>605</v>
      </c>
      <c r="D8" s="230" t="s">
        <v>617</v>
      </c>
      <c r="H8" s="231"/>
      <c r="I8" s="244"/>
    </row>
    <row r="9" spans="1:14" s="230" customFormat="1" ht="21" x14ac:dyDescent="0.35">
      <c r="A9" s="307">
        <v>7</v>
      </c>
      <c r="B9" s="311" t="s">
        <v>606</v>
      </c>
      <c r="D9" s="230" t="s">
        <v>618</v>
      </c>
      <c r="H9" s="231"/>
    </row>
    <row r="10" spans="1:14" s="230" customFormat="1" ht="21" x14ac:dyDescent="0.35">
      <c r="A10" s="307">
        <v>8</v>
      </c>
      <c r="B10" s="311" t="s">
        <v>631</v>
      </c>
      <c r="D10" s="230" t="s">
        <v>632</v>
      </c>
      <c r="H10" s="231"/>
    </row>
    <row r="11" spans="1:14" s="230" customFormat="1" ht="21" x14ac:dyDescent="0.35">
      <c r="A11" s="308">
        <v>9</v>
      </c>
      <c r="B11" s="311" t="s">
        <v>607</v>
      </c>
      <c r="D11" s="230" t="s">
        <v>620</v>
      </c>
      <c r="H11" s="231"/>
    </row>
    <row r="12" spans="1:14" s="230" customFormat="1" ht="21" x14ac:dyDescent="0.35">
      <c r="A12" s="307">
        <v>10</v>
      </c>
      <c r="B12" s="311" t="s">
        <v>608</v>
      </c>
      <c r="D12" s="230" t="s">
        <v>619</v>
      </c>
      <c r="H12" s="231"/>
    </row>
    <row r="13" spans="1:14" s="230" customFormat="1" ht="21" x14ac:dyDescent="0.35">
      <c r="A13" s="307">
        <v>11</v>
      </c>
      <c r="B13" s="311" t="s">
        <v>625</v>
      </c>
      <c r="D13" s="230" t="s">
        <v>630</v>
      </c>
      <c r="I13" s="244"/>
    </row>
    <row r="14" spans="1:14" s="230" customFormat="1" ht="21" x14ac:dyDescent="0.35">
      <c r="A14" s="308">
        <v>12</v>
      </c>
      <c r="B14" s="311" t="s">
        <v>609</v>
      </c>
      <c r="D14" s="230" t="s">
        <v>629</v>
      </c>
      <c r="H14" s="231"/>
    </row>
    <row r="15" spans="1:14" s="230" customFormat="1" ht="21" x14ac:dyDescent="0.35">
      <c r="A15" s="307">
        <v>13</v>
      </c>
      <c r="B15" s="311" t="s">
        <v>610</v>
      </c>
      <c r="D15" s="230" t="s">
        <v>621</v>
      </c>
      <c r="H15" s="231"/>
    </row>
    <row r="16" spans="1:14" s="230" customFormat="1" ht="21" x14ac:dyDescent="0.35">
      <c r="A16" s="307">
        <v>14</v>
      </c>
      <c r="B16" s="311" t="s">
        <v>97</v>
      </c>
      <c r="D16" s="230" t="s">
        <v>622</v>
      </c>
      <c r="H16" s="231"/>
      <c r="I16" s="244"/>
    </row>
    <row r="17" spans="1:9" s="230" customFormat="1" ht="21" x14ac:dyDescent="0.35">
      <c r="A17" s="308">
        <v>15</v>
      </c>
      <c r="B17" s="311" t="s">
        <v>623</v>
      </c>
      <c r="D17" s="230" t="s">
        <v>624</v>
      </c>
      <c r="H17" s="231"/>
      <c r="I17" s="244"/>
    </row>
    <row r="18" spans="1:9" s="230" customFormat="1" ht="21" x14ac:dyDescent="0.35">
      <c r="A18" s="307">
        <v>16</v>
      </c>
      <c r="B18" s="311" t="s">
        <v>611</v>
      </c>
      <c r="D18" s="230" t="s">
        <v>628</v>
      </c>
      <c r="H18" s="231"/>
      <c r="I18" s="244"/>
    </row>
    <row r="19" spans="1:9" s="230" customFormat="1" ht="21" x14ac:dyDescent="0.35">
      <c r="A19" s="307">
        <v>17</v>
      </c>
      <c r="B19" s="311" t="s">
        <v>102</v>
      </c>
      <c r="D19" s="230" t="s">
        <v>627</v>
      </c>
      <c r="H19" s="231"/>
      <c r="I19" s="267"/>
    </row>
    <row r="20" spans="1:9" s="230" customFormat="1" ht="21" x14ac:dyDescent="0.35">
      <c r="A20" s="308">
        <v>18</v>
      </c>
      <c r="B20" s="311" t="s">
        <v>612</v>
      </c>
      <c r="D20" s="230" t="s">
        <v>626</v>
      </c>
      <c r="H20" s="231"/>
      <c r="I20" s="244"/>
    </row>
    <row r="21" spans="1:9" s="230" customFormat="1" ht="26.25" customHeight="1" x14ac:dyDescent="0.25">
      <c r="A21" s="234"/>
      <c r="B21" s="305"/>
      <c r="H21" s="231"/>
      <c r="I21" s="244"/>
    </row>
    <row r="22" spans="1:9" s="230" customFormat="1" ht="26.25" customHeight="1" x14ac:dyDescent="0.25">
      <c r="A22" s="234"/>
      <c r="B22" s="304"/>
      <c r="H22" s="231"/>
      <c r="I22" s="244"/>
    </row>
    <row r="23" spans="1:9" s="230" customFormat="1" ht="26.25" customHeight="1" x14ac:dyDescent="0.25">
      <c r="A23" s="234"/>
      <c r="B23" s="304"/>
      <c r="H23" s="231"/>
      <c r="I23" s="244"/>
    </row>
    <row r="24" spans="1:9" s="230" customFormat="1" ht="26.25" customHeight="1" x14ac:dyDescent="0.25">
      <c r="A24" s="234"/>
      <c r="B24" s="304"/>
      <c r="H24" s="231"/>
      <c r="I24" s="244"/>
    </row>
    <row r="25" spans="1:9" s="230" customFormat="1" ht="26.25" customHeight="1" x14ac:dyDescent="0.25">
      <c r="A25" s="234"/>
      <c r="B25" s="304"/>
      <c r="H25" s="231"/>
      <c r="I25" s="244"/>
    </row>
    <row r="26" spans="1:9" s="229" customFormat="1" ht="26.25" customHeight="1" x14ac:dyDescent="0.25">
      <c r="A26" s="235"/>
      <c r="B26" s="306"/>
      <c r="H26" s="231"/>
      <c r="I26" s="245"/>
    </row>
    <row r="27" spans="1:9" s="230" customFormat="1" ht="26.25" customHeight="1" x14ac:dyDescent="0.25">
      <c r="A27" s="234"/>
      <c r="B27" s="304"/>
      <c r="H27" s="231"/>
      <c r="I27" s="244"/>
    </row>
    <row r="28" spans="1:9" s="230" customFormat="1" ht="26.25" customHeight="1" x14ac:dyDescent="0.25">
      <c r="A28" s="234"/>
      <c r="B28" s="232"/>
      <c r="H28" s="231"/>
      <c r="I28" s="244"/>
    </row>
    <row r="29" spans="1:9" s="230" customFormat="1" ht="26.25" customHeight="1" x14ac:dyDescent="0.25">
      <c r="A29" s="234"/>
      <c r="B29" s="232"/>
      <c r="H29" s="231"/>
      <c r="I29" s="244"/>
    </row>
    <row r="30" spans="1:9" s="230" customFormat="1" ht="26.25" customHeight="1" x14ac:dyDescent="0.25">
      <c r="A30" s="234"/>
      <c r="B30" s="232"/>
      <c r="H30" s="231"/>
      <c r="I30" s="244"/>
    </row>
    <row r="31" spans="1:9" x14ac:dyDescent="0.25">
      <c r="A31" s="266"/>
      <c r="H31" s="242"/>
    </row>
  </sheetData>
  <hyperlinks>
    <hyperlink ref="H25:H30" location="BH.A1!A1" display="Click here" xr:uid="{8780EADC-F43F-4309-A955-EFC275A56530}"/>
    <hyperlink ref="B3" location="'1. Database'!A1" display="Database" xr:uid="{04878F62-70AD-4F0D-BFDD-6C778A774C0B}"/>
    <hyperlink ref="B4" location="'2. Emissions'!A1" display="Emissions" xr:uid="{ACE2BF26-6780-4BD5-A57A-45915A79E7CC}"/>
    <hyperlink ref="B5" location="'3. Total capital'!A1" display="Total capital" xr:uid="{BD94980C-6E7E-403D-8A49-C6E52379650A}"/>
    <hyperlink ref="B6" location="'4. Avg capital'!A1" display="Avg capital" xr:uid="{490723DC-E6A6-45AB-A4B1-9A607B280BB7}"/>
    <hyperlink ref="B7" location="'5. Learning'!A1" display="Learning" xr:uid="{D187A9CB-0E96-4F0E-B414-8F73087204EF}"/>
    <hyperlink ref="B8" location="'6. Financial'!A1" display="Financial" xr:uid="{501892B8-BB88-4C38-9BE1-C0ABB0DFD276}"/>
    <hyperlink ref="B9" location="'7. CAPEX s-curves'!A1" display="Capex s-curves" xr:uid="{8B1CD632-B771-4D3F-A2EA-9645363CD335}"/>
    <hyperlink ref="B10" location="'8. Feed &amp; Energy $'!A1" display="Feed &amp; Energy $" xr:uid="{3C9E8F76-3D10-4711-A9E5-6BD196849E1B}"/>
    <hyperlink ref="B11" location="'9. Biomass $'!A1" display="Biomass $" xr:uid="{069E29F7-AB87-4B75-BA7C-264B12016D65}"/>
    <hyperlink ref="B12" location="'10. CO₂ T&amp;S $'!A1" display="CO2 T&amp;S" xr:uid="{4AED3E62-D8B9-4C00-B3C7-BD78DBF11BDB}"/>
    <hyperlink ref="B13" location="'11. Cracker $'!A1" display="Cracker $" xr:uid="{A38FD73A-F196-45EA-8D0F-659BDF9ED232}"/>
    <hyperlink ref="B14" location="'12. CO₂ Cap $'!A1" display="CO2 cap $" xr:uid="{1E243666-3238-4767-AEC3-D7CDA382E533}"/>
    <hyperlink ref="B15" location="'13. NH3 &amp; MeOH'!A1" display="NH3 &amp; MeOH" xr:uid="{A939EC9F-C094-4C23-B60E-08E8014AE35D}"/>
    <hyperlink ref="B16" location="'14. Dehydration'!A1" display="Dehydration" xr:uid="{0C7FB6A8-AA33-4F79-BF91-03E6A3FD5E1B}"/>
    <hyperlink ref="B17" location="'15. Electrolysis'!A1" display="Electrolysis" xr:uid="{341F338A-3AF5-424B-8960-233CAECFECA2}"/>
    <hyperlink ref="B18" location="'16. Pyrolysis'!A1" display="Pyrolysis" xr:uid="{C2D9F93A-EE6D-447C-A8F1-7E6E0B4A3ECA}"/>
    <hyperlink ref="B19" location="'17. Gasification'!A1" display="Gasification" xr:uid="{AC8BAA05-9E5D-46B5-99BC-FF0766D46AF9}"/>
    <hyperlink ref="B20" location="'18. RE CFs'!A1" display="RE CFs" xr:uid="{853EE10D-F069-4044-ACDB-C466C1124A87}"/>
  </hyperlink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D772A-BDA4-415D-897B-1E3C2212C6DF}">
  <sheetPr>
    <tabColor rgb="FFFFFF99"/>
  </sheetPr>
  <dimension ref="A1:C14"/>
  <sheetViews>
    <sheetView zoomScale="130" zoomScaleNormal="130" workbookViewId="0">
      <selection activeCell="C25" sqref="C25"/>
    </sheetView>
  </sheetViews>
  <sheetFormatPr defaultRowHeight="15" x14ac:dyDescent="0.25"/>
  <cols>
    <col min="1" max="1" width="18.28515625" style="1" customWidth="1"/>
    <col min="2" max="2" width="15.28515625" style="1" customWidth="1"/>
    <col min="3" max="3" width="28" style="1" bestFit="1" customWidth="1"/>
    <col min="4" max="16384" width="9.140625" style="1"/>
  </cols>
  <sheetData>
    <row r="1" spans="1:3" x14ac:dyDescent="0.25">
      <c r="A1" s="7" t="s">
        <v>103</v>
      </c>
      <c r="B1" s="309" t="s">
        <v>635</v>
      </c>
    </row>
    <row r="3" spans="1:3" x14ac:dyDescent="0.25">
      <c r="A3" s="9" t="s">
        <v>23</v>
      </c>
      <c r="B3" s="9" t="s">
        <v>647</v>
      </c>
      <c r="C3" s="9" t="s">
        <v>342</v>
      </c>
    </row>
    <row r="4" spans="1:3" x14ac:dyDescent="0.25">
      <c r="A4" s="9" t="s">
        <v>33</v>
      </c>
      <c r="B4" s="9" t="s">
        <v>27</v>
      </c>
      <c r="C4" s="222">
        <v>252.24</v>
      </c>
    </row>
    <row r="5" spans="1:3" x14ac:dyDescent="0.25">
      <c r="A5" s="9" t="s">
        <v>32</v>
      </c>
      <c r="B5" s="9" t="s">
        <v>29</v>
      </c>
      <c r="C5" s="222">
        <v>196.07</v>
      </c>
    </row>
    <row r="6" spans="1:3" x14ac:dyDescent="0.25">
      <c r="A6" s="9" t="s">
        <v>49</v>
      </c>
      <c r="B6" s="9" t="s">
        <v>29</v>
      </c>
      <c r="C6" s="222">
        <v>196.07</v>
      </c>
    </row>
    <row r="7" spans="1:3" x14ac:dyDescent="0.25">
      <c r="A7" s="9" t="s">
        <v>53</v>
      </c>
      <c r="B7" s="9" t="s">
        <v>35</v>
      </c>
      <c r="C7" s="222">
        <v>252.24</v>
      </c>
    </row>
    <row r="8" spans="1:3" x14ac:dyDescent="0.25">
      <c r="A8" s="9" t="s">
        <v>46</v>
      </c>
      <c r="B8" s="9" t="s">
        <v>29</v>
      </c>
      <c r="C8" s="222">
        <v>252.24</v>
      </c>
    </row>
    <row r="9" spans="1:3" x14ac:dyDescent="0.25">
      <c r="A9" s="9" t="s">
        <v>31</v>
      </c>
      <c r="B9" s="9" t="s">
        <v>29</v>
      </c>
      <c r="C9" s="222">
        <v>196.07</v>
      </c>
    </row>
    <row r="10" spans="1:3" x14ac:dyDescent="0.25">
      <c r="A10" s="9" t="s">
        <v>51</v>
      </c>
      <c r="B10" s="9" t="s">
        <v>29</v>
      </c>
      <c r="C10" s="222">
        <v>252.24</v>
      </c>
    </row>
    <row r="11" spans="1:3" x14ac:dyDescent="0.25">
      <c r="A11" s="9" t="s">
        <v>653</v>
      </c>
      <c r="B11" s="9" t="s">
        <v>646</v>
      </c>
      <c r="C11" s="222">
        <v>196.07</v>
      </c>
    </row>
    <row r="14" spans="1:3" x14ac:dyDescent="0.25">
      <c r="A14" s="1" t="s">
        <v>343</v>
      </c>
      <c r="B14" s="180" t="s">
        <v>344</v>
      </c>
    </row>
  </sheetData>
  <hyperlinks>
    <hyperlink ref="B14" r:id="rId1" location="table_data" xr:uid="{77F9BC56-5D13-42CF-B2CE-9A8E758E0244}"/>
    <hyperlink ref="B1" location="'0. Contents'!A1" display=": Click here" xr:uid="{C3D3BB85-04D3-4903-89B2-624D3873E421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3B910-575D-487A-B0EC-D45080A47DEA}">
  <sheetPr>
    <tabColor rgb="FFFFFF99"/>
  </sheetPr>
  <dimension ref="A1:C37"/>
  <sheetViews>
    <sheetView zoomScale="115" zoomScaleNormal="115" workbookViewId="0">
      <selection activeCell="B1" sqref="B1"/>
    </sheetView>
  </sheetViews>
  <sheetFormatPr defaultRowHeight="15" x14ac:dyDescent="0.25"/>
  <cols>
    <col min="1" max="1" width="15.140625" style="1" bestFit="1" customWidth="1"/>
    <col min="2" max="2" width="15.7109375" style="1" customWidth="1"/>
    <col min="3" max="3" width="12.5703125" style="1" bestFit="1" customWidth="1"/>
    <col min="4" max="10" width="9.140625" style="1"/>
    <col min="11" max="11" width="15.140625" style="1" bestFit="1" customWidth="1"/>
    <col min="12" max="12" width="13.85546875" style="1" bestFit="1" customWidth="1"/>
    <col min="13" max="16384" width="9.140625" style="1"/>
  </cols>
  <sheetData>
    <row r="1" spans="1:3" x14ac:dyDescent="0.25">
      <c r="A1" s="7" t="s">
        <v>103</v>
      </c>
      <c r="B1" s="312" t="s">
        <v>635</v>
      </c>
    </row>
    <row r="3" spans="1:3" x14ac:dyDescent="0.25">
      <c r="A3" s="247" t="s">
        <v>197</v>
      </c>
      <c r="B3" s="247" t="s">
        <v>199</v>
      </c>
      <c r="C3" s="247" t="s">
        <v>198</v>
      </c>
    </row>
    <row r="4" spans="1:3" x14ac:dyDescent="0.25">
      <c r="A4" s="247" t="s">
        <v>201</v>
      </c>
      <c r="B4" s="247" t="s">
        <v>11</v>
      </c>
      <c r="C4" s="247">
        <v>50</v>
      </c>
    </row>
    <row r="5" spans="1:3" x14ac:dyDescent="0.25">
      <c r="A5" s="247" t="s">
        <v>33</v>
      </c>
      <c r="B5" s="247" t="s">
        <v>11</v>
      </c>
      <c r="C5" s="247">
        <v>35</v>
      </c>
    </row>
    <row r="6" spans="1:3" x14ac:dyDescent="0.25">
      <c r="A6" s="247" t="s">
        <v>202</v>
      </c>
      <c r="B6" s="247" t="s">
        <v>11</v>
      </c>
      <c r="C6" s="247">
        <v>50</v>
      </c>
    </row>
    <row r="7" spans="1:3" x14ac:dyDescent="0.25">
      <c r="A7" s="247" t="s">
        <v>58</v>
      </c>
      <c r="B7" s="247" t="s">
        <v>11</v>
      </c>
      <c r="C7" s="247">
        <v>50</v>
      </c>
    </row>
    <row r="8" spans="1:3" x14ac:dyDescent="0.25">
      <c r="A8" s="247" t="s">
        <v>39</v>
      </c>
      <c r="B8" s="247" t="s">
        <v>11</v>
      </c>
      <c r="C8" s="247">
        <v>50</v>
      </c>
    </row>
    <row r="9" spans="1:3" x14ac:dyDescent="0.25">
      <c r="A9" s="247" t="s">
        <v>32</v>
      </c>
      <c r="B9" s="247" t="s">
        <v>11</v>
      </c>
      <c r="C9" s="247">
        <v>35</v>
      </c>
    </row>
    <row r="10" spans="1:3" x14ac:dyDescent="0.25">
      <c r="A10" s="247" t="s">
        <v>204</v>
      </c>
      <c r="B10" s="247" t="s">
        <v>11</v>
      </c>
      <c r="C10" s="247">
        <v>80</v>
      </c>
    </row>
    <row r="11" spans="1:3" x14ac:dyDescent="0.25">
      <c r="A11" s="247" t="s">
        <v>50</v>
      </c>
      <c r="B11" s="247" t="s">
        <v>11</v>
      </c>
      <c r="C11" s="247">
        <v>50</v>
      </c>
    </row>
    <row r="12" spans="1:3" x14ac:dyDescent="0.25">
      <c r="A12" s="247" t="s">
        <v>48</v>
      </c>
      <c r="B12" s="247" t="s">
        <v>11</v>
      </c>
      <c r="C12" s="247">
        <v>50</v>
      </c>
    </row>
    <row r="13" spans="1:3" x14ac:dyDescent="0.25">
      <c r="A13" s="247" t="s">
        <v>43</v>
      </c>
      <c r="B13" s="247" t="s">
        <v>11</v>
      </c>
      <c r="C13" s="247">
        <v>50</v>
      </c>
    </row>
    <row r="14" spans="1:3" x14ac:dyDescent="0.25">
      <c r="A14" s="247" t="s">
        <v>52</v>
      </c>
      <c r="B14" s="247" t="s">
        <v>11</v>
      </c>
      <c r="C14" s="247">
        <v>50</v>
      </c>
    </row>
    <row r="15" spans="1:3" x14ac:dyDescent="0.25">
      <c r="A15" s="247" t="s">
        <v>47</v>
      </c>
      <c r="B15" s="247" t="s">
        <v>11</v>
      </c>
      <c r="C15" s="247">
        <v>50</v>
      </c>
    </row>
    <row r="16" spans="1:3" x14ac:dyDescent="0.25">
      <c r="A16" s="247" t="s">
        <v>60</v>
      </c>
      <c r="B16" s="247" t="s">
        <v>11</v>
      </c>
      <c r="C16" s="247">
        <v>80</v>
      </c>
    </row>
    <row r="17" spans="1:3" x14ac:dyDescent="0.25">
      <c r="A17" s="247" t="s">
        <v>54</v>
      </c>
      <c r="B17" s="247" t="s">
        <v>11</v>
      </c>
      <c r="C17" s="247">
        <v>35</v>
      </c>
    </row>
    <row r="18" spans="1:3" x14ac:dyDescent="0.25">
      <c r="A18" s="247" t="s">
        <v>45</v>
      </c>
      <c r="B18" s="247" t="s">
        <v>11</v>
      </c>
      <c r="C18" s="247">
        <v>35</v>
      </c>
    </row>
    <row r="19" spans="1:3" x14ac:dyDescent="0.25">
      <c r="A19" s="247" t="s">
        <v>59</v>
      </c>
      <c r="B19" s="247" t="s">
        <v>11</v>
      </c>
      <c r="C19" s="247">
        <v>35</v>
      </c>
    </row>
    <row r="20" spans="1:3" x14ac:dyDescent="0.25">
      <c r="A20" s="247" t="s">
        <v>31</v>
      </c>
      <c r="B20" s="247" t="s">
        <v>11</v>
      </c>
      <c r="C20" s="247">
        <v>35</v>
      </c>
    </row>
    <row r="21" spans="1:3" x14ac:dyDescent="0.25">
      <c r="A21" s="247" t="s">
        <v>44</v>
      </c>
      <c r="B21" s="247" t="s">
        <v>11</v>
      </c>
      <c r="C21" s="247">
        <v>80</v>
      </c>
    </row>
    <row r="22" spans="1:3" x14ac:dyDescent="0.25">
      <c r="A22" s="247" t="s">
        <v>61</v>
      </c>
      <c r="B22" s="247" t="s">
        <v>11</v>
      </c>
      <c r="C22" s="247">
        <v>80</v>
      </c>
    </row>
    <row r="23" spans="1:3" x14ac:dyDescent="0.25">
      <c r="A23" s="247" t="s">
        <v>56</v>
      </c>
      <c r="B23" s="247" t="s">
        <v>11</v>
      </c>
      <c r="C23" s="247">
        <v>35</v>
      </c>
    </row>
    <row r="24" spans="1:3" x14ac:dyDescent="0.25">
      <c r="A24" s="247" t="s">
        <v>63</v>
      </c>
      <c r="B24" s="247" t="s">
        <v>13</v>
      </c>
      <c r="C24" s="247">
        <v>50</v>
      </c>
    </row>
    <row r="25" spans="1:3" x14ac:dyDescent="0.25">
      <c r="A25" s="247" t="s">
        <v>64</v>
      </c>
      <c r="B25" s="247" t="s">
        <v>13</v>
      </c>
      <c r="C25" s="247">
        <v>50</v>
      </c>
    </row>
    <row r="26" spans="1:3" x14ac:dyDescent="0.25">
      <c r="A26" s="247" t="s">
        <v>70</v>
      </c>
      <c r="B26" s="247" t="s">
        <v>12</v>
      </c>
      <c r="C26" s="247">
        <v>50</v>
      </c>
    </row>
    <row r="27" spans="1:3" x14ac:dyDescent="0.25">
      <c r="A27" s="247" t="s">
        <v>203</v>
      </c>
      <c r="B27" s="247" t="s">
        <v>12</v>
      </c>
      <c r="C27" s="247">
        <v>50</v>
      </c>
    </row>
    <row r="28" spans="1:3" x14ac:dyDescent="0.25">
      <c r="A28" s="247" t="s">
        <v>74</v>
      </c>
      <c r="B28" s="247" t="s">
        <v>12</v>
      </c>
      <c r="C28" s="247">
        <v>50</v>
      </c>
    </row>
    <row r="29" spans="1:3" x14ac:dyDescent="0.25">
      <c r="A29" s="247" t="s">
        <v>75</v>
      </c>
      <c r="B29" s="247" t="s">
        <v>12</v>
      </c>
      <c r="C29" s="247">
        <v>35</v>
      </c>
    </row>
    <row r="30" spans="1:3" x14ac:dyDescent="0.25">
      <c r="A30" s="247" t="s">
        <v>76</v>
      </c>
      <c r="B30" s="247" t="s">
        <v>12</v>
      </c>
      <c r="C30" s="247">
        <v>50</v>
      </c>
    </row>
    <row r="31" spans="1:3" x14ac:dyDescent="0.25">
      <c r="A31" s="247" t="s">
        <v>71</v>
      </c>
      <c r="B31" s="247" t="s">
        <v>12</v>
      </c>
      <c r="C31" s="247">
        <v>50</v>
      </c>
    </row>
    <row r="32" spans="1:3" x14ac:dyDescent="0.25">
      <c r="A32" s="247" t="s">
        <v>65</v>
      </c>
      <c r="B32" s="247" t="s">
        <v>14</v>
      </c>
      <c r="C32" s="247">
        <v>50</v>
      </c>
    </row>
    <row r="33" spans="1:3" x14ac:dyDescent="0.25">
      <c r="A33" s="247" t="s">
        <v>67</v>
      </c>
      <c r="B33" s="247" t="s">
        <v>14</v>
      </c>
      <c r="C33" s="247">
        <v>50</v>
      </c>
    </row>
    <row r="34" spans="1:3" x14ac:dyDescent="0.25">
      <c r="A34" s="247" t="s">
        <v>66</v>
      </c>
      <c r="B34" s="247" t="s">
        <v>14</v>
      </c>
      <c r="C34" s="247">
        <v>50</v>
      </c>
    </row>
    <row r="35" spans="1:3" x14ac:dyDescent="0.25">
      <c r="A35" s="247" t="s">
        <v>68</v>
      </c>
      <c r="B35" s="247" t="s">
        <v>14</v>
      </c>
      <c r="C35" s="247">
        <v>50</v>
      </c>
    </row>
    <row r="36" spans="1:3" x14ac:dyDescent="0.25">
      <c r="A36" s="247" t="s">
        <v>69</v>
      </c>
      <c r="B36" s="247" t="s">
        <v>14</v>
      </c>
      <c r="C36" s="247">
        <v>50</v>
      </c>
    </row>
    <row r="37" spans="1:3" x14ac:dyDescent="0.25">
      <c r="A37" s="247" t="s">
        <v>653</v>
      </c>
      <c r="B37" s="247" t="s">
        <v>648</v>
      </c>
      <c r="C37" s="247">
        <v>35</v>
      </c>
    </row>
  </sheetData>
  <autoFilter ref="A3:C36" xr:uid="{8AD3B910-575D-487A-B0EC-D45080A47DEA}">
    <sortState xmlns:xlrd2="http://schemas.microsoft.com/office/spreadsheetml/2017/richdata2" ref="A4:C36">
      <sortCondition descending="1" ref="B3:B36"/>
    </sortState>
  </autoFilter>
  <hyperlinks>
    <hyperlink ref="B1" location="'0. Contents'!A1" display=": Click here" xr:uid="{B89B3DD0-BA43-4931-A58F-10EFB1B0D6DE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F1D15-A5DB-4EFA-BE3C-86DA025667BD}">
  <sheetPr>
    <tabColor rgb="FFFFFF99"/>
  </sheetPr>
  <dimension ref="A1:J14"/>
  <sheetViews>
    <sheetView zoomScale="115" zoomScaleNormal="115" workbookViewId="0">
      <pane xSplit="2" ySplit="6" topLeftCell="C7" activePane="bottomRight" state="frozen"/>
      <selection pane="topRight" activeCell="C1" sqref="C1"/>
      <selection pane="bottomLeft" activeCell="A3" sqref="A3"/>
      <selection pane="bottomRight" activeCell="I15" sqref="I15"/>
    </sheetView>
  </sheetViews>
  <sheetFormatPr defaultRowHeight="15" x14ac:dyDescent="0.25"/>
  <cols>
    <col min="1" max="1" width="10.140625" style="1" customWidth="1"/>
    <col min="2" max="2" width="29.85546875" style="1" bestFit="1" customWidth="1"/>
    <col min="3" max="3" width="22.85546875" style="1" customWidth="1"/>
    <col min="4" max="4" width="9.85546875" style="1" customWidth="1"/>
    <col min="5" max="5" width="16.85546875" style="1" bestFit="1" customWidth="1"/>
    <col min="6" max="6" width="19.85546875" style="1" bestFit="1" customWidth="1"/>
    <col min="7" max="7" width="14.85546875" style="1" bestFit="1" customWidth="1"/>
    <col min="8" max="8" width="12.42578125" style="1" bestFit="1" customWidth="1"/>
    <col min="9" max="9" width="18.85546875" style="1" customWidth="1"/>
    <col min="10" max="10" width="89.7109375" style="1" bestFit="1" customWidth="1"/>
    <col min="11" max="16384" width="9.140625" style="1"/>
  </cols>
  <sheetData>
    <row r="1" spans="1:10" x14ac:dyDescent="0.25">
      <c r="A1" s="7" t="s">
        <v>103</v>
      </c>
      <c r="B1" s="309" t="s">
        <v>635</v>
      </c>
      <c r="C1" s="8"/>
    </row>
    <row r="2" spans="1:10" x14ac:dyDescent="0.25">
      <c r="A2" s="7"/>
      <c r="B2" s="8"/>
      <c r="C2" s="8"/>
    </row>
    <row r="3" spans="1:10" x14ac:dyDescent="0.25">
      <c r="A3" s="1" t="s">
        <v>656</v>
      </c>
    </row>
    <row r="5" spans="1:10" x14ac:dyDescent="0.25">
      <c r="A5" s="383" t="s">
        <v>401</v>
      </c>
      <c r="B5" s="382" t="s">
        <v>402</v>
      </c>
      <c r="C5" s="385" t="s">
        <v>200</v>
      </c>
      <c r="D5" s="384" t="s">
        <v>403</v>
      </c>
      <c r="E5" s="382" t="s">
        <v>404</v>
      </c>
      <c r="F5" s="382"/>
      <c r="G5" s="382"/>
      <c r="H5" s="382" t="s">
        <v>405</v>
      </c>
      <c r="I5" s="382"/>
      <c r="J5" s="382" t="s">
        <v>130</v>
      </c>
    </row>
    <row r="6" spans="1:10" ht="32.25" customHeight="1" x14ac:dyDescent="0.25">
      <c r="A6" s="383"/>
      <c r="B6" s="382"/>
      <c r="C6" s="386"/>
      <c r="D6" s="384"/>
      <c r="E6" s="268" t="s">
        <v>406</v>
      </c>
      <c r="F6" s="268" t="s">
        <v>407</v>
      </c>
      <c r="G6" s="268" t="s">
        <v>408</v>
      </c>
      <c r="H6" s="268" t="s">
        <v>409</v>
      </c>
      <c r="I6" s="268" t="s">
        <v>410</v>
      </c>
      <c r="J6" s="382"/>
    </row>
    <row r="7" spans="1:10" x14ac:dyDescent="0.25">
      <c r="A7" s="9">
        <v>1</v>
      </c>
      <c r="B7" s="9" t="s">
        <v>411</v>
      </c>
      <c r="C7" s="9" t="s">
        <v>11</v>
      </c>
      <c r="D7" s="9">
        <v>2</v>
      </c>
      <c r="E7" s="269">
        <v>178.18794425600001</v>
      </c>
      <c r="F7" s="269">
        <v>752.34909780800001</v>
      </c>
      <c r="G7" s="269">
        <v>1049.3290048639999</v>
      </c>
      <c r="H7" s="269">
        <v>25.738258616</v>
      </c>
      <c r="I7" s="269">
        <v>27.092903801599999</v>
      </c>
      <c r="J7" s="9" t="s">
        <v>412</v>
      </c>
    </row>
    <row r="8" spans="1:10" x14ac:dyDescent="0.25">
      <c r="A8" s="9">
        <v>2</v>
      </c>
      <c r="B8" s="9" t="s">
        <v>413</v>
      </c>
      <c r="C8" s="9" t="s">
        <v>11</v>
      </c>
      <c r="D8" s="9">
        <v>2.2999999999999998</v>
      </c>
      <c r="E8" s="269">
        <v>232.65355579199999</v>
      </c>
      <c r="F8" s="269">
        <v>982.31501312</v>
      </c>
      <c r="G8" s="269">
        <v>1370.0709388800001</v>
      </c>
      <c r="H8" s="269">
        <v>33.605513603200002</v>
      </c>
      <c r="I8" s="269">
        <v>35.374224849599997</v>
      </c>
      <c r="J8" s="9" t="s">
        <v>412</v>
      </c>
    </row>
    <row r="9" spans="1:10" x14ac:dyDescent="0.25">
      <c r="A9" s="9">
        <v>3</v>
      </c>
      <c r="B9" s="9" t="s">
        <v>411</v>
      </c>
      <c r="C9" s="9" t="s">
        <v>12</v>
      </c>
      <c r="D9" s="9">
        <v>2</v>
      </c>
      <c r="E9" s="269">
        <v>187.09734142400001</v>
      </c>
      <c r="F9" s="269">
        <v>789.96655270400004</v>
      </c>
      <c r="G9" s="269">
        <v>1101.7954551519999</v>
      </c>
      <c r="H9" s="269">
        <v>27.025171543999999</v>
      </c>
      <c r="I9" s="269">
        <v>28.447548987200001</v>
      </c>
      <c r="J9" s="9" t="s">
        <v>412</v>
      </c>
    </row>
    <row r="10" spans="1:10" x14ac:dyDescent="0.25">
      <c r="A10" s="9">
        <v>4</v>
      </c>
      <c r="B10" s="9" t="s">
        <v>413</v>
      </c>
      <c r="C10" s="9" t="s">
        <v>12</v>
      </c>
      <c r="D10" s="9">
        <v>2.2999999999999998</v>
      </c>
      <c r="E10" s="269">
        <v>244.28623352</v>
      </c>
      <c r="F10" s="269">
        <v>1031.430763776</v>
      </c>
      <c r="G10" s="269">
        <v>1438.5744867200001</v>
      </c>
      <c r="H10" s="269">
        <v>35.285789291199997</v>
      </c>
      <c r="I10" s="269">
        <v>37.142936096</v>
      </c>
      <c r="J10" s="9" t="s">
        <v>412</v>
      </c>
    </row>
    <row r="11" spans="1:10" x14ac:dyDescent="0.25">
      <c r="A11" s="9">
        <v>5</v>
      </c>
      <c r="B11" s="9" t="s">
        <v>411</v>
      </c>
      <c r="C11" s="9" t="s">
        <v>14</v>
      </c>
      <c r="D11" s="9">
        <v>2</v>
      </c>
      <c r="E11" s="269">
        <v>142.55035536</v>
      </c>
      <c r="F11" s="269">
        <v>601.87927833599997</v>
      </c>
      <c r="G11" s="269">
        <v>839.46320393600001</v>
      </c>
      <c r="H11" s="269">
        <v>20.5906068928</v>
      </c>
      <c r="I11" s="269">
        <v>21.674323036800001</v>
      </c>
      <c r="J11" s="9" t="s">
        <v>412</v>
      </c>
    </row>
    <row r="12" spans="1:10" x14ac:dyDescent="0.25">
      <c r="A12" s="9">
        <v>6</v>
      </c>
      <c r="B12" s="9" t="s">
        <v>413</v>
      </c>
      <c r="C12" s="9" t="s">
        <v>14</v>
      </c>
      <c r="D12" s="9">
        <v>2.2999999999999998</v>
      </c>
      <c r="E12" s="269">
        <v>186.122844544</v>
      </c>
      <c r="F12" s="269">
        <v>785.85201049600005</v>
      </c>
      <c r="G12" s="269">
        <v>1096.0567515519999</v>
      </c>
      <c r="H12" s="269">
        <v>26.884410884800001</v>
      </c>
      <c r="I12" s="269">
        <v>28.2993798752</v>
      </c>
      <c r="J12" s="9" t="s">
        <v>412</v>
      </c>
    </row>
    <row r="13" spans="1:10" x14ac:dyDescent="0.25">
      <c r="A13" s="9">
        <v>7</v>
      </c>
      <c r="B13" s="9" t="s">
        <v>411</v>
      </c>
      <c r="C13" s="9" t="s">
        <v>13</v>
      </c>
      <c r="D13" s="9">
        <v>2</v>
      </c>
      <c r="E13" s="269">
        <v>178.18794425600001</v>
      </c>
      <c r="F13" s="269">
        <v>752.34909780800001</v>
      </c>
      <c r="G13" s="269">
        <v>1049.3290048639999</v>
      </c>
      <c r="H13" s="269">
        <v>25.738258616</v>
      </c>
      <c r="I13" s="269">
        <v>27.092903801599999</v>
      </c>
      <c r="J13" s="9" t="s">
        <v>657</v>
      </c>
    </row>
    <row r="14" spans="1:10" x14ac:dyDescent="0.25">
      <c r="A14" s="9">
        <v>8</v>
      </c>
      <c r="B14" s="9" t="s">
        <v>413</v>
      </c>
      <c r="C14" s="9" t="s">
        <v>13</v>
      </c>
      <c r="D14" s="9">
        <v>2.2999999999999998</v>
      </c>
      <c r="E14" s="269">
        <v>232.65355579199999</v>
      </c>
      <c r="F14" s="269">
        <v>982.31501312</v>
      </c>
      <c r="G14" s="269">
        <v>1370.0709388800001</v>
      </c>
      <c r="H14" s="269">
        <v>33.605513603200002</v>
      </c>
      <c r="I14" s="269">
        <v>35.374224849599997</v>
      </c>
      <c r="J14" s="9" t="s">
        <v>657</v>
      </c>
    </row>
  </sheetData>
  <mergeCells count="7">
    <mergeCell ref="J5:J6"/>
    <mergeCell ref="E5:G5"/>
    <mergeCell ref="H5:I5"/>
    <mergeCell ref="A5:A6"/>
    <mergeCell ref="B5:B6"/>
    <mergeCell ref="D5:D6"/>
    <mergeCell ref="C5:C6"/>
  </mergeCells>
  <phoneticPr fontId="34" type="noConversion"/>
  <hyperlinks>
    <hyperlink ref="B1" location="'0. Contents'!A1" display=": Click here" xr:uid="{B8B28919-F3E6-4286-BC86-1B166C7B7E03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20DE6-D921-479B-B468-942DA9B48B53}">
  <sheetPr>
    <tabColor rgb="FFFFFF99"/>
  </sheetPr>
  <dimension ref="A1:F14"/>
  <sheetViews>
    <sheetView zoomScale="130" zoomScaleNormal="130" workbookViewId="0">
      <selection activeCell="K16" sqref="K16"/>
    </sheetView>
  </sheetViews>
  <sheetFormatPr defaultRowHeight="15" x14ac:dyDescent="0.25"/>
  <cols>
    <col min="1" max="1" width="19" style="1" bestFit="1" customWidth="1"/>
    <col min="2" max="16384" width="9.140625" style="1"/>
  </cols>
  <sheetData>
    <row r="1" spans="1:6" x14ac:dyDescent="0.25">
      <c r="A1" s="7" t="s">
        <v>103</v>
      </c>
      <c r="B1" s="309" t="s">
        <v>635</v>
      </c>
    </row>
    <row r="4" spans="1:6" x14ac:dyDescent="0.25">
      <c r="B4" s="7"/>
      <c r="C4" s="7"/>
      <c r="D4" s="7"/>
      <c r="E4" s="7"/>
      <c r="F4" s="7"/>
    </row>
    <row r="5" spans="1:6" x14ac:dyDescent="0.25">
      <c r="B5" s="236"/>
      <c r="C5" s="236"/>
      <c r="D5" s="236"/>
      <c r="E5" s="236"/>
      <c r="F5" s="236"/>
    </row>
    <row r="6" spans="1:6" x14ac:dyDescent="0.25">
      <c r="B6" s="236"/>
      <c r="C6" s="236"/>
      <c r="D6" s="236"/>
      <c r="E6" s="236"/>
      <c r="F6" s="236"/>
    </row>
    <row r="7" spans="1:6" x14ac:dyDescent="0.25">
      <c r="A7" s="237" t="s">
        <v>414</v>
      </c>
      <c r="B7" s="237"/>
      <c r="C7" s="237"/>
      <c r="D7" s="237"/>
      <c r="E7" s="237"/>
      <c r="F7" s="236"/>
    </row>
    <row r="8" spans="1:6" x14ac:dyDescent="0.25">
      <c r="A8" s="238" t="s">
        <v>415</v>
      </c>
      <c r="B8" s="239">
        <v>0.05</v>
      </c>
      <c r="C8" s="239">
        <v>0.1</v>
      </c>
      <c r="D8" s="239">
        <v>0.15</v>
      </c>
      <c r="E8" s="239">
        <v>0.99</v>
      </c>
      <c r="F8" s="236"/>
    </row>
    <row r="9" spans="1:6" x14ac:dyDescent="0.25">
      <c r="A9" s="238" t="s">
        <v>416</v>
      </c>
      <c r="B9" s="238">
        <v>954.7</v>
      </c>
      <c r="C9" s="238">
        <v>799.1</v>
      </c>
      <c r="D9" s="238">
        <v>745.14</v>
      </c>
      <c r="E9" s="238">
        <v>201.12</v>
      </c>
      <c r="F9" s="236"/>
    </row>
    <row r="10" spans="1:6" x14ac:dyDescent="0.25">
      <c r="A10" s="238" t="s">
        <v>417</v>
      </c>
      <c r="B10" s="238">
        <v>0.151</v>
      </c>
      <c r="C10" s="238">
        <v>0.17699999999999999</v>
      </c>
      <c r="D10" s="238">
        <v>0.184</v>
      </c>
      <c r="E10" s="238">
        <v>0.52800000000000002</v>
      </c>
      <c r="F10" s="236"/>
    </row>
    <row r="12" spans="1:6" x14ac:dyDescent="0.25">
      <c r="A12" s="237" t="s">
        <v>419</v>
      </c>
      <c r="B12" s="237">
        <v>1.47257075357298</v>
      </c>
      <c r="C12" s="1" t="s">
        <v>524</v>
      </c>
    </row>
    <row r="14" spans="1:6" x14ac:dyDescent="0.25">
      <c r="A14" s="237" t="s">
        <v>418</v>
      </c>
    </row>
  </sheetData>
  <hyperlinks>
    <hyperlink ref="B1" location="'0. Contents'!A1" display=": Click here" xr:uid="{A0C37A16-9813-4961-B8F6-2983B55232A0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58633-B4DE-4D64-98C9-6D113E863253}">
  <sheetPr>
    <tabColor rgb="FFFFFF99"/>
  </sheetPr>
  <dimension ref="A1:L63"/>
  <sheetViews>
    <sheetView zoomScale="85" zoomScaleNormal="85" workbookViewId="0">
      <selection activeCell="I57" sqref="I57"/>
    </sheetView>
  </sheetViews>
  <sheetFormatPr defaultRowHeight="14.25" x14ac:dyDescent="0.2"/>
  <cols>
    <col min="1" max="1" width="32.42578125" style="20" bestFit="1" customWidth="1"/>
    <col min="2" max="2" width="32.42578125" style="20" customWidth="1"/>
    <col min="3" max="4" width="22.85546875" style="20" bestFit="1" customWidth="1"/>
    <col min="5" max="8" width="9.140625" style="20"/>
    <col min="9" max="9" width="24.7109375" style="20" bestFit="1" customWidth="1"/>
    <col min="10" max="16384" width="9.140625" style="20"/>
  </cols>
  <sheetData>
    <row r="1" spans="1:12" ht="15" x14ac:dyDescent="0.25">
      <c r="A1" s="7" t="s">
        <v>103</v>
      </c>
      <c r="B1" s="309" t="s">
        <v>635</v>
      </c>
    </row>
    <row r="3" spans="1:12" ht="15.75" x14ac:dyDescent="0.25">
      <c r="A3" s="187" t="s">
        <v>205</v>
      </c>
      <c r="B3" s="188" t="s">
        <v>206</v>
      </c>
      <c r="C3" s="188" t="s">
        <v>207</v>
      </c>
      <c r="D3" s="188" t="s">
        <v>207</v>
      </c>
      <c r="J3" s="182" t="s">
        <v>376</v>
      </c>
      <c r="K3" s="1"/>
      <c r="L3" s="1"/>
    </row>
    <row r="4" spans="1:12" ht="15" x14ac:dyDescent="0.25">
      <c r="A4" s="189" t="s">
        <v>208</v>
      </c>
      <c r="B4" s="189"/>
      <c r="C4" s="189"/>
      <c r="D4" s="189"/>
      <c r="J4" s="1" t="s">
        <v>377</v>
      </c>
      <c r="K4" s="1"/>
      <c r="L4" s="1"/>
    </row>
    <row r="5" spans="1:12" ht="15.75" x14ac:dyDescent="0.25">
      <c r="A5" s="190" t="s">
        <v>209</v>
      </c>
      <c r="B5" s="191" t="s">
        <v>108</v>
      </c>
      <c r="C5" s="192">
        <v>10</v>
      </c>
      <c r="D5" s="192">
        <v>10</v>
      </c>
      <c r="J5" s="1">
        <f>177/1000</f>
        <v>0.17699999999999999</v>
      </c>
      <c r="K5" s="1" t="s">
        <v>378</v>
      </c>
      <c r="L5" s="1"/>
    </row>
    <row r="6" spans="1:12" ht="15.75" x14ac:dyDescent="0.25">
      <c r="A6" s="190" t="s">
        <v>210</v>
      </c>
      <c r="B6" s="191" t="s">
        <v>117</v>
      </c>
      <c r="C6" s="191">
        <v>20</v>
      </c>
      <c r="D6" s="191">
        <v>20</v>
      </c>
      <c r="J6" s="1">
        <f>823/1000</f>
        <v>0.82299999999999995</v>
      </c>
      <c r="K6" s="1" t="s">
        <v>379</v>
      </c>
      <c r="L6" s="1"/>
    </row>
    <row r="7" spans="1:12" ht="15" x14ac:dyDescent="0.25">
      <c r="A7" s="191" t="s">
        <v>211</v>
      </c>
      <c r="B7" s="191"/>
      <c r="C7" s="193">
        <f>(((((C5/100)*((1+(C5/100))^C6))/(((1+(C5/100))^C6)-1))))</f>
        <v>0.11745962477254576</v>
      </c>
      <c r="D7" s="193">
        <f>(((((D5/100)*((1+(D5/100))^D6))/(((1+(D5/100))^D6)-1))))</f>
        <v>0.11745962477254576</v>
      </c>
      <c r="J7" s="1" t="s">
        <v>380</v>
      </c>
      <c r="K7" s="1" t="s">
        <v>381</v>
      </c>
      <c r="L7" s="1"/>
    </row>
    <row r="8" spans="1:12" ht="15" x14ac:dyDescent="0.25">
      <c r="A8" s="194" t="s">
        <v>212</v>
      </c>
      <c r="B8" s="195" t="s">
        <v>108</v>
      </c>
      <c r="C8" s="196">
        <v>0.9</v>
      </c>
      <c r="D8" s="196">
        <v>0.9</v>
      </c>
      <c r="J8" s="1"/>
      <c r="K8" s="1"/>
      <c r="L8" s="1"/>
    </row>
    <row r="9" spans="1:12" ht="15" x14ac:dyDescent="0.25">
      <c r="J9" s="1"/>
      <c r="K9" s="1"/>
      <c r="L9" s="1"/>
    </row>
    <row r="10" spans="1:12" ht="15" x14ac:dyDescent="0.25">
      <c r="J10" s="1">
        <v>28</v>
      </c>
      <c r="K10" s="1">
        <f>3*2</f>
        <v>6</v>
      </c>
      <c r="L10" s="1">
        <f>2*17</f>
        <v>34</v>
      </c>
    </row>
    <row r="11" spans="1:12" ht="15" x14ac:dyDescent="0.25">
      <c r="A11" s="197"/>
      <c r="B11" s="197" t="s">
        <v>106</v>
      </c>
      <c r="C11" s="198" t="s">
        <v>304</v>
      </c>
      <c r="D11" s="198" t="s">
        <v>305</v>
      </c>
      <c r="I11" s="199"/>
      <c r="J11" s="1"/>
      <c r="K11" s="1"/>
      <c r="L11" s="1"/>
    </row>
    <row r="12" spans="1:12" ht="15" x14ac:dyDescent="0.25">
      <c r="A12" s="200" t="s">
        <v>215</v>
      </c>
      <c r="B12" s="201"/>
      <c r="C12" s="202"/>
      <c r="D12" s="202"/>
      <c r="G12" s="203" t="s">
        <v>306</v>
      </c>
      <c r="H12" s="204">
        <v>2024</v>
      </c>
      <c r="J12" s="1">
        <f>K10/L10</f>
        <v>0.17647058823529413</v>
      </c>
      <c r="K12" s="1" t="s">
        <v>378</v>
      </c>
      <c r="L12" s="1"/>
    </row>
    <row r="13" spans="1:12" ht="15" x14ac:dyDescent="0.25">
      <c r="A13" s="201" t="s">
        <v>277</v>
      </c>
      <c r="B13" s="201"/>
      <c r="C13" s="202">
        <v>2020</v>
      </c>
      <c r="D13" s="202">
        <v>2020</v>
      </c>
      <c r="G13" s="203" t="s">
        <v>307</v>
      </c>
      <c r="H13" s="204">
        <f>C13</f>
        <v>2020</v>
      </c>
      <c r="J13" s="1"/>
      <c r="K13" s="1"/>
      <c r="L13" s="1"/>
    </row>
    <row r="14" spans="1:12" ht="15" x14ac:dyDescent="0.25">
      <c r="A14" s="201" t="s">
        <v>217</v>
      </c>
      <c r="B14" s="201" t="s">
        <v>62</v>
      </c>
      <c r="C14" s="202" t="s">
        <v>308</v>
      </c>
      <c r="D14" s="202" t="s">
        <v>309</v>
      </c>
      <c r="J14" s="182" t="s">
        <v>420</v>
      </c>
      <c r="K14" s="1"/>
      <c r="L14" s="1"/>
    </row>
    <row r="15" spans="1:12" ht="15" x14ac:dyDescent="0.25">
      <c r="A15" s="201"/>
      <c r="B15" s="201"/>
      <c r="C15" s="202"/>
      <c r="D15" s="202"/>
      <c r="G15" s="31" t="s">
        <v>310</v>
      </c>
      <c r="H15" s="31" t="s">
        <v>311</v>
      </c>
      <c r="J15" s="1">
        <v>0.188</v>
      </c>
      <c r="K15" s="1" t="s">
        <v>382</v>
      </c>
      <c r="L15" s="1"/>
    </row>
    <row r="16" spans="1:12" ht="15" x14ac:dyDescent="0.25">
      <c r="A16" s="201"/>
      <c r="B16" s="201"/>
      <c r="C16" s="205"/>
      <c r="D16" s="205"/>
      <c r="G16" s="206">
        <v>2024</v>
      </c>
      <c r="H16" s="207">
        <v>800</v>
      </c>
      <c r="J16" s="1">
        <v>1.373</v>
      </c>
      <c r="K16" s="1" t="s">
        <v>383</v>
      </c>
      <c r="L16" s="1"/>
    </row>
    <row r="17" spans="1:12" ht="15" x14ac:dyDescent="0.25">
      <c r="A17" s="201"/>
      <c r="B17" s="201"/>
      <c r="C17" s="208"/>
      <c r="D17" s="208"/>
      <c r="G17" s="206">
        <v>2023</v>
      </c>
      <c r="H17" s="207">
        <v>798</v>
      </c>
      <c r="J17" s="1" t="s">
        <v>380</v>
      </c>
      <c r="K17" s="1" t="s">
        <v>384</v>
      </c>
      <c r="L17" s="1"/>
    </row>
    <row r="18" spans="1:12" ht="15" x14ac:dyDescent="0.25">
      <c r="A18" s="201"/>
      <c r="B18" s="201"/>
      <c r="C18" s="208"/>
      <c r="D18" s="208"/>
      <c r="G18" s="206">
        <v>2022</v>
      </c>
      <c r="H18" s="207">
        <v>816</v>
      </c>
      <c r="J18" s="1"/>
      <c r="K18" s="1"/>
      <c r="L18" s="1"/>
    </row>
    <row r="19" spans="1:12" ht="15" x14ac:dyDescent="0.25">
      <c r="A19" s="201" t="s">
        <v>222</v>
      </c>
      <c r="B19" s="201" t="s">
        <v>312</v>
      </c>
      <c r="C19" s="205">
        <f>39.434*24</f>
        <v>946.41599999999994</v>
      </c>
      <c r="D19" s="205">
        <f>46.405*24</f>
        <v>1113.72</v>
      </c>
      <c r="G19" s="206">
        <v>2021</v>
      </c>
      <c r="H19" s="207">
        <v>708.8</v>
      </c>
      <c r="J19" s="1"/>
      <c r="K19" s="1"/>
      <c r="L19" s="1"/>
    </row>
    <row r="20" spans="1:12" ht="15" x14ac:dyDescent="0.25">
      <c r="A20" s="201" t="s">
        <v>222</v>
      </c>
      <c r="B20" s="201" t="s">
        <v>313</v>
      </c>
      <c r="C20" s="208">
        <f>C19*365*C8/10^6</f>
        <v>0.31089765599999997</v>
      </c>
      <c r="D20" s="208">
        <f>D19*365*D8/10^6</f>
        <v>0.36585702000000003</v>
      </c>
      <c r="G20" s="206">
        <v>2020</v>
      </c>
      <c r="H20" s="207">
        <v>596.20000000000005</v>
      </c>
      <c r="J20" s="1"/>
      <c r="K20" s="1"/>
      <c r="L20" s="1"/>
    </row>
    <row r="21" spans="1:12" ht="15" x14ac:dyDescent="0.25">
      <c r="A21" s="201"/>
      <c r="B21" s="201"/>
      <c r="C21" s="202"/>
      <c r="D21" s="202"/>
      <c r="G21" s="206">
        <v>2019</v>
      </c>
      <c r="H21" s="207">
        <v>607.5</v>
      </c>
      <c r="J21" s="1"/>
      <c r="K21" s="1"/>
      <c r="L21" s="1"/>
    </row>
    <row r="22" spans="1:12" ht="15" x14ac:dyDescent="0.25">
      <c r="A22" s="201"/>
      <c r="B22" s="201"/>
      <c r="C22" s="205"/>
      <c r="D22" s="205"/>
      <c r="G22" s="206">
        <v>2018</v>
      </c>
      <c r="H22" s="207">
        <v>603.1</v>
      </c>
      <c r="J22" s="1">
        <v>44</v>
      </c>
      <c r="K22" s="1">
        <f>3*2</f>
        <v>6</v>
      </c>
      <c r="L22" s="1">
        <v>32</v>
      </c>
    </row>
    <row r="23" spans="1:12" ht="15" x14ac:dyDescent="0.25">
      <c r="A23" s="201"/>
      <c r="B23" s="201"/>
      <c r="C23" s="208"/>
      <c r="D23" s="208"/>
      <c r="G23" s="206">
        <v>2017</v>
      </c>
      <c r="H23" s="207">
        <v>567.5</v>
      </c>
      <c r="J23" s="1"/>
      <c r="K23" s="1"/>
      <c r="L23" s="1"/>
    </row>
    <row r="24" spans="1:12" ht="15" x14ac:dyDescent="0.25">
      <c r="A24" s="201"/>
      <c r="B24" s="201"/>
      <c r="C24" s="202"/>
      <c r="D24" s="202"/>
      <c r="G24" s="206">
        <v>2016</v>
      </c>
      <c r="H24" s="207">
        <v>541.70000000000005</v>
      </c>
      <c r="I24" s="31"/>
      <c r="J24" s="1">
        <f>K22/L22</f>
        <v>0.1875</v>
      </c>
      <c r="K24" s="1" t="s">
        <v>382</v>
      </c>
      <c r="L24" s="1"/>
    </row>
    <row r="25" spans="1:12" ht="15" x14ac:dyDescent="0.25">
      <c r="A25" s="201"/>
      <c r="B25" s="201"/>
      <c r="C25" s="205"/>
      <c r="D25" s="205"/>
      <c r="G25" s="206">
        <v>2015</v>
      </c>
      <c r="H25" s="207">
        <v>556.79999999999995</v>
      </c>
      <c r="I25" s="209"/>
      <c r="J25" s="1"/>
      <c r="K25" s="1"/>
      <c r="L25" s="1"/>
    </row>
    <row r="26" spans="1:12" ht="15" x14ac:dyDescent="0.25">
      <c r="A26" s="201"/>
      <c r="B26" s="201"/>
      <c r="C26" s="210"/>
      <c r="D26" s="210"/>
      <c r="G26" s="206">
        <v>2014</v>
      </c>
      <c r="H26" s="207">
        <v>576.1</v>
      </c>
      <c r="I26" s="211"/>
      <c r="J26" s="182" t="s">
        <v>421</v>
      </c>
      <c r="K26" s="1"/>
      <c r="L26" s="1"/>
    </row>
    <row r="27" spans="1:12" ht="15" x14ac:dyDescent="0.25">
      <c r="A27" s="201"/>
      <c r="B27" s="201"/>
      <c r="C27" s="202"/>
      <c r="D27" s="202"/>
      <c r="G27" s="206">
        <v>2013</v>
      </c>
      <c r="H27" s="207">
        <v>567.29999999999995</v>
      </c>
      <c r="I27" s="31"/>
      <c r="J27" s="1">
        <v>0.11</v>
      </c>
      <c r="K27" s="1" t="s">
        <v>382</v>
      </c>
      <c r="L27" s="1"/>
    </row>
    <row r="28" spans="1:12" ht="15" x14ac:dyDescent="0.25">
      <c r="A28" s="201"/>
      <c r="B28" s="201"/>
      <c r="C28" s="210"/>
      <c r="D28" s="210"/>
      <c r="G28" s="206">
        <v>2012</v>
      </c>
      <c r="H28" s="207">
        <v>584.6</v>
      </c>
      <c r="I28" s="31"/>
      <c r="J28" s="1" t="s">
        <v>385</v>
      </c>
      <c r="K28" s="1"/>
      <c r="L28" s="1"/>
    </row>
    <row r="29" spans="1:12" ht="15" x14ac:dyDescent="0.25">
      <c r="A29" s="201"/>
      <c r="B29" s="201"/>
      <c r="C29" s="210"/>
      <c r="D29" s="210"/>
      <c r="G29" s="206">
        <v>2011</v>
      </c>
      <c r="H29" s="207">
        <v>585.70000000000005</v>
      </c>
      <c r="I29" s="31"/>
      <c r="J29" s="1"/>
      <c r="K29" s="1"/>
      <c r="L29" s="1"/>
    </row>
    <row r="30" spans="1:12" ht="15" x14ac:dyDescent="0.25">
      <c r="A30" s="201"/>
      <c r="B30" s="201"/>
      <c r="C30" s="210"/>
      <c r="D30" s="210"/>
      <c r="G30" s="206">
        <v>2010</v>
      </c>
      <c r="H30" s="207">
        <v>550.79999999999995</v>
      </c>
      <c r="I30" s="31"/>
      <c r="J30" s="1"/>
      <c r="K30" s="1"/>
      <c r="L30" s="1"/>
    </row>
    <row r="31" spans="1:12" ht="15" x14ac:dyDescent="0.25">
      <c r="A31" s="201"/>
      <c r="B31" s="201"/>
      <c r="C31" s="210"/>
      <c r="D31" s="210"/>
      <c r="I31" s="31"/>
      <c r="J31" s="1"/>
      <c r="K31" s="1"/>
      <c r="L31" s="1"/>
    </row>
    <row r="32" spans="1:12" ht="15" x14ac:dyDescent="0.25">
      <c r="A32" s="201"/>
      <c r="B32" s="201"/>
      <c r="C32" s="210"/>
      <c r="D32" s="210"/>
      <c r="I32" s="31"/>
      <c r="J32" s="1">
        <v>44</v>
      </c>
      <c r="K32" s="1">
        <f>2*2</f>
        <v>4</v>
      </c>
      <c r="L32" s="1">
        <v>32</v>
      </c>
    </row>
    <row r="33" spans="1:12" ht="15" x14ac:dyDescent="0.25">
      <c r="A33" s="201"/>
      <c r="B33" s="201"/>
      <c r="C33" s="202"/>
      <c r="D33" s="202"/>
      <c r="I33" s="31"/>
      <c r="J33" s="1"/>
      <c r="K33" s="1"/>
      <c r="L33" s="1"/>
    </row>
    <row r="34" spans="1:12" ht="15" x14ac:dyDescent="0.25">
      <c r="A34" s="201"/>
      <c r="B34" s="201"/>
      <c r="C34" s="205"/>
      <c r="D34" s="205"/>
      <c r="I34" s="31"/>
      <c r="J34" s="1">
        <f>K32/L32</f>
        <v>0.125</v>
      </c>
      <c r="K34" s="1" t="s">
        <v>382</v>
      </c>
      <c r="L34" s="1"/>
    </row>
    <row r="35" spans="1:12" x14ac:dyDescent="0.2">
      <c r="A35" s="201"/>
      <c r="B35" s="201"/>
      <c r="C35" s="202"/>
      <c r="D35" s="202"/>
      <c r="I35" s="31"/>
      <c r="J35" s="31"/>
    </row>
    <row r="36" spans="1:12" ht="15" x14ac:dyDescent="0.25">
      <c r="A36" s="200" t="s">
        <v>205</v>
      </c>
      <c r="B36" s="201"/>
      <c r="C36" s="202"/>
      <c r="D36" s="202"/>
    </row>
    <row r="37" spans="1:12" x14ac:dyDescent="0.2">
      <c r="A37" s="201" t="s">
        <v>314</v>
      </c>
      <c r="B37" s="201"/>
      <c r="C37" s="212">
        <f>SUM(C38:C40)</f>
        <v>349.56482612315602</v>
      </c>
      <c r="D37" s="212">
        <f>SUM(D38:D40)</f>
        <v>97.935827299752304</v>
      </c>
    </row>
    <row r="38" spans="1:12" x14ac:dyDescent="0.2">
      <c r="A38" s="201" t="s">
        <v>315</v>
      </c>
      <c r="B38" s="201"/>
      <c r="C38" s="213">
        <f>239069.813935167/1000</f>
        <v>239.06981393516702</v>
      </c>
      <c r="D38" s="213">
        <f>97935.8272997523/1000</f>
        <v>97.935827299752304</v>
      </c>
    </row>
    <row r="39" spans="1:12" x14ac:dyDescent="0.2">
      <c r="A39" s="201" t="s">
        <v>316</v>
      </c>
      <c r="B39" s="201"/>
      <c r="C39" s="213">
        <f>110495.012187989/1000</f>
        <v>110.495012187989</v>
      </c>
      <c r="D39" s="213"/>
    </row>
    <row r="40" spans="1:12" x14ac:dyDescent="0.2">
      <c r="A40" s="201"/>
      <c r="B40" s="201"/>
      <c r="C40" s="213"/>
      <c r="D40" s="213"/>
    </row>
    <row r="41" spans="1:12" x14ac:dyDescent="0.2">
      <c r="A41" s="201"/>
      <c r="B41" s="201"/>
      <c r="C41" s="214"/>
      <c r="D41" s="214"/>
    </row>
    <row r="42" spans="1:12" x14ac:dyDescent="0.2">
      <c r="A42" s="201"/>
      <c r="B42" s="201"/>
      <c r="C42" s="201"/>
      <c r="D42" s="201"/>
    </row>
    <row r="43" spans="1:12" x14ac:dyDescent="0.2">
      <c r="A43" s="201" t="s">
        <v>287</v>
      </c>
      <c r="B43" s="201" t="s">
        <v>317</v>
      </c>
      <c r="C43" s="213">
        <f>C37</f>
        <v>349.56482612315602</v>
      </c>
      <c r="D43" s="213">
        <f>D37</f>
        <v>97.935827299752304</v>
      </c>
    </row>
    <row r="44" spans="1:12" x14ac:dyDescent="0.2">
      <c r="A44" s="201" t="s">
        <v>288</v>
      </c>
      <c r="B44" s="201" t="s">
        <v>251</v>
      </c>
      <c r="C44" s="205">
        <f>C43*INDEX(H16:H30,MATCH(H12,G16:G30,0))/INDEX(H16:H30,MATCH(H13,G16:G30,0))</f>
        <v>469.05712998746191</v>
      </c>
      <c r="D44" s="205">
        <f>D43*INDEX(H16:H30,MATCH(H12,G16:G30,0))/INDEX(H16:H30,MATCH(H13,G16:G30,0))</f>
        <v>131.41338785609165</v>
      </c>
    </row>
    <row r="45" spans="1:12" x14ac:dyDescent="0.2">
      <c r="A45" s="201" t="s">
        <v>254</v>
      </c>
      <c r="B45" s="201" t="s">
        <v>255</v>
      </c>
      <c r="C45" s="205">
        <f>C44*0.05</f>
        <v>23.452856499373098</v>
      </c>
      <c r="D45" s="205">
        <f>D44*0.05</f>
        <v>6.5706693928045823</v>
      </c>
    </row>
    <row r="46" spans="1:12" x14ac:dyDescent="0.2">
      <c r="A46" s="201"/>
      <c r="B46" s="201"/>
      <c r="C46" s="205"/>
      <c r="D46" s="205"/>
    </row>
    <row r="47" spans="1:12" x14ac:dyDescent="0.2">
      <c r="A47" s="201"/>
      <c r="B47" s="201"/>
      <c r="C47" s="205"/>
      <c r="D47" s="205"/>
    </row>
    <row r="48" spans="1:12" x14ac:dyDescent="0.2">
      <c r="A48" s="201"/>
      <c r="B48" s="201"/>
      <c r="C48" s="202"/>
      <c r="D48" s="202"/>
    </row>
    <row r="49" spans="1:4" ht="15" x14ac:dyDescent="0.25">
      <c r="A49" s="200" t="s">
        <v>259</v>
      </c>
      <c r="B49" s="201"/>
      <c r="C49" s="202"/>
      <c r="D49" s="202"/>
    </row>
    <row r="50" spans="1:4" x14ac:dyDescent="0.2">
      <c r="A50" s="201" t="s">
        <v>260</v>
      </c>
      <c r="B50" s="201" t="s">
        <v>318</v>
      </c>
      <c r="C50" s="215">
        <f>C44/$C$20</f>
        <v>1508.7187726737379</v>
      </c>
      <c r="D50" s="215">
        <f>D44/$D$20</f>
        <v>359.19329320533916</v>
      </c>
    </row>
    <row r="51" spans="1:4" x14ac:dyDescent="0.2">
      <c r="A51" s="201" t="s">
        <v>254</v>
      </c>
      <c r="B51" s="201" t="s">
        <v>318</v>
      </c>
      <c r="C51" s="215">
        <f>C45/$C$20</f>
        <v>75.435938633686902</v>
      </c>
      <c r="D51" s="215">
        <f>D45/$D$20</f>
        <v>17.959664660266959</v>
      </c>
    </row>
    <row r="52" spans="1:4" x14ac:dyDescent="0.2">
      <c r="A52" s="201"/>
      <c r="B52" s="201"/>
      <c r="C52" s="215"/>
      <c r="D52" s="215"/>
    </row>
    <row r="53" spans="1:4" x14ac:dyDescent="0.2">
      <c r="A53" s="20" t="s">
        <v>293</v>
      </c>
    </row>
    <row r="58" spans="1:4" x14ac:dyDescent="0.2">
      <c r="C58" s="199"/>
      <c r="D58" s="199"/>
    </row>
    <row r="59" spans="1:4" x14ac:dyDescent="0.2">
      <c r="C59" s="199"/>
      <c r="D59" s="199"/>
    </row>
    <row r="60" spans="1:4" x14ac:dyDescent="0.2">
      <c r="A60" s="20" t="s">
        <v>269</v>
      </c>
      <c r="C60" s="20">
        <v>0.6</v>
      </c>
      <c r="D60" s="20">
        <v>0.6</v>
      </c>
    </row>
    <row r="62" spans="1:4" x14ac:dyDescent="0.2">
      <c r="A62" s="20" t="s">
        <v>270</v>
      </c>
    </row>
    <row r="63" spans="1:4" x14ac:dyDescent="0.2">
      <c r="A63" s="20" t="s">
        <v>658</v>
      </c>
    </row>
  </sheetData>
  <hyperlinks>
    <hyperlink ref="B1" location="'0. Contents'!A1" display=": Click here" xr:uid="{4D5CAFF7-7CC6-4E9D-949C-A67CFF42A9E4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71C25-282D-4235-9A45-C7772108284E}">
  <sheetPr>
    <tabColor rgb="FFFFFF99"/>
  </sheetPr>
  <dimension ref="A1:M85"/>
  <sheetViews>
    <sheetView topLeftCell="A45" zoomScaleNormal="100" workbookViewId="0">
      <selection activeCell="E76" sqref="E76"/>
    </sheetView>
  </sheetViews>
  <sheetFormatPr defaultRowHeight="14.25" x14ac:dyDescent="0.2"/>
  <cols>
    <col min="1" max="1" width="32.42578125" style="20" bestFit="1" customWidth="1"/>
    <col min="2" max="2" width="32.42578125" style="20" customWidth="1"/>
    <col min="3" max="4" width="22.85546875" style="20" bestFit="1" customWidth="1"/>
    <col min="5" max="8" width="19.28515625" style="20" customWidth="1"/>
    <col min="9" max="11" width="9.140625" style="20"/>
    <col min="12" max="12" width="24.7109375" style="20" bestFit="1" customWidth="1"/>
    <col min="13" max="16384" width="9.140625" style="20"/>
  </cols>
  <sheetData>
    <row r="1" spans="1:12" ht="15" x14ac:dyDescent="0.25">
      <c r="A1" s="7" t="s">
        <v>103</v>
      </c>
      <c r="B1" s="309" t="s">
        <v>635</v>
      </c>
    </row>
    <row r="3" spans="1:12" ht="15.75" x14ac:dyDescent="0.25">
      <c r="A3" s="187" t="s">
        <v>205</v>
      </c>
      <c r="B3" s="188" t="s">
        <v>206</v>
      </c>
      <c r="C3" s="188" t="s">
        <v>207</v>
      </c>
      <c r="D3" s="188" t="s">
        <v>207</v>
      </c>
    </row>
    <row r="4" spans="1:12" ht="15" x14ac:dyDescent="0.2">
      <c r="A4" s="189" t="s">
        <v>208</v>
      </c>
      <c r="B4" s="189"/>
      <c r="C4" s="189"/>
      <c r="D4" s="189"/>
    </row>
    <row r="5" spans="1:12" ht="15" x14ac:dyDescent="0.2">
      <c r="A5" s="190" t="s">
        <v>209</v>
      </c>
      <c r="B5" s="191" t="s">
        <v>108</v>
      </c>
      <c r="C5" s="192">
        <v>10</v>
      </c>
      <c r="D5" s="192">
        <v>10</v>
      </c>
    </row>
    <row r="6" spans="1:12" ht="15" x14ac:dyDescent="0.2">
      <c r="A6" s="190" t="s">
        <v>210</v>
      </c>
      <c r="B6" s="191" t="s">
        <v>117</v>
      </c>
      <c r="C6" s="191">
        <v>20</v>
      </c>
      <c r="D6" s="191">
        <v>20</v>
      </c>
    </row>
    <row r="7" spans="1:12" x14ac:dyDescent="0.2">
      <c r="A7" s="191" t="s">
        <v>211</v>
      </c>
      <c r="B7" s="191"/>
      <c r="C7" s="193">
        <f>(((((C5/100)*((1+(C5/100))^C6))/(((1+(C5/100))^C6)-1))))</f>
        <v>0.11745962477254576</v>
      </c>
      <c r="D7" s="193">
        <f>(((((D5/100)*((1+(D5/100))^D6))/(((1+(D5/100))^D6)-1))))</f>
        <v>0.11745962477254576</v>
      </c>
    </row>
    <row r="8" spans="1:12" x14ac:dyDescent="0.2">
      <c r="A8" s="194" t="s">
        <v>212</v>
      </c>
      <c r="B8" s="195" t="s">
        <v>108</v>
      </c>
      <c r="C8" s="196">
        <v>0.9</v>
      </c>
      <c r="D8" s="196">
        <v>0.9</v>
      </c>
    </row>
    <row r="11" spans="1:12" x14ac:dyDescent="0.2">
      <c r="A11" s="197"/>
      <c r="B11" s="197" t="s">
        <v>106</v>
      </c>
      <c r="C11" s="198" t="s">
        <v>345</v>
      </c>
      <c r="D11" s="198" t="s">
        <v>346</v>
      </c>
      <c r="E11" s="20" t="s">
        <v>130</v>
      </c>
      <c r="L11" s="199"/>
    </row>
    <row r="12" spans="1:12" ht="15" x14ac:dyDescent="0.25">
      <c r="A12" s="200" t="s">
        <v>215</v>
      </c>
      <c r="B12" s="201"/>
      <c r="C12" s="202"/>
      <c r="D12" s="202"/>
      <c r="J12" s="203" t="s">
        <v>306</v>
      </c>
      <c r="K12" s="204">
        <v>2024</v>
      </c>
    </row>
    <row r="13" spans="1:12" x14ac:dyDescent="0.2">
      <c r="A13" s="201" t="s">
        <v>277</v>
      </c>
      <c r="B13" s="201"/>
      <c r="C13" s="202">
        <v>2012</v>
      </c>
      <c r="D13" s="202">
        <v>2017</v>
      </c>
      <c r="J13" s="203" t="s">
        <v>307</v>
      </c>
      <c r="K13" s="204">
        <v>2012</v>
      </c>
    </row>
    <row r="14" spans="1:12" x14ac:dyDescent="0.2">
      <c r="A14" s="201" t="s">
        <v>217</v>
      </c>
      <c r="B14" s="201" t="s">
        <v>62</v>
      </c>
      <c r="C14" s="202" t="s">
        <v>347</v>
      </c>
      <c r="D14" s="202" t="s">
        <v>347</v>
      </c>
    </row>
    <row r="15" spans="1:12" x14ac:dyDescent="0.2">
      <c r="A15" s="201"/>
      <c r="B15" s="201"/>
      <c r="C15" s="202"/>
      <c r="D15" s="202"/>
      <c r="J15" s="31" t="s">
        <v>310</v>
      </c>
      <c r="K15" s="31" t="s">
        <v>311</v>
      </c>
    </row>
    <row r="16" spans="1:12" x14ac:dyDescent="0.2">
      <c r="A16" s="201" t="s">
        <v>24</v>
      </c>
      <c r="B16" s="201" t="s">
        <v>348</v>
      </c>
      <c r="C16" s="208">
        <f>1.74*24*C8</f>
        <v>37.583999999999996</v>
      </c>
      <c r="D16" s="205">
        <f>42.194*24*D8</f>
        <v>911.39040000000011</v>
      </c>
      <c r="J16" s="206">
        <v>2024</v>
      </c>
      <c r="K16" s="207">
        <v>800</v>
      </c>
    </row>
    <row r="17" spans="1:13" x14ac:dyDescent="0.2">
      <c r="A17" s="201" t="s">
        <v>24</v>
      </c>
      <c r="B17" s="201" t="s">
        <v>349</v>
      </c>
      <c r="C17" s="208">
        <f>C16*365/10^6</f>
        <v>1.3718159999999998E-2</v>
      </c>
      <c r="D17" s="210">
        <f>D16*365/10^6</f>
        <v>0.33265749600000005</v>
      </c>
      <c r="J17" s="206">
        <v>2023</v>
      </c>
      <c r="K17" s="207">
        <v>798</v>
      </c>
    </row>
    <row r="18" spans="1:13" x14ac:dyDescent="0.2">
      <c r="A18" s="201"/>
      <c r="B18" s="201"/>
      <c r="C18" s="208"/>
      <c r="D18" s="208"/>
      <c r="J18" s="206">
        <v>2022</v>
      </c>
      <c r="K18" s="207">
        <v>816</v>
      </c>
    </row>
    <row r="19" spans="1:13" x14ac:dyDescent="0.2">
      <c r="A19" s="201" t="s">
        <v>222</v>
      </c>
      <c r="B19" s="201" t="s">
        <v>350</v>
      </c>
      <c r="C19" s="205">
        <f>C20/365*10^6</f>
        <v>123.2876712328767</v>
      </c>
      <c r="D19" s="205">
        <f>D20/365*10^6</f>
        <v>443.83561643835617</v>
      </c>
      <c r="J19" s="206">
        <v>2021</v>
      </c>
      <c r="K19" s="207">
        <v>708.8</v>
      </c>
    </row>
    <row r="20" spans="1:13" x14ac:dyDescent="0.2">
      <c r="A20" s="201" t="s">
        <v>222</v>
      </c>
      <c r="B20" s="201" t="s">
        <v>351</v>
      </c>
      <c r="C20" s="208">
        <f>50000*C8/10^6</f>
        <v>4.4999999999999998E-2</v>
      </c>
      <c r="D20" s="208">
        <f>0.18*D8</f>
        <v>0.16200000000000001</v>
      </c>
      <c r="E20" s="223"/>
      <c r="F20" s="223"/>
      <c r="G20" s="223"/>
      <c r="H20" s="223"/>
      <c r="J20" s="206">
        <v>2020</v>
      </c>
      <c r="K20" s="207">
        <v>596.20000000000005</v>
      </c>
      <c r="M20" s="31"/>
    </row>
    <row r="21" spans="1:13" x14ac:dyDescent="0.2">
      <c r="A21" s="201"/>
      <c r="B21" s="201"/>
      <c r="C21" s="202"/>
      <c r="D21" s="202"/>
      <c r="J21" s="206">
        <v>2019</v>
      </c>
      <c r="K21" s="207">
        <v>607.5</v>
      </c>
      <c r="M21" s="31"/>
    </row>
    <row r="22" spans="1:13" x14ac:dyDescent="0.2">
      <c r="A22" s="201" t="s">
        <v>240</v>
      </c>
      <c r="B22" s="201" t="s">
        <v>156</v>
      </c>
      <c r="C22" s="205">
        <v>80</v>
      </c>
      <c r="D22" s="205">
        <v>80</v>
      </c>
      <c r="J22" s="206">
        <v>2018</v>
      </c>
      <c r="K22" s="207">
        <v>603.1</v>
      </c>
      <c r="M22" s="31"/>
    </row>
    <row r="23" spans="1:13" x14ac:dyDescent="0.2">
      <c r="A23" s="201" t="s">
        <v>241</v>
      </c>
      <c r="B23" s="201" t="s">
        <v>221</v>
      </c>
      <c r="C23" s="212">
        <f>10^8*10^-9*310*0.277778*C8*8760</f>
        <v>67890.054312000007</v>
      </c>
      <c r="D23" s="212">
        <f>10^8*10^-9*310*0.277778*D8*8760</f>
        <v>67890.054312000007</v>
      </c>
      <c r="J23" s="206">
        <v>2017</v>
      </c>
      <c r="K23" s="207">
        <v>567.5</v>
      </c>
      <c r="M23" s="31"/>
    </row>
    <row r="24" spans="1:13" x14ac:dyDescent="0.2">
      <c r="A24" s="201" t="s">
        <v>241</v>
      </c>
      <c r="B24" s="201" t="s">
        <v>352</v>
      </c>
      <c r="C24" s="205">
        <f>C23/(C17*10^6)</f>
        <v>4.9489183908045993</v>
      </c>
      <c r="D24" s="205">
        <f>C24</f>
        <v>4.9489183908045993</v>
      </c>
      <c r="J24" s="206">
        <v>2016</v>
      </c>
      <c r="K24" s="207">
        <v>541.70000000000005</v>
      </c>
      <c r="L24" s="31"/>
      <c r="M24" s="31"/>
    </row>
    <row r="25" spans="1:13" x14ac:dyDescent="0.2">
      <c r="A25" s="201"/>
      <c r="B25" s="201"/>
      <c r="C25" s="205"/>
      <c r="D25" s="205"/>
      <c r="J25" s="206">
        <v>2015</v>
      </c>
      <c r="K25" s="207">
        <v>556.79999999999995</v>
      </c>
      <c r="L25" s="209"/>
      <c r="M25" s="31"/>
    </row>
    <row r="26" spans="1:13" ht="15" x14ac:dyDescent="0.25">
      <c r="A26" s="201" t="s">
        <v>237</v>
      </c>
      <c r="B26" s="201" t="s">
        <v>239</v>
      </c>
      <c r="C26" s="205">
        <f>1.8* 334.954</f>
        <v>602.91719999999998</v>
      </c>
      <c r="D26" s="205">
        <f>1.8* 334.954</f>
        <v>602.91719999999998</v>
      </c>
      <c r="E26" s="180" t="s">
        <v>353</v>
      </c>
      <c r="F26" s="180"/>
      <c r="G26" s="180"/>
      <c r="H26" s="180"/>
      <c r="J26" s="206">
        <v>2014</v>
      </c>
      <c r="K26" s="207">
        <v>576.1</v>
      </c>
      <c r="L26" s="211"/>
      <c r="M26" s="31"/>
    </row>
    <row r="27" spans="1:13" ht="15" x14ac:dyDescent="0.25">
      <c r="A27" s="201"/>
      <c r="B27" s="201" t="s">
        <v>354</v>
      </c>
      <c r="C27" s="205"/>
      <c r="D27" s="224">
        <f>D17/D20</f>
        <v>2.0534413333333337</v>
      </c>
      <c r="E27" s="180" t="s">
        <v>355</v>
      </c>
      <c r="F27" s="180"/>
      <c r="G27" s="180"/>
      <c r="H27" s="180"/>
      <c r="J27" s="206">
        <v>2013</v>
      </c>
      <c r="K27" s="207">
        <v>567.29999999999995</v>
      </c>
      <c r="L27" s="31"/>
      <c r="M27" s="31"/>
    </row>
    <row r="28" spans="1:13" x14ac:dyDescent="0.2">
      <c r="A28" s="201"/>
      <c r="B28" s="201"/>
      <c r="C28" s="205"/>
      <c r="D28" s="205"/>
      <c r="J28" s="206">
        <v>2012</v>
      </c>
      <c r="K28" s="207">
        <v>584.6</v>
      </c>
      <c r="L28" s="31"/>
      <c r="M28" s="31"/>
    </row>
    <row r="29" spans="1:13" x14ac:dyDescent="0.2">
      <c r="A29" s="201"/>
      <c r="B29" s="201"/>
      <c r="C29" s="205"/>
      <c r="D29" s="205"/>
      <c r="J29" s="206">
        <v>2011</v>
      </c>
      <c r="K29" s="207">
        <v>585.70000000000005</v>
      </c>
      <c r="L29" s="31"/>
      <c r="M29" s="31"/>
    </row>
    <row r="30" spans="1:13" ht="15" x14ac:dyDescent="0.25">
      <c r="A30" s="155" t="s">
        <v>245</v>
      </c>
      <c r="B30" s="155"/>
      <c r="C30" s="168">
        <v>1.3</v>
      </c>
      <c r="D30" s="168">
        <v>1.3</v>
      </c>
      <c r="J30" s="206">
        <v>2010</v>
      </c>
      <c r="K30" s="207">
        <v>550.79999999999995</v>
      </c>
      <c r="L30" s="31"/>
      <c r="M30" s="31"/>
    </row>
    <row r="31" spans="1:13" ht="15" x14ac:dyDescent="0.25">
      <c r="A31" s="155" t="s">
        <v>246</v>
      </c>
      <c r="B31" s="155"/>
      <c r="C31" s="168">
        <v>1.5</v>
      </c>
      <c r="D31" s="168">
        <v>1.5</v>
      </c>
      <c r="L31" s="31"/>
      <c r="M31" s="31"/>
    </row>
    <row r="32" spans="1:13" x14ac:dyDescent="0.2">
      <c r="A32" s="201"/>
      <c r="B32" s="201"/>
      <c r="C32" s="202"/>
      <c r="D32" s="202"/>
      <c r="L32" s="31"/>
      <c r="M32" s="31"/>
    </row>
    <row r="33" spans="1:8" ht="15" x14ac:dyDescent="0.25">
      <c r="A33" s="200" t="s">
        <v>205</v>
      </c>
      <c r="B33" s="201"/>
      <c r="C33" s="202"/>
      <c r="D33" s="202"/>
    </row>
    <row r="34" spans="1:8" x14ac:dyDescent="0.2">
      <c r="A34" s="201" t="s">
        <v>314</v>
      </c>
      <c r="B34" s="201"/>
      <c r="C34" s="212">
        <f>6.9</f>
        <v>6.9</v>
      </c>
      <c r="D34" s="212">
        <f>119.21567-16.588148</f>
        <v>102.627522</v>
      </c>
    </row>
    <row r="35" spans="1:8" x14ac:dyDescent="0.2">
      <c r="A35" s="201" t="s">
        <v>287</v>
      </c>
      <c r="B35" s="201" t="s">
        <v>248</v>
      </c>
      <c r="C35" s="213">
        <f>C34</f>
        <v>6.9</v>
      </c>
      <c r="D35" s="213">
        <f>D34</f>
        <v>102.627522</v>
      </c>
    </row>
    <row r="36" spans="1:8" x14ac:dyDescent="0.2">
      <c r="A36" s="201" t="s">
        <v>356</v>
      </c>
      <c r="B36" s="201" t="s">
        <v>251</v>
      </c>
      <c r="C36" s="205">
        <f>C35*INDEX(K16:K30,MATCH(K12,J16:J30,0))/INDEX(K16:K30,MATCH(C13,J16:J30,0))</f>
        <v>9.4423537461512144</v>
      </c>
      <c r="D36" s="205">
        <f>D35*INDEX(K16:K30,MATCH(K12,J16:J30,0))/INDEX(K16:K30,MATCH(D13,J16:J30,0))</f>
        <v>144.6731587665198</v>
      </c>
    </row>
    <row r="37" spans="1:8" ht="15" x14ac:dyDescent="0.25">
      <c r="A37" s="154" t="s">
        <v>252</v>
      </c>
      <c r="B37" s="154" t="s">
        <v>251</v>
      </c>
      <c r="C37" s="205">
        <f>C36*C30*C31</f>
        <v>18.412589804994866</v>
      </c>
      <c r="D37" s="205">
        <f>D36*D30*D31</f>
        <v>282.11265959471359</v>
      </c>
    </row>
    <row r="38" spans="1:8" x14ac:dyDescent="0.2">
      <c r="A38" s="201" t="s">
        <v>254</v>
      </c>
      <c r="B38" s="201" t="s">
        <v>255</v>
      </c>
      <c r="C38" s="224">
        <f>C36*0.05</f>
        <v>0.47211768730756076</v>
      </c>
      <c r="D38" s="224">
        <f>D37*0.05</f>
        <v>14.105632979735681</v>
      </c>
    </row>
    <row r="39" spans="1:8" x14ac:dyDescent="0.2">
      <c r="A39" s="201" t="s">
        <v>256</v>
      </c>
      <c r="B39" s="201" t="s">
        <v>255</v>
      </c>
      <c r="C39" s="205">
        <f>SUM(C40:C41)</f>
        <v>13.702118961311999</v>
      </c>
      <c r="D39" s="205">
        <f>SUM(D40:D41)</f>
        <v>205.99613039229124</v>
      </c>
    </row>
    <row r="40" spans="1:8" x14ac:dyDescent="0.2">
      <c r="A40" s="201" t="s">
        <v>258</v>
      </c>
      <c r="B40" s="201" t="s">
        <v>255</v>
      </c>
      <c r="C40" s="205">
        <f>C17*C26</f>
        <v>8.2709146163519982</v>
      </c>
      <c r="D40" s="205">
        <f>D17*D26</f>
        <v>200.56492604733123</v>
      </c>
    </row>
    <row r="41" spans="1:8" x14ac:dyDescent="0.2">
      <c r="A41" s="201" t="s">
        <v>257</v>
      </c>
      <c r="B41" s="201" t="s">
        <v>357</v>
      </c>
      <c r="C41" s="213">
        <f>C23*C22/10^6</f>
        <v>5.4312043449600003</v>
      </c>
      <c r="D41" s="213">
        <f>D23*D22/10^6</f>
        <v>5.4312043449600003</v>
      </c>
    </row>
    <row r="42" spans="1:8" x14ac:dyDescent="0.2">
      <c r="A42" s="201"/>
      <c r="B42" s="201"/>
      <c r="C42" s="202"/>
      <c r="D42" s="202"/>
    </row>
    <row r="43" spans="1:8" x14ac:dyDescent="0.2">
      <c r="A43" s="201"/>
      <c r="B43" s="201"/>
      <c r="C43" s="202"/>
      <c r="D43" s="202"/>
    </row>
    <row r="44" spans="1:8" ht="15" x14ac:dyDescent="0.25">
      <c r="A44" s="200" t="s">
        <v>259</v>
      </c>
      <c r="B44" s="201"/>
      <c r="C44" s="202"/>
      <c r="D44" s="202"/>
    </row>
    <row r="45" spans="1:8" x14ac:dyDescent="0.2">
      <c r="A45" s="201" t="s">
        <v>260</v>
      </c>
      <c r="B45" s="201" t="s">
        <v>291</v>
      </c>
      <c r="C45" s="215">
        <f>C37/$C$17</f>
        <v>1342.2055002270617</v>
      </c>
      <c r="D45" s="215">
        <f>D37/D17</f>
        <v>848.05742539080961</v>
      </c>
    </row>
    <row r="46" spans="1:8" x14ac:dyDescent="0.2">
      <c r="A46" s="201" t="s">
        <v>254</v>
      </c>
      <c r="B46" s="201" t="s">
        <v>291</v>
      </c>
      <c r="C46" s="215">
        <f>C38/$C$17</f>
        <v>34.41552564684774</v>
      </c>
      <c r="D46" s="215">
        <f>D38/D17</f>
        <v>42.402871269540483</v>
      </c>
    </row>
    <row r="47" spans="1:8" x14ac:dyDescent="0.2">
      <c r="A47" s="201" t="s">
        <v>256</v>
      </c>
      <c r="B47" s="201" t="s">
        <v>291</v>
      </c>
      <c r="C47" s="215">
        <f>C39/$C$17</f>
        <v>998.83067126436788</v>
      </c>
      <c r="D47" s="215">
        <f>D39/D17</f>
        <v>619.24391564677444</v>
      </c>
    </row>
    <row r="48" spans="1:8" x14ac:dyDescent="0.2">
      <c r="A48" s="201"/>
      <c r="B48" s="201"/>
      <c r="C48" s="215"/>
      <c r="D48" s="215"/>
      <c r="F48" s="225"/>
      <c r="G48" s="225"/>
      <c r="H48" s="225"/>
    </row>
    <row r="49" spans="1:8" ht="15" x14ac:dyDescent="0.25">
      <c r="A49" s="200" t="s">
        <v>259</v>
      </c>
      <c r="B49" s="201"/>
      <c r="C49" s="202"/>
      <c r="D49" s="202"/>
      <c r="E49" s="20" t="s">
        <v>358</v>
      </c>
      <c r="F49" s="225"/>
      <c r="G49" s="225"/>
      <c r="H49" s="225"/>
    </row>
    <row r="50" spans="1:8" x14ac:dyDescent="0.2">
      <c r="A50" s="201" t="s">
        <v>260</v>
      </c>
      <c r="B50" s="201" t="s">
        <v>359</v>
      </c>
      <c r="C50" s="215">
        <f>C37/$C$20</f>
        <v>409.16866233321923</v>
      </c>
      <c r="D50" s="215">
        <f>D37/D20</f>
        <v>1741.4361703377381</v>
      </c>
      <c r="E50" s="225">
        <f>SUM([10]A.NA!R50:T50)</f>
        <v>1872.274001024</v>
      </c>
      <c r="F50" s="225"/>
      <c r="G50" s="225"/>
      <c r="H50" s="225"/>
    </row>
    <row r="51" spans="1:8" x14ac:dyDescent="0.2">
      <c r="A51" s="201" t="s">
        <v>254</v>
      </c>
      <c r="B51" s="201" t="s">
        <v>360</v>
      </c>
      <c r="C51" s="215">
        <f>C38/$C$20</f>
        <v>10.491504162390239</v>
      </c>
      <c r="D51" s="215">
        <f>D38/D20</f>
        <v>87.071808516886918</v>
      </c>
      <c r="E51" s="225">
        <f>[10]A.NA!U50</f>
        <v>56.168220024</v>
      </c>
    </row>
    <row r="52" spans="1:8" x14ac:dyDescent="0.2">
      <c r="A52" s="201" t="s">
        <v>256</v>
      </c>
      <c r="B52" s="201" t="s">
        <v>361</v>
      </c>
      <c r="C52" s="215">
        <f>C39/$C$20</f>
        <v>304.49153247359999</v>
      </c>
      <c r="D52" s="215">
        <f>D39/D20</f>
        <v>1271.5810518042667</v>
      </c>
      <c r="E52" s="225">
        <f>[10]A.NA!V50</f>
        <v>59.124442137599999</v>
      </c>
    </row>
    <row r="53" spans="1:8" x14ac:dyDescent="0.2">
      <c r="A53" s="217"/>
      <c r="B53" s="217"/>
      <c r="C53" s="226"/>
      <c r="D53" s="226"/>
    </row>
    <row r="54" spans="1:8" ht="15" x14ac:dyDescent="0.25">
      <c r="A54" s="216" t="s">
        <v>262</v>
      </c>
      <c r="B54" s="217"/>
      <c r="C54" s="218"/>
      <c r="D54" s="218"/>
    </row>
    <row r="55" spans="1:8" x14ac:dyDescent="0.2">
      <c r="A55" s="219" t="s">
        <v>362</v>
      </c>
      <c r="B55" s="219" t="s">
        <v>359</v>
      </c>
      <c r="C55" s="220">
        <f>((C37*C7)+C38+C39)/C20</f>
        <v>363.04383418233471</v>
      </c>
      <c r="D55" s="220">
        <f>((D37*D7)+D38+D39)/D20</f>
        <v>1563.2012994543636</v>
      </c>
    </row>
    <row r="56" spans="1:8" x14ac:dyDescent="0.2">
      <c r="A56" s="219"/>
      <c r="B56" s="219"/>
      <c r="C56" s="220"/>
      <c r="D56" s="220"/>
    </row>
    <row r="57" spans="1:8" ht="15" x14ac:dyDescent="0.25">
      <c r="A57" s="221"/>
      <c r="B57" s="219"/>
      <c r="C57" s="220"/>
      <c r="D57" s="220"/>
    </row>
    <row r="58" spans="1:8" x14ac:dyDescent="0.2">
      <c r="A58" s="20" t="s">
        <v>293</v>
      </c>
    </row>
    <row r="63" spans="1:8" x14ac:dyDescent="0.2">
      <c r="C63" s="199"/>
      <c r="D63" s="199"/>
    </row>
    <row r="64" spans="1:8" x14ac:dyDescent="0.2">
      <c r="C64" s="199"/>
      <c r="D64" s="199"/>
    </row>
    <row r="65" spans="1:8" x14ac:dyDescent="0.2">
      <c r="A65" s="20" t="s">
        <v>269</v>
      </c>
      <c r="C65" s="20">
        <v>0.6</v>
      </c>
      <c r="D65" s="20">
        <v>0.6</v>
      </c>
    </row>
    <row r="67" spans="1:8" ht="15" x14ac:dyDescent="0.25">
      <c r="A67" s="1" t="s">
        <v>270</v>
      </c>
      <c r="B67" s="1"/>
      <c r="C67" s="1"/>
      <c r="D67" s="1"/>
    </row>
    <row r="68" spans="1:8" ht="15" x14ac:dyDescent="0.25">
      <c r="A68" s="1" t="s">
        <v>363</v>
      </c>
      <c r="B68" s="1"/>
      <c r="C68" s="1"/>
      <c r="D68" s="1"/>
    </row>
    <row r="69" spans="1:8" ht="15" x14ac:dyDescent="0.25">
      <c r="A69" s="1" t="s">
        <v>364</v>
      </c>
      <c r="B69" s="1"/>
      <c r="C69" s="1"/>
      <c r="D69" s="1"/>
    </row>
    <row r="70" spans="1:8" ht="15" x14ac:dyDescent="0.25">
      <c r="A70" s="1" t="s">
        <v>365</v>
      </c>
      <c r="B70" s="1"/>
      <c r="C70" s="1"/>
      <c r="D70" s="1"/>
    </row>
    <row r="71" spans="1:8" ht="15" x14ac:dyDescent="0.25">
      <c r="A71" s="1"/>
      <c r="B71" s="1"/>
      <c r="C71" s="1"/>
      <c r="D71" s="1"/>
    </row>
    <row r="72" spans="1:8" ht="15" x14ac:dyDescent="0.25">
      <c r="A72" s="1"/>
      <c r="B72" s="1"/>
      <c r="C72" s="1"/>
      <c r="D72" s="1"/>
    </row>
    <row r="73" spans="1:8" ht="15" x14ac:dyDescent="0.25">
      <c r="A73" s="227" t="s">
        <v>366</v>
      </c>
      <c r="B73" s="1"/>
      <c r="C73" s="1"/>
      <c r="D73" s="1"/>
    </row>
    <row r="74" spans="1:8" ht="15" x14ac:dyDescent="0.25">
      <c r="A74" s="227" t="s">
        <v>367</v>
      </c>
      <c r="B74" s="1" t="s">
        <v>108</v>
      </c>
      <c r="C74" s="7">
        <v>95</v>
      </c>
      <c r="D74" s="7">
        <v>95</v>
      </c>
    </row>
    <row r="75" spans="1:8" ht="15" x14ac:dyDescent="0.25">
      <c r="A75" s="227" t="s">
        <v>368</v>
      </c>
      <c r="B75" s="1" t="s">
        <v>369</v>
      </c>
      <c r="C75" s="7" t="s">
        <v>370</v>
      </c>
      <c r="D75" s="7" t="s">
        <v>370</v>
      </c>
    </row>
    <row r="76" spans="1:8" ht="15" x14ac:dyDescent="0.25">
      <c r="A76" s="227" t="s">
        <v>371</v>
      </c>
      <c r="B76" s="1" t="s">
        <v>372</v>
      </c>
      <c r="C76" s="7" t="s">
        <v>373</v>
      </c>
      <c r="D76" s="7" t="s">
        <v>373</v>
      </c>
      <c r="E76" s="1"/>
      <c r="F76" s="1"/>
      <c r="G76" s="1"/>
      <c r="H76" s="1"/>
    </row>
    <row r="77" spans="1:8" ht="15" x14ac:dyDescent="0.25">
      <c r="A77" s="227" t="s">
        <v>374</v>
      </c>
      <c r="B77" s="1" t="s">
        <v>108</v>
      </c>
      <c r="C77" s="7" t="s">
        <v>375</v>
      </c>
      <c r="D77" s="7" t="s">
        <v>375</v>
      </c>
      <c r="E77" s="1"/>
      <c r="F77" s="1"/>
      <c r="G77" s="1"/>
      <c r="H77" s="1"/>
    </row>
    <row r="78" spans="1:8" ht="15" x14ac:dyDescent="0.25">
      <c r="E78" s="1"/>
      <c r="F78" s="1"/>
      <c r="G78" s="1"/>
      <c r="H78" s="1"/>
    </row>
    <row r="79" spans="1:8" ht="15" x14ac:dyDescent="0.25">
      <c r="E79" s="1"/>
      <c r="F79" s="1"/>
      <c r="G79" s="1"/>
      <c r="H79" s="1"/>
    </row>
    <row r="80" spans="1:8" ht="15" x14ac:dyDescent="0.25">
      <c r="E80" s="1"/>
      <c r="F80" s="1"/>
      <c r="G80" s="1"/>
      <c r="H80" s="1"/>
    </row>
    <row r="81" spans="1:8" ht="15" x14ac:dyDescent="0.25">
      <c r="E81" s="1"/>
      <c r="F81" s="1"/>
      <c r="G81" s="1"/>
      <c r="H81" s="1"/>
    </row>
    <row r="82" spans="1:8" ht="15" x14ac:dyDescent="0.25">
      <c r="E82" s="1"/>
      <c r="F82" s="1"/>
      <c r="G82" s="1"/>
      <c r="H82" s="1"/>
    </row>
    <row r="83" spans="1:8" ht="15" x14ac:dyDescent="0.25">
      <c r="E83" s="1"/>
      <c r="F83" s="1"/>
      <c r="G83" s="1"/>
      <c r="H83" s="1"/>
    </row>
    <row r="84" spans="1:8" ht="15" x14ac:dyDescent="0.25">
      <c r="E84" s="1"/>
      <c r="F84" s="1"/>
      <c r="G84" s="1"/>
      <c r="H84" s="1"/>
    </row>
    <row r="85" spans="1:8" ht="15" x14ac:dyDescent="0.25">
      <c r="A85" s="227"/>
      <c r="B85" s="1"/>
      <c r="C85" s="7"/>
      <c r="D85" s="7"/>
      <c r="E85" s="1"/>
      <c r="F85" s="1"/>
      <c r="G85" s="1"/>
      <c r="H85" s="1"/>
    </row>
  </sheetData>
  <hyperlinks>
    <hyperlink ref="E26" r:id="rId1" xr:uid="{B18D954F-45E7-4B2A-AF47-6DEC8CB1D6AA}"/>
    <hyperlink ref="E27" r:id="rId2" xr:uid="{1ADF53D0-B9E5-442F-AF90-61BEBE8D822B}"/>
    <hyperlink ref="B1" location="'0. Contents'!A1" display=": Click here" xr:uid="{EA874538-BFB1-4F8B-B297-36EF7DBA55D1}"/>
  </hyperlink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2F90C-2E78-4F3C-93A8-4A134E0939CF}">
  <sheetPr>
    <tabColor rgb="FFFFFF99"/>
  </sheetPr>
  <dimension ref="A1:I69"/>
  <sheetViews>
    <sheetView topLeftCell="A48" zoomScale="130" zoomScaleNormal="130" workbookViewId="0">
      <selection activeCell="B58" sqref="B58"/>
    </sheetView>
  </sheetViews>
  <sheetFormatPr defaultRowHeight="14.25" x14ac:dyDescent="0.2"/>
  <cols>
    <col min="1" max="1" width="32.42578125" style="20" bestFit="1" customWidth="1"/>
    <col min="2" max="2" width="32.42578125" style="20" customWidth="1"/>
    <col min="3" max="3" width="25" style="20" bestFit="1" customWidth="1"/>
    <col min="4" max="7" width="9.140625" style="20"/>
    <col min="8" max="8" width="24.7109375" style="20" bestFit="1" customWidth="1"/>
    <col min="9" max="16384" width="9.140625" style="20"/>
  </cols>
  <sheetData>
    <row r="1" spans="1:8" ht="15" x14ac:dyDescent="0.25">
      <c r="A1" s="7" t="s">
        <v>103</v>
      </c>
      <c r="B1" s="309" t="s">
        <v>635</v>
      </c>
    </row>
    <row r="3" spans="1:8" ht="15.75" x14ac:dyDescent="0.25">
      <c r="A3" s="187" t="s">
        <v>205</v>
      </c>
      <c r="B3" s="188" t="s">
        <v>206</v>
      </c>
      <c r="C3" s="188" t="s">
        <v>207</v>
      </c>
    </row>
    <row r="4" spans="1:8" ht="15" x14ac:dyDescent="0.2">
      <c r="A4" s="189" t="s">
        <v>208</v>
      </c>
      <c r="B4" s="189"/>
      <c r="C4" s="189"/>
    </row>
    <row r="5" spans="1:8" ht="15" x14ac:dyDescent="0.2">
      <c r="A5" s="190" t="s">
        <v>209</v>
      </c>
      <c r="B5" s="191" t="s">
        <v>108</v>
      </c>
      <c r="C5" s="192">
        <v>10</v>
      </c>
    </row>
    <row r="6" spans="1:8" ht="15" x14ac:dyDescent="0.2">
      <c r="A6" s="190" t="s">
        <v>210</v>
      </c>
      <c r="B6" s="191" t="s">
        <v>117</v>
      </c>
      <c r="C6" s="191">
        <v>20</v>
      </c>
    </row>
    <row r="7" spans="1:8" x14ac:dyDescent="0.2">
      <c r="A7" s="191" t="s">
        <v>211</v>
      </c>
      <c r="B7" s="191"/>
      <c r="C7" s="193">
        <f>(((((C5/100)*((1+(C5/100))^C6))/(((1+(C5/100))^C6)-1))))</f>
        <v>0.11745962477254576</v>
      </c>
    </row>
    <row r="8" spans="1:8" x14ac:dyDescent="0.2">
      <c r="A8" s="194" t="s">
        <v>212</v>
      </c>
      <c r="B8" s="195" t="s">
        <v>108</v>
      </c>
      <c r="C8" s="196">
        <v>0.9</v>
      </c>
    </row>
    <row r="11" spans="1:8" x14ac:dyDescent="0.2">
      <c r="A11" s="197"/>
      <c r="B11" s="197" t="s">
        <v>106</v>
      </c>
      <c r="C11" s="198" t="s">
        <v>273</v>
      </c>
      <c r="H11" s="199"/>
    </row>
    <row r="12" spans="1:8" ht="15" x14ac:dyDescent="0.25">
      <c r="A12" s="200" t="s">
        <v>215</v>
      </c>
      <c r="B12" s="201"/>
      <c r="C12" s="202"/>
      <c r="F12" s="203" t="s">
        <v>306</v>
      </c>
      <c r="G12" s="204">
        <v>2024</v>
      </c>
    </row>
    <row r="13" spans="1:8" x14ac:dyDescent="0.2">
      <c r="A13" s="201" t="s">
        <v>277</v>
      </c>
      <c r="B13" s="201"/>
      <c r="C13" s="202">
        <v>20</v>
      </c>
      <c r="F13" s="203" t="s">
        <v>307</v>
      </c>
      <c r="G13" s="204">
        <v>2015</v>
      </c>
    </row>
    <row r="14" spans="1:8" x14ac:dyDescent="0.2">
      <c r="A14" s="201" t="s">
        <v>217</v>
      </c>
      <c r="B14" s="201" t="s">
        <v>62</v>
      </c>
      <c r="C14" s="202" t="s">
        <v>319</v>
      </c>
    </row>
    <row r="15" spans="1:8" x14ac:dyDescent="0.2">
      <c r="A15" s="201"/>
      <c r="B15" s="201"/>
      <c r="C15" s="202"/>
      <c r="F15" s="31" t="s">
        <v>310</v>
      </c>
      <c r="G15" s="31" t="s">
        <v>311</v>
      </c>
    </row>
    <row r="16" spans="1:8" x14ac:dyDescent="0.2">
      <c r="A16" s="201" t="s">
        <v>24</v>
      </c>
      <c r="B16" s="201" t="s">
        <v>320</v>
      </c>
      <c r="C16" s="205">
        <f>105.878*85%*24</f>
        <v>2159.9111999999996</v>
      </c>
      <c r="F16" s="206">
        <v>2024</v>
      </c>
      <c r="G16" s="207">
        <v>800</v>
      </c>
    </row>
    <row r="17" spans="1:9" x14ac:dyDescent="0.2">
      <c r="A17" s="201" t="s">
        <v>24</v>
      </c>
      <c r="B17" s="201" t="s">
        <v>321</v>
      </c>
      <c r="C17" s="208">
        <f>C16*365*C8/10^6</f>
        <v>0.70953082919999988</v>
      </c>
      <c r="F17" s="206">
        <v>2023</v>
      </c>
      <c r="G17" s="207">
        <v>798</v>
      </c>
    </row>
    <row r="18" spans="1:9" x14ac:dyDescent="0.2">
      <c r="A18" s="201"/>
      <c r="B18" s="201"/>
      <c r="C18" s="208"/>
      <c r="F18" s="206">
        <v>2022</v>
      </c>
      <c r="G18" s="207">
        <v>816</v>
      </c>
    </row>
    <row r="19" spans="1:9" x14ac:dyDescent="0.2">
      <c r="A19" s="201" t="s">
        <v>222</v>
      </c>
      <c r="B19" s="201" t="s">
        <v>322</v>
      </c>
      <c r="C19" s="205">
        <f>46.405*24</f>
        <v>1113.72</v>
      </c>
      <c r="F19" s="206">
        <v>2021</v>
      </c>
      <c r="G19" s="207">
        <v>708.8</v>
      </c>
    </row>
    <row r="20" spans="1:9" x14ac:dyDescent="0.2">
      <c r="A20" s="201" t="s">
        <v>222</v>
      </c>
      <c r="B20" s="201" t="s">
        <v>323</v>
      </c>
      <c r="C20" s="208">
        <f>C19*365*C8/10^6</f>
        <v>0.36585702000000003</v>
      </c>
      <c r="F20" s="206">
        <v>2020</v>
      </c>
      <c r="G20" s="207">
        <v>596.20000000000005</v>
      </c>
      <c r="I20" s="31"/>
    </row>
    <row r="21" spans="1:9" x14ac:dyDescent="0.2">
      <c r="A21" s="201"/>
      <c r="B21" s="201"/>
      <c r="C21" s="202"/>
      <c r="F21" s="206">
        <v>2019</v>
      </c>
      <c r="G21" s="207">
        <v>607.5</v>
      </c>
      <c r="I21" s="31"/>
    </row>
    <row r="22" spans="1:9" x14ac:dyDescent="0.2">
      <c r="A22" s="201" t="s">
        <v>222</v>
      </c>
      <c r="B22" s="201" t="s">
        <v>324</v>
      </c>
      <c r="C22" s="205">
        <f>50.913*24</f>
        <v>1221.9119999999998</v>
      </c>
      <c r="F22" s="206">
        <v>2018</v>
      </c>
      <c r="G22" s="207">
        <v>603.1</v>
      </c>
      <c r="I22" s="31"/>
    </row>
    <row r="23" spans="1:9" x14ac:dyDescent="0.2">
      <c r="A23" s="201" t="s">
        <v>222</v>
      </c>
      <c r="B23" s="201" t="s">
        <v>325</v>
      </c>
      <c r="C23" s="208">
        <f>C22*365*C8/10^6</f>
        <v>0.40139809199999993</v>
      </c>
      <c r="F23" s="206">
        <v>2017</v>
      </c>
      <c r="G23" s="207">
        <v>567.5</v>
      </c>
      <c r="I23" s="31"/>
    </row>
    <row r="24" spans="1:9" x14ac:dyDescent="0.2">
      <c r="A24" s="201"/>
      <c r="B24" s="201"/>
      <c r="C24" s="202"/>
      <c r="F24" s="206">
        <v>2016</v>
      </c>
      <c r="G24" s="207">
        <v>541.70000000000005</v>
      </c>
      <c r="H24" s="31"/>
      <c r="I24" s="31"/>
    </row>
    <row r="25" spans="1:9" x14ac:dyDescent="0.2">
      <c r="A25" s="201" t="s">
        <v>326</v>
      </c>
      <c r="B25" s="201" t="s">
        <v>327</v>
      </c>
      <c r="C25" s="205">
        <f>85.119*24</f>
        <v>2042.856</v>
      </c>
      <c r="F25" s="206">
        <v>2015</v>
      </c>
      <c r="G25" s="207">
        <v>556.79999999999995</v>
      </c>
      <c r="H25" s="209"/>
      <c r="I25" s="31"/>
    </row>
    <row r="26" spans="1:9" x14ac:dyDescent="0.2">
      <c r="A26" s="201"/>
      <c r="B26" s="201" t="s">
        <v>328</v>
      </c>
      <c r="C26" s="210">
        <f>C25*365*C8/10^6</f>
        <v>0.67107819599999996</v>
      </c>
      <c r="F26" s="206">
        <v>2014</v>
      </c>
      <c r="G26" s="207">
        <v>576.1</v>
      </c>
      <c r="H26" s="211"/>
      <c r="I26" s="31"/>
    </row>
    <row r="27" spans="1:9" x14ac:dyDescent="0.2">
      <c r="A27" s="201"/>
      <c r="B27" s="201"/>
      <c r="C27" s="202"/>
      <c r="F27" s="206">
        <v>2013</v>
      </c>
      <c r="G27" s="207">
        <v>567.29999999999995</v>
      </c>
      <c r="H27" s="31"/>
      <c r="I27" s="31"/>
    </row>
    <row r="28" spans="1:9" x14ac:dyDescent="0.2">
      <c r="A28" s="201" t="s">
        <v>329</v>
      </c>
      <c r="B28" s="201" t="s">
        <v>285</v>
      </c>
      <c r="C28" s="210">
        <f>C19/C16</f>
        <v>0.51563230932827253</v>
      </c>
      <c r="F28" s="206">
        <v>2012</v>
      </c>
      <c r="G28" s="207">
        <v>584.6</v>
      </c>
      <c r="H28" s="31"/>
      <c r="I28" s="31"/>
    </row>
    <row r="29" spans="1:9" x14ac:dyDescent="0.2">
      <c r="A29" s="201"/>
      <c r="B29" s="201" t="s">
        <v>330</v>
      </c>
      <c r="C29" s="210">
        <f>C20/C23</f>
        <v>0.9114567988529455</v>
      </c>
      <c r="F29" s="206">
        <v>2011</v>
      </c>
      <c r="G29" s="207">
        <v>585.70000000000005</v>
      </c>
      <c r="H29" s="31"/>
      <c r="I29" s="31"/>
    </row>
    <row r="30" spans="1:9" x14ac:dyDescent="0.2">
      <c r="A30" s="201" t="s">
        <v>331</v>
      </c>
      <c r="B30" s="201" t="s">
        <v>285</v>
      </c>
      <c r="C30" s="210">
        <f>C22/C16</f>
        <v>0.56572325751169772</v>
      </c>
      <c r="F30" s="206">
        <v>2010</v>
      </c>
      <c r="G30" s="207">
        <v>550.79999999999995</v>
      </c>
      <c r="H30" s="31"/>
      <c r="I30" s="31"/>
    </row>
    <row r="31" spans="1:9" x14ac:dyDescent="0.2">
      <c r="A31" s="201" t="s">
        <v>332</v>
      </c>
      <c r="B31" s="201" t="s">
        <v>330</v>
      </c>
      <c r="C31" s="210">
        <f>C25/C22</f>
        <v>1.6718519827941785</v>
      </c>
      <c r="H31" s="31"/>
      <c r="I31" s="31"/>
    </row>
    <row r="32" spans="1:9" x14ac:dyDescent="0.2">
      <c r="A32" s="201"/>
      <c r="B32" s="201" t="s">
        <v>285</v>
      </c>
      <c r="C32" s="210">
        <f>C25/C16</f>
        <v>0.94580554978371356</v>
      </c>
      <c r="H32" s="31"/>
      <c r="I32" s="31"/>
    </row>
    <row r="33" spans="1:9" x14ac:dyDescent="0.2">
      <c r="A33" s="201"/>
      <c r="B33" s="201"/>
      <c r="C33" s="202"/>
      <c r="H33" s="31"/>
      <c r="I33" s="31"/>
    </row>
    <row r="34" spans="1:9" x14ac:dyDescent="0.2">
      <c r="A34" s="201" t="s">
        <v>237</v>
      </c>
      <c r="B34" s="201" t="s">
        <v>239</v>
      </c>
      <c r="C34" s="205">
        <f>1.83/1.28*75</f>
        <v>107.2265625</v>
      </c>
      <c r="H34" s="31"/>
      <c r="I34" s="31"/>
    </row>
    <row r="35" spans="1:9" x14ac:dyDescent="0.2">
      <c r="A35" s="201"/>
      <c r="B35" s="201"/>
      <c r="C35" s="202"/>
      <c r="H35" s="31"/>
      <c r="I35" s="31"/>
    </row>
    <row r="36" spans="1:9" ht="15" x14ac:dyDescent="0.25">
      <c r="A36" s="200" t="s">
        <v>205</v>
      </c>
      <c r="B36" s="201"/>
      <c r="C36" s="202"/>
    </row>
    <row r="37" spans="1:9" x14ac:dyDescent="0.2">
      <c r="A37" s="201" t="s">
        <v>333</v>
      </c>
      <c r="B37" s="201"/>
      <c r="C37" s="212">
        <f>SUM(C38:C40)</f>
        <v>638.630434687047</v>
      </c>
    </row>
    <row r="38" spans="1:9" x14ac:dyDescent="0.2">
      <c r="A38" s="201" t="s">
        <v>334</v>
      </c>
      <c r="B38" s="201"/>
      <c r="C38" s="213">
        <f>140628.446675128/1000</f>
        <v>140.628446675128</v>
      </c>
    </row>
    <row r="39" spans="1:9" x14ac:dyDescent="0.2">
      <c r="A39" s="201" t="s">
        <v>335</v>
      </c>
      <c r="B39" s="201"/>
      <c r="C39" s="213">
        <f>282832.622587126/1000</f>
        <v>282.83262258712597</v>
      </c>
    </row>
    <row r="40" spans="1:9" x14ac:dyDescent="0.2">
      <c r="A40" s="201" t="s">
        <v>336</v>
      </c>
      <c r="B40" s="201"/>
      <c r="C40" s="213">
        <f>215169.365424793/1000</f>
        <v>215.169365424793</v>
      </c>
    </row>
    <row r="41" spans="1:9" x14ac:dyDescent="0.2">
      <c r="A41" s="201" t="s">
        <v>337</v>
      </c>
      <c r="B41" s="201"/>
      <c r="C41" s="214">
        <f>18804.8732582336/1000</f>
        <v>18.804873258233602</v>
      </c>
    </row>
    <row r="42" spans="1:9" x14ac:dyDescent="0.2">
      <c r="A42" s="201"/>
      <c r="B42" s="201"/>
      <c r="C42" s="201"/>
    </row>
    <row r="43" spans="1:9" x14ac:dyDescent="0.2">
      <c r="A43" s="201" t="s">
        <v>287</v>
      </c>
      <c r="B43" s="201" t="s">
        <v>248</v>
      </c>
      <c r="C43" s="213">
        <f>C37</f>
        <v>638.630434687047</v>
      </c>
    </row>
    <row r="44" spans="1:9" x14ac:dyDescent="0.2">
      <c r="A44" s="201" t="s">
        <v>288</v>
      </c>
      <c r="B44" s="201" t="s">
        <v>251</v>
      </c>
      <c r="C44" s="205">
        <f>C43*INDEX(G16:G30,MATCH(G12,F16:F30,0))/INDEX(G16:G30,MATCH(G13,F16:F30,0))</f>
        <v>917.57246363081481</v>
      </c>
    </row>
    <row r="45" spans="1:9" x14ac:dyDescent="0.2">
      <c r="A45" s="201" t="s">
        <v>254</v>
      </c>
      <c r="B45" s="201" t="s">
        <v>255</v>
      </c>
      <c r="C45" s="205">
        <f>C44*0.05</f>
        <v>45.878623181540746</v>
      </c>
    </row>
    <row r="46" spans="1:9" x14ac:dyDescent="0.2">
      <c r="A46" s="201" t="s">
        <v>256</v>
      </c>
      <c r="B46" s="201" t="s">
        <v>255</v>
      </c>
      <c r="C46" s="205">
        <f>SUM(C47:C47)</f>
        <v>76.080551802890611</v>
      </c>
    </row>
    <row r="47" spans="1:9" x14ac:dyDescent="0.2">
      <c r="A47" s="201" t="s">
        <v>258</v>
      </c>
      <c r="B47" s="201" t="s">
        <v>255</v>
      </c>
      <c r="C47" s="205">
        <f>C17*C34</f>
        <v>76.080551802890611</v>
      </c>
    </row>
    <row r="48" spans="1:9" x14ac:dyDescent="0.2">
      <c r="A48" s="201"/>
      <c r="B48" s="201"/>
      <c r="C48" s="202"/>
    </row>
    <row r="49" spans="1:3" ht="15" x14ac:dyDescent="0.25">
      <c r="A49" s="200" t="s">
        <v>259</v>
      </c>
      <c r="B49" s="201"/>
      <c r="C49" s="202"/>
    </row>
    <row r="50" spans="1:3" x14ac:dyDescent="0.2">
      <c r="A50" s="201" t="s">
        <v>260</v>
      </c>
      <c r="B50" s="201" t="s">
        <v>291</v>
      </c>
      <c r="C50" s="215">
        <f>C44/$C$17</f>
        <v>1293.2101409397292</v>
      </c>
    </row>
    <row r="51" spans="1:3" x14ac:dyDescent="0.2">
      <c r="A51" s="201" t="s">
        <v>254</v>
      </c>
      <c r="B51" s="201" t="s">
        <v>291</v>
      </c>
      <c r="C51" s="215">
        <f>C45/$C$17</f>
        <v>64.660507046986467</v>
      </c>
    </row>
    <row r="52" spans="1:3" x14ac:dyDescent="0.2">
      <c r="A52" s="201" t="s">
        <v>256</v>
      </c>
      <c r="B52" s="201" t="s">
        <v>291</v>
      </c>
      <c r="C52" s="215">
        <f>C46/$C$17</f>
        <v>107.2265625</v>
      </c>
    </row>
    <row r="53" spans="1:3" x14ac:dyDescent="0.2">
      <c r="A53" s="201"/>
      <c r="B53" s="201"/>
      <c r="C53" s="215"/>
    </row>
    <row r="54" spans="1:3" ht="15" x14ac:dyDescent="0.25">
      <c r="A54" s="216" t="s">
        <v>262</v>
      </c>
      <c r="B54" s="217"/>
      <c r="C54" s="218"/>
    </row>
    <row r="55" spans="1:3" x14ac:dyDescent="0.2">
      <c r="A55" s="219" t="s">
        <v>338</v>
      </c>
      <c r="B55" s="219" t="s">
        <v>339</v>
      </c>
      <c r="C55" s="220">
        <f>((C44*C7)+C45+C46)/C20</f>
        <v>627.94173599327758</v>
      </c>
    </row>
    <row r="56" spans="1:3" x14ac:dyDescent="0.2">
      <c r="A56" s="219" t="s">
        <v>340</v>
      </c>
      <c r="B56" s="219" t="s">
        <v>341</v>
      </c>
      <c r="C56" s="220">
        <f>((C44*C7)+C45+C46)/C23</f>
        <v>572.34176455459419</v>
      </c>
    </row>
    <row r="57" spans="1:3" x14ac:dyDescent="0.2">
      <c r="A57" s="219"/>
      <c r="B57" s="219"/>
      <c r="C57" s="220"/>
    </row>
    <row r="58" spans="1:3" x14ac:dyDescent="0.2">
      <c r="A58" s="219"/>
      <c r="B58" s="219"/>
      <c r="C58" s="220"/>
    </row>
    <row r="59" spans="1:3" x14ac:dyDescent="0.2">
      <c r="A59" s="20" t="s">
        <v>293</v>
      </c>
    </row>
    <row r="64" spans="1:3" x14ac:dyDescent="0.2">
      <c r="C64" s="199"/>
    </row>
    <row r="65" spans="1:3" x14ac:dyDescent="0.2">
      <c r="C65" s="199"/>
    </row>
    <row r="66" spans="1:3" x14ac:dyDescent="0.2">
      <c r="A66" s="20" t="s">
        <v>269</v>
      </c>
      <c r="C66" s="20">
        <v>0.6</v>
      </c>
    </row>
    <row r="68" spans="1:3" x14ac:dyDescent="0.2">
      <c r="A68" s="20" t="s">
        <v>270</v>
      </c>
    </row>
    <row r="69" spans="1:3" x14ac:dyDescent="0.2">
      <c r="A69" s="20" t="s">
        <v>658</v>
      </c>
    </row>
  </sheetData>
  <hyperlinks>
    <hyperlink ref="B1" location="'0. Contents'!A1" display=": Click here" xr:uid="{A58B9647-9DEB-419D-BAF8-CF4A454559A0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B87AA-69EB-497F-AB61-2808095A606F}">
  <sheetPr>
    <tabColor rgb="FFFFFF99"/>
  </sheetPr>
  <dimension ref="A1:M83"/>
  <sheetViews>
    <sheetView topLeftCell="A66" zoomScaleNormal="100" workbookViewId="0">
      <selection activeCell="B1" sqref="B1"/>
    </sheetView>
  </sheetViews>
  <sheetFormatPr defaultRowHeight="15" x14ac:dyDescent="0.25"/>
  <cols>
    <col min="1" max="1" width="32.42578125" style="1" bestFit="1" customWidth="1"/>
    <col min="2" max="2" width="32.42578125" style="1" customWidth="1"/>
    <col min="3" max="3" width="24.85546875" style="1" bestFit="1" customWidth="1"/>
    <col min="4" max="4" width="26.5703125" style="1" customWidth="1"/>
    <col min="5" max="6" width="9.140625" style="1"/>
    <col min="7" max="7" width="11" style="1" bestFit="1" customWidth="1"/>
    <col min="8" max="8" width="10" style="1" bestFit="1" customWidth="1"/>
    <col min="9" max="16384" width="9.140625" style="1"/>
  </cols>
  <sheetData>
    <row r="1" spans="1:8" x14ac:dyDescent="0.25">
      <c r="A1" s="7" t="s">
        <v>103</v>
      </c>
      <c r="B1" s="309" t="s">
        <v>635</v>
      </c>
    </row>
    <row r="3" spans="1:8" ht="15.75" x14ac:dyDescent="0.25">
      <c r="A3" s="143" t="s">
        <v>205</v>
      </c>
      <c r="B3" s="144" t="s">
        <v>206</v>
      </c>
      <c r="C3" s="144" t="s">
        <v>207</v>
      </c>
      <c r="D3" s="144" t="s">
        <v>207</v>
      </c>
    </row>
    <row r="4" spans="1:8" x14ac:dyDescent="0.25">
      <c r="A4" s="145" t="s">
        <v>208</v>
      </c>
      <c r="B4" s="145"/>
      <c r="C4" s="145"/>
      <c r="D4" s="145"/>
    </row>
    <row r="5" spans="1:8" ht="15.75" x14ac:dyDescent="0.25">
      <c r="A5" s="146" t="s">
        <v>209</v>
      </c>
      <c r="B5" s="147" t="s">
        <v>108</v>
      </c>
      <c r="C5" s="148">
        <v>10</v>
      </c>
      <c r="D5" s="148">
        <v>10</v>
      </c>
    </row>
    <row r="6" spans="1:8" ht="15.75" x14ac:dyDescent="0.25">
      <c r="A6" s="146" t="s">
        <v>210</v>
      </c>
      <c r="B6" s="147" t="s">
        <v>117</v>
      </c>
      <c r="C6" s="147">
        <v>30</v>
      </c>
      <c r="D6" s="147">
        <v>30</v>
      </c>
    </row>
    <row r="7" spans="1:8" x14ac:dyDescent="0.25">
      <c r="A7" s="147" t="s">
        <v>211</v>
      </c>
      <c r="B7" s="147"/>
      <c r="C7" s="149">
        <f>(((((C5/100)*((1+(C5/100))^C6))/(((1+(C5/100))^C6)-1))))</f>
        <v>0.1060792482526339</v>
      </c>
      <c r="D7" s="149">
        <f>(((((D5/100)*((1+(D5/100))^D6))/(((1+(D5/100))^D6)-1))))</f>
        <v>0.1060792482526339</v>
      </c>
    </row>
    <row r="8" spans="1:8" x14ac:dyDescent="0.25">
      <c r="A8" s="142" t="s">
        <v>212</v>
      </c>
      <c r="B8" s="150" t="s">
        <v>108</v>
      </c>
      <c r="C8" s="151">
        <v>0.9</v>
      </c>
      <c r="D8" s="151">
        <v>0.9</v>
      </c>
    </row>
    <row r="11" spans="1:8" x14ac:dyDescent="0.25">
      <c r="A11" s="152"/>
      <c r="B11" s="152" t="s">
        <v>106</v>
      </c>
      <c r="C11" s="153" t="s">
        <v>213</v>
      </c>
      <c r="D11" s="153" t="s">
        <v>214</v>
      </c>
    </row>
    <row r="12" spans="1:8" x14ac:dyDescent="0.25">
      <c r="A12" s="154" t="s">
        <v>215</v>
      </c>
      <c r="B12" s="155"/>
      <c r="C12" s="156"/>
      <c r="D12" s="157"/>
    </row>
    <row r="13" spans="1:8" x14ac:dyDescent="0.25">
      <c r="A13" s="155" t="s">
        <v>216</v>
      </c>
      <c r="B13" s="155"/>
      <c r="C13" s="156">
        <v>2018</v>
      </c>
      <c r="D13" s="157">
        <v>2020</v>
      </c>
    </row>
    <row r="14" spans="1:8" x14ac:dyDescent="0.25">
      <c r="A14" s="155" t="s">
        <v>217</v>
      </c>
      <c r="B14" s="155" t="s">
        <v>62</v>
      </c>
      <c r="C14" s="156" t="s">
        <v>25</v>
      </c>
      <c r="D14" s="157" t="s">
        <v>122</v>
      </c>
    </row>
    <row r="15" spans="1:8" x14ac:dyDescent="0.25">
      <c r="A15" s="155" t="s">
        <v>218</v>
      </c>
      <c r="B15" s="155" t="s">
        <v>62</v>
      </c>
      <c r="C15" s="156" t="s">
        <v>57</v>
      </c>
      <c r="D15" s="157" t="s">
        <v>57</v>
      </c>
    </row>
    <row r="16" spans="1:8" x14ac:dyDescent="0.25">
      <c r="A16" s="155" t="s">
        <v>24</v>
      </c>
      <c r="B16" s="155" t="s">
        <v>219</v>
      </c>
      <c r="C16" s="158">
        <f>213694*24*0.000453592</f>
        <v>2326.317332352</v>
      </c>
      <c r="D16" s="157"/>
      <c r="G16" s="159"/>
      <c r="H16" s="159"/>
    </row>
    <row r="17" spans="1:4" x14ac:dyDescent="0.25">
      <c r="A17" s="155" t="s">
        <v>24</v>
      </c>
      <c r="B17" s="155" t="s">
        <v>220</v>
      </c>
      <c r="C17" s="160">
        <f>C16*365*C8/10^6</f>
        <v>0.76419524367763203</v>
      </c>
      <c r="D17" s="157"/>
    </row>
    <row r="18" spans="1:4" x14ac:dyDescent="0.25">
      <c r="A18" s="155" t="s">
        <v>24</v>
      </c>
      <c r="B18" s="155" t="s">
        <v>221</v>
      </c>
      <c r="C18" s="160"/>
      <c r="D18" s="157">
        <f>D21*10^6*D40</f>
        <v>8705250</v>
      </c>
    </row>
    <row r="19" spans="1:4" x14ac:dyDescent="0.25">
      <c r="A19" s="155"/>
      <c r="B19" s="155"/>
      <c r="C19" s="160"/>
      <c r="D19" s="157"/>
    </row>
    <row r="20" spans="1:4" x14ac:dyDescent="0.25">
      <c r="A20" s="155" t="s">
        <v>222</v>
      </c>
      <c r="B20" s="155" t="s">
        <v>223</v>
      </c>
      <c r="C20" s="156">
        <v>660</v>
      </c>
      <c r="D20" s="157">
        <v>500</v>
      </c>
    </row>
    <row r="21" spans="1:4" x14ac:dyDescent="0.25">
      <c r="A21" s="155" t="s">
        <v>222</v>
      </c>
      <c r="B21" s="155" t="s">
        <v>224</v>
      </c>
      <c r="C21" s="161">
        <f>C20*365*C8/10^6</f>
        <v>0.21681</v>
      </c>
      <c r="D21" s="162">
        <f>D20*365*D8/10^6</f>
        <v>0.16425000000000001</v>
      </c>
    </row>
    <row r="22" spans="1:4" x14ac:dyDescent="0.25">
      <c r="A22" s="155"/>
      <c r="B22" s="155"/>
      <c r="C22" s="156"/>
      <c r="D22" s="157"/>
    </row>
    <row r="23" spans="1:4" x14ac:dyDescent="0.25">
      <c r="A23" s="155" t="s">
        <v>225</v>
      </c>
      <c r="B23" s="155"/>
      <c r="C23" s="156" t="s">
        <v>226</v>
      </c>
      <c r="D23" s="157"/>
    </row>
    <row r="24" spans="1:4" x14ac:dyDescent="0.25">
      <c r="A24" s="155" t="s">
        <v>227</v>
      </c>
      <c r="B24" s="155"/>
      <c r="C24" s="156" t="s">
        <v>228</v>
      </c>
      <c r="D24" s="157"/>
    </row>
    <row r="25" spans="1:4" x14ac:dyDescent="0.25">
      <c r="A25" s="155"/>
      <c r="B25" s="155"/>
      <c r="C25" s="156"/>
      <c r="D25" s="157"/>
    </row>
    <row r="26" spans="1:4" x14ac:dyDescent="0.25">
      <c r="A26" s="155" t="s">
        <v>229</v>
      </c>
      <c r="B26" s="155" t="s">
        <v>108</v>
      </c>
      <c r="C26" s="163">
        <v>0.95</v>
      </c>
      <c r="D26" s="157"/>
    </row>
    <row r="27" spans="1:4" x14ac:dyDescent="0.25">
      <c r="A27" s="155" t="s">
        <v>230</v>
      </c>
      <c r="B27" s="155" t="s">
        <v>231</v>
      </c>
      <c r="C27" s="158">
        <f>534424*0.000453592</f>
        <v>242.410451008</v>
      </c>
      <c r="D27" s="157"/>
    </row>
    <row r="28" spans="1:4" x14ac:dyDescent="0.25">
      <c r="A28" s="155"/>
      <c r="B28" s="155" t="s">
        <v>232</v>
      </c>
      <c r="C28" s="164">
        <f>C27*8760*C8/10^6</f>
        <v>1.9111639957470721</v>
      </c>
      <c r="D28" s="157"/>
    </row>
    <row r="29" spans="1:4" x14ac:dyDescent="0.25">
      <c r="A29" s="155"/>
      <c r="B29" s="155"/>
      <c r="C29" s="156"/>
      <c r="D29" s="157"/>
    </row>
    <row r="30" spans="1:4" x14ac:dyDescent="0.25">
      <c r="A30" s="155" t="s">
        <v>233</v>
      </c>
      <c r="B30" s="155" t="s">
        <v>234</v>
      </c>
      <c r="C30" s="161">
        <f>C17/C21</f>
        <v>3.5247232308363636</v>
      </c>
      <c r="D30" s="157"/>
    </row>
    <row r="31" spans="1:4" x14ac:dyDescent="0.25">
      <c r="A31" s="155"/>
      <c r="B31" s="155" t="s">
        <v>235</v>
      </c>
      <c r="C31" s="161">
        <f>52.2*C17/C21</f>
        <v>183.99055264965818</v>
      </c>
      <c r="D31" s="157"/>
    </row>
    <row r="32" spans="1:4" x14ac:dyDescent="0.25">
      <c r="A32" s="165">
        <f>44/16*4</f>
        <v>11</v>
      </c>
      <c r="B32" s="155" t="s">
        <v>236</v>
      </c>
      <c r="C32" s="166">
        <f>C28/C21</f>
        <v>8.8149254912000004</v>
      </c>
      <c r="D32" s="157"/>
    </row>
    <row r="33" spans="1:4" x14ac:dyDescent="0.25">
      <c r="A33" s="155"/>
      <c r="B33" s="155"/>
      <c r="C33" s="166"/>
      <c r="D33" s="157"/>
    </row>
    <row r="34" spans="1:4" x14ac:dyDescent="0.25">
      <c r="A34" s="155" t="s">
        <v>237</v>
      </c>
      <c r="B34" s="155" t="s">
        <v>238</v>
      </c>
      <c r="C34" s="161">
        <v>3</v>
      </c>
      <c r="D34" s="157"/>
    </row>
    <row r="35" spans="1:4" x14ac:dyDescent="0.25">
      <c r="A35" s="155"/>
      <c r="B35" s="155" t="s">
        <v>239</v>
      </c>
      <c r="C35" s="158">
        <f>C34*52.2</f>
        <v>156.60000000000002</v>
      </c>
      <c r="D35" s="157"/>
    </row>
    <row r="36" spans="1:4" x14ac:dyDescent="0.25">
      <c r="A36" s="155"/>
      <c r="B36" s="155"/>
      <c r="C36" s="156"/>
      <c r="D36" s="157"/>
    </row>
    <row r="37" spans="1:4" x14ac:dyDescent="0.25">
      <c r="A37" s="155" t="s">
        <v>240</v>
      </c>
      <c r="B37" s="155" t="s">
        <v>156</v>
      </c>
      <c r="C37" s="156">
        <v>60</v>
      </c>
      <c r="D37" s="157">
        <f>[10]FP!S20</f>
        <v>51.50299401197605</v>
      </c>
    </row>
    <row r="38" spans="1:4" x14ac:dyDescent="0.25">
      <c r="A38" s="155" t="s">
        <v>241</v>
      </c>
      <c r="B38" s="155" t="s">
        <v>242</v>
      </c>
      <c r="C38" s="167">
        <v>110</v>
      </c>
      <c r="D38" s="157">
        <f>D18/8760</f>
        <v>993.75</v>
      </c>
    </row>
    <row r="39" spans="1:4" x14ac:dyDescent="0.25">
      <c r="A39" s="155" t="s">
        <v>241</v>
      </c>
      <c r="B39" s="155" t="s">
        <v>243</v>
      </c>
      <c r="C39" s="166">
        <f>(C38*8760*C8)/(C21*10^6)</f>
        <v>4</v>
      </c>
      <c r="D39" s="157"/>
    </row>
    <row r="40" spans="1:4" x14ac:dyDescent="0.25">
      <c r="A40" s="155" t="s">
        <v>244</v>
      </c>
      <c r="B40" s="155" t="s">
        <v>243</v>
      </c>
      <c r="C40" s="166"/>
      <c r="D40" s="157">
        <v>53</v>
      </c>
    </row>
    <row r="41" spans="1:4" x14ac:dyDescent="0.25">
      <c r="A41" s="155"/>
      <c r="B41" s="155"/>
      <c r="C41" s="166"/>
      <c r="D41" s="157"/>
    </row>
    <row r="42" spans="1:4" x14ac:dyDescent="0.25">
      <c r="A42" s="155" t="s">
        <v>245</v>
      </c>
      <c r="B42" s="155"/>
      <c r="C42" s="168">
        <v>1.3</v>
      </c>
      <c r="D42" s="169">
        <v>1.5</v>
      </c>
    </row>
    <row r="43" spans="1:4" x14ac:dyDescent="0.25">
      <c r="A43" s="155" t="s">
        <v>246</v>
      </c>
      <c r="B43" s="155"/>
      <c r="C43" s="168">
        <v>1.5</v>
      </c>
      <c r="D43" s="169">
        <v>1.5</v>
      </c>
    </row>
    <row r="44" spans="1:4" x14ac:dyDescent="0.25">
      <c r="A44" s="155"/>
      <c r="B44" s="155"/>
      <c r="C44" s="166"/>
      <c r="D44" s="157"/>
    </row>
    <row r="45" spans="1:4" x14ac:dyDescent="0.25">
      <c r="A45" s="154" t="s">
        <v>205</v>
      </c>
      <c r="B45" s="155"/>
      <c r="C45" s="166"/>
      <c r="D45" s="157"/>
    </row>
    <row r="46" spans="1:4" x14ac:dyDescent="0.25">
      <c r="A46" s="155" t="s">
        <v>247</v>
      </c>
      <c r="B46" s="155" t="s">
        <v>248</v>
      </c>
      <c r="C46" s="158">
        <f>1092*C20*1000/10^6</f>
        <v>720.72</v>
      </c>
      <c r="D46" s="157">
        <f>D47*D38*10^3/10^6</f>
        <v>1291.875</v>
      </c>
    </row>
    <row r="47" spans="1:4" x14ac:dyDescent="0.25">
      <c r="A47" s="155"/>
      <c r="B47" s="155" t="s">
        <v>249</v>
      </c>
      <c r="C47" s="158"/>
      <c r="D47" s="157">
        <v>1300</v>
      </c>
    </row>
    <row r="48" spans="1:4" x14ac:dyDescent="0.25">
      <c r="A48" s="155" t="s">
        <v>250</v>
      </c>
      <c r="B48" s="155" t="s">
        <v>251</v>
      </c>
      <c r="C48" s="158">
        <f>800/603.1*C46</f>
        <v>956.02056043773837</v>
      </c>
      <c r="D48" s="157">
        <f>800/596.2*D46</f>
        <v>1733.4786984233476</v>
      </c>
    </row>
    <row r="49" spans="1:13" x14ac:dyDescent="0.25">
      <c r="A49" s="154" t="s">
        <v>252</v>
      </c>
      <c r="B49" s="154" t="s">
        <v>251</v>
      </c>
      <c r="C49" s="170">
        <f>C48*C42*C43</f>
        <v>1864.2400928535899</v>
      </c>
      <c r="D49" s="171">
        <f>D48*D42*D43</f>
        <v>3900.327071452532</v>
      </c>
      <c r="E49" s="172"/>
    </row>
    <row r="50" spans="1:13" x14ac:dyDescent="0.25">
      <c r="A50" s="154"/>
      <c r="B50" s="155" t="s">
        <v>253</v>
      </c>
      <c r="C50" s="170"/>
      <c r="D50" s="157">
        <f>(D49*10^6)/(D38*10^3)</f>
        <v>3924.8574303924847</v>
      </c>
      <c r="E50" s="172"/>
    </row>
    <row r="51" spans="1:13" x14ac:dyDescent="0.25">
      <c r="A51" s="155" t="s">
        <v>254</v>
      </c>
      <c r="B51" s="155" t="s">
        <v>255</v>
      </c>
      <c r="C51" s="158">
        <f>C49*0.05</f>
        <v>93.212004642679503</v>
      </c>
      <c r="D51" s="157">
        <f>D49*0.05</f>
        <v>195.0163535726266</v>
      </c>
    </row>
    <row r="52" spans="1:13" x14ac:dyDescent="0.25">
      <c r="A52" s="155" t="s">
        <v>256</v>
      </c>
      <c r="B52" s="155" t="s">
        <v>255</v>
      </c>
      <c r="C52" s="158">
        <f>SUM(C53:C54)</f>
        <v>171.70737515991718</v>
      </c>
      <c r="D52" s="157">
        <f>SUM(D53:D54)</f>
        <v>403.51179476047912</v>
      </c>
    </row>
    <row r="53" spans="1:13" x14ac:dyDescent="0.25">
      <c r="A53" s="155" t="s">
        <v>257</v>
      </c>
      <c r="B53" s="155" t="s">
        <v>255</v>
      </c>
      <c r="C53" s="173">
        <f>C37*C38*8760*C8/10^6</f>
        <v>52.034399999999998</v>
      </c>
      <c r="D53" s="157">
        <f>D37*D38*8760*D8/10^6</f>
        <v>403.51179476047912</v>
      </c>
    </row>
    <row r="54" spans="1:13" x14ac:dyDescent="0.25">
      <c r="A54" s="155" t="s">
        <v>258</v>
      </c>
      <c r="B54" s="155" t="s">
        <v>255</v>
      </c>
      <c r="C54" s="158">
        <f>C35*C17</f>
        <v>119.67297515991719</v>
      </c>
      <c r="D54" s="157"/>
    </row>
    <row r="55" spans="1:13" x14ac:dyDescent="0.25">
      <c r="A55" s="155"/>
      <c r="B55" s="155"/>
      <c r="C55" s="156"/>
      <c r="D55" s="157"/>
    </row>
    <row r="56" spans="1:13" x14ac:dyDescent="0.25">
      <c r="A56" s="154" t="s">
        <v>259</v>
      </c>
      <c r="B56" s="155"/>
      <c r="C56" s="156"/>
      <c r="D56" s="157"/>
      <c r="L56" s="7"/>
      <c r="M56" s="309"/>
    </row>
    <row r="57" spans="1:13" x14ac:dyDescent="0.25">
      <c r="A57" s="155" t="s">
        <v>260</v>
      </c>
      <c r="B57" s="155" t="s">
        <v>261</v>
      </c>
      <c r="C57" s="174">
        <f>C49/C21</f>
        <v>8598.4968075900088</v>
      </c>
      <c r="D57" s="157">
        <f>D49/D21</f>
        <v>23746.283540045857</v>
      </c>
    </row>
    <row r="58" spans="1:13" x14ac:dyDescent="0.25">
      <c r="A58" s="155" t="s">
        <v>254</v>
      </c>
      <c r="B58" s="155" t="s">
        <v>261</v>
      </c>
      <c r="C58" s="174">
        <f>C51/C21</f>
        <v>429.92484037950049</v>
      </c>
      <c r="D58" s="157">
        <f>D51/D21</f>
        <v>1187.3141770022928</v>
      </c>
    </row>
    <row r="59" spans="1:13" x14ac:dyDescent="0.25">
      <c r="A59" s="155" t="s">
        <v>256</v>
      </c>
      <c r="B59" s="155" t="s">
        <v>261</v>
      </c>
      <c r="C59" s="174">
        <f>C52/C21</f>
        <v>791.97165794897455</v>
      </c>
      <c r="D59" s="157">
        <f>D52/D21</f>
        <v>2456.692814371258</v>
      </c>
    </row>
    <row r="60" spans="1:13" x14ac:dyDescent="0.25">
      <c r="A60" s="155"/>
      <c r="B60" s="155"/>
      <c r="C60" s="174"/>
      <c r="D60" s="157"/>
    </row>
    <row r="61" spans="1:13" x14ac:dyDescent="0.25">
      <c r="A61" s="175" t="s">
        <v>262</v>
      </c>
      <c r="B61" s="176"/>
      <c r="C61" s="177"/>
      <c r="D61" s="157"/>
    </row>
    <row r="62" spans="1:13" x14ac:dyDescent="0.25">
      <c r="A62" s="178" t="s">
        <v>263</v>
      </c>
      <c r="B62" s="178" t="s">
        <v>264</v>
      </c>
      <c r="C62" s="157">
        <f>((C49*C7)+C51+C52)/C21</f>
        <v>2134.0185757802956</v>
      </c>
      <c r="D62" s="157">
        <f>((D49*D7)+D51+D52)/D21</f>
        <v>6162.9948980955096</v>
      </c>
    </row>
    <row r="63" spans="1:13" x14ac:dyDescent="0.25">
      <c r="A63" s="178"/>
      <c r="B63" s="178" t="s">
        <v>265</v>
      </c>
      <c r="C63" s="169">
        <f>((C49*C7)+C51+C52)/(C21*10^3)</f>
        <v>2.1340185757802956</v>
      </c>
      <c r="D63" s="169">
        <f>((D49*D7)+D51+D52)/(D21*10^3)</f>
        <v>6.1629948980955103</v>
      </c>
    </row>
    <row r="64" spans="1:13" x14ac:dyDescent="0.25">
      <c r="A64" s="178"/>
      <c r="B64" s="178"/>
      <c r="C64" s="157"/>
      <c r="D64" s="157"/>
    </row>
    <row r="65" spans="1:4" x14ac:dyDescent="0.25">
      <c r="A65" s="179" t="s">
        <v>266</v>
      </c>
      <c r="B65" s="178"/>
      <c r="C65" s="157"/>
      <c r="D65" s="157"/>
    </row>
    <row r="66" spans="1:4" x14ac:dyDescent="0.25">
      <c r="A66" s="178" t="s">
        <v>11</v>
      </c>
      <c r="B66" s="178"/>
      <c r="C66" s="162"/>
      <c r="D66" s="157"/>
    </row>
    <row r="67" spans="1:4" x14ac:dyDescent="0.25">
      <c r="A67" s="178" t="s">
        <v>267</v>
      </c>
      <c r="B67" s="178"/>
      <c r="C67" s="162"/>
      <c r="D67" s="157"/>
    </row>
    <row r="68" spans="1:4" x14ac:dyDescent="0.25">
      <c r="A68" s="178" t="s">
        <v>13</v>
      </c>
      <c r="B68" s="178"/>
      <c r="C68" s="162"/>
      <c r="D68" s="157"/>
    </row>
    <row r="69" spans="1:4" x14ac:dyDescent="0.25">
      <c r="A69" s="178" t="s">
        <v>268</v>
      </c>
      <c r="B69" s="178"/>
      <c r="C69" s="162"/>
      <c r="D69" s="157"/>
    </row>
    <row r="70" spans="1:4" x14ac:dyDescent="0.25">
      <c r="A70" s="178"/>
      <c r="B70" s="178"/>
      <c r="C70" s="157"/>
      <c r="D70" s="157"/>
    </row>
    <row r="71" spans="1:4" x14ac:dyDescent="0.25">
      <c r="A71" s="178"/>
      <c r="B71" s="178"/>
      <c r="C71" s="157"/>
      <c r="D71" s="157"/>
    </row>
    <row r="77" spans="1:4" x14ac:dyDescent="0.25">
      <c r="C77" s="172"/>
    </row>
    <row r="78" spans="1:4" x14ac:dyDescent="0.25">
      <c r="C78" s="172"/>
    </row>
    <row r="79" spans="1:4" x14ac:dyDescent="0.25">
      <c r="A79" s="1" t="s">
        <v>269</v>
      </c>
      <c r="C79" s="1">
        <v>0.8</v>
      </c>
      <c r="D79" s="1">
        <v>0.6</v>
      </c>
    </row>
    <row r="81" spans="1:1" x14ac:dyDescent="0.25">
      <c r="A81" s="1" t="s">
        <v>270</v>
      </c>
    </row>
    <row r="82" spans="1:1" x14ac:dyDescent="0.25">
      <c r="A82" s="1" t="s">
        <v>271</v>
      </c>
    </row>
    <row r="83" spans="1:1" x14ac:dyDescent="0.25">
      <c r="A83" s="180" t="s">
        <v>272</v>
      </c>
    </row>
  </sheetData>
  <hyperlinks>
    <hyperlink ref="A83" r:id="rId1" xr:uid="{1226215F-4CEB-4EF5-8A13-BF12030D974B}"/>
    <hyperlink ref="B1" location="'0. Contents'!A1" display=": Click here" xr:uid="{C599887F-3BE2-4503-9E0B-A1B18845105C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3D77A-AE14-4A49-8113-A1A61C2D9732}">
  <sheetPr>
    <tabColor rgb="FFFFFF99"/>
  </sheetPr>
  <dimension ref="A1:L58"/>
  <sheetViews>
    <sheetView topLeftCell="A42" zoomScale="130" zoomScaleNormal="130" workbookViewId="0">
      <selection activeCell="E46" sqref="E46"/>
    </sheetView>
  </sheetViews>
  <sheetFormatPr defaultRowHeight="15" x14ac:dyDescent="0.25"/>
  <cols>
    <col min="1" max="1" width="32.42578125" style="1" bestFit="1" customWidth="1"/>
    <col min="2" max="2" width="25.5703125" style="1" customWidth="1"/>
    <col min="3" max="3" width="20.85546875" style="1" bestFit="1" customWidth="1"/>
    <col min="4" max="16384" width="9.140625" style="1"/>
  </cols>
  <sheetData>
    <row r="1" spans="1:12" x14ac:dyDescent="0.25">
      <c r="A1" s="7" t="s">
        <v>103</v>
      </c>
      <c r="B1" s="309" t="s">
        <v>635</v>
      </c>
    </row>
    <row r="3" spans="1:12" ht="15.75" x14ac:dyDescent="0.25">
      <c r="A3" s="143" t="s">
        <v>205</v>
      </c>
      <c r="B3" s="144" t="s">
        <v>206</v>
      </c>
      <c r="C3" s="144" t="s">
        <v>207</v>
      </c>
    </row>
    <row r="4" spans="1:12" x14ac:dyDescent="0.25">
      <c r="A4" s="145" t="s">
        <v>208</v>
      </c>
      <c r="B4" s="145"/>
      <c r="C4" s="145"/>
    </row>
    <row r="5" spans="1:12" ht="15.75" x14ac:dyDescent="0.25">
      <c r="A5" s="146" t="s">
        <v>209</v>
      </c>
      <c r="B5" s="147" t="s">
        <v>108</v>
      </c>
      <c r="C5" s="148">
        <v>10</v>
      </c>
    </row>
    <row r="6" spans="1:12" ht="15.75" x14ac:dyDescent="0.25">
      <c r="A6" s="146" t="s">
        <v>210</v>
      </c>
      <c r="B6" s="147" t="s">
        <v>117</v>
      </c>
      <c r="C6" s="147">
        <v>20</v>
      </c>
    </row>
    <row r="7" spans="1:12" x14ac:dyDescent="0.25">
      <c r="A7" s="147" t="s">
        <v>211</v>
      </c>
      <c r="B7" s="147"/>
      <c r="C7" s="149">
        <f>(((((C5/100)*((1+(C5/100))^C6))/(((1+(C5/100))^C6)-1))))</f>
        <v>0.11745962477254576</v>
      </c>
    </row>
    <row r="8" spans="1:12" x14ac:dyDescent="0.25">
      <c r="A8" s="142" t="s">
        <v>212</v>
      </c>
      <c r="B8" s="150" t="s">
        <v>108</v>
      </c>
      <c r="C8" s="151">
        <v>0.8</v>
      </c>
    </row>
    <row r="11" spans="1:12" x14ac:dyDescent="0.25">
      <c r="A11" s="152"/>
      <c r="B11" s="152" t="s">
        <v>106</v>
      </c>
      <c r="C11" s="153" t="s">
        <v>636</v>
      </c>
      <c r="H11" s="172">
        <v>76.103500761035008</v>
      </c>
      <c r="I11" s="1" t="s">
        <v>274</v>
      </c>
      <c r="J11" s="1">
        <v>25</v>
      </c>
      <c r="K11" s="1" t="s">
        <v>275</v>
      </c>
      <c r="L11" s="1" t="s">
        <v>276</v>
      </c>
    </row>
    <row r="12" spans="1:12" x14ac:dyDescent="0.25">
      <c r="A12" s="154" t="s">
        <v>215</v>
      </c>
      <c r="B12" s="155"/>
      <c r="C12" s="156"/>
      <c r="H12" s="1">
        <v>100</v>
      </c>
      <c r="I12" s="1" t="s">
        <v>274</v>
      </c>
      <c r="J12" s="1">
        <v>32.85</v>
      </c>
      <c r="K12" s="1" t="s">
        <v>275</v>
      </c>
    </row>
    <row r="13" spans="1:12" x14ac:dyDescent="0.25">
      <c r="A13" s="155" t="s">
        <v>277</v>
      </c>
      <c r="B13" s="155"/>
      <c r="C13" s="156">
        <v>2023</v>
      </c>
      <c r="H13" s="1">
        <v>250</v>
      </c>
      <c r="I13" s="1" t="s">
        <v>274</v>
      </c>
      <c r="J13" s="1">
        <v>82.125</v>
      </c>
      <c r="K13" s="1" t="s">
        <v>275</v>
      </c>
    </row>
    <row r="14" spans="1:12" x14ac:dyDescent="0.25">
      <c r="A14" s="155" t="s">
        <v>217</v>
      </c>
      <c r="B14" s="155" t="s">
        <v>62</v>
      </c>
      <c r="C14" s="156" t="s">
        <v>278</v>
      </c>
      <c r="H14" s="1">
        <v>300</v>
      </c>
      <c r="I14" s="1" t="s">
        <v>274</v>
      </c>
      <c r="J14" s="1">
        <v>98.55</v>
      </c>
      <c r="K14" s="1" t="s">
        <v>275</v>
      </c>
    </row>
    <row r="15" spans="1:12" x14ac:dyDescent="0.25">
      <c r="A15" s="155" t="s">
        <v>218</v>
      </c>
      <c r="B15" s="155" t="s">
        <v>62</v>
      </c>
      <c r="C15" s="156" t="s">
        <v>279</v>
      </c>
    </row>
    <row r="16" spans="1:12" x14ac:dyDescent="0.25">
      <c r="A16" s="155" t="s">
        <v>24</v>
      </c>
      <c r="B16" s="155" t="s">
        <v>219</v>
      </c>
      <c r="C16" s="158">
        <f>C17/365*C8*10^6</f>
        <v>146.11872146118722</v>
      </c>
      <c r="J16" s="1">
        <v>200</v>
      </c>
      <c r="K16" s="1" t="s">
        <v>275</v>
      </c>
      <c r="L16" s="1" t="s">
        <v>280</v>
      </c>
    </row>
    <row r="17" spans="1:8" x14ac:dyDescent="0.25">
      <c r="A17" s="155" t="s">
        <v>24</v>
      </c>
      <c r="B17" s="155" t="s">
        <v>220</v>
      </c>
      <c r="C17" s="161">
        <f>C18/C21</f>
        <v>6.6666666666666666E-2</v>
      </c>
    </row>
    <row r="18" spans="1:8" x14ac:dyDescent="0.25">
      <c r="A18" s="155" t="s">
        <v>222</v>
      </c>
      <c r="B18" s="155" t="s">
        <v>224</v>
      </c>
      <c r="C18" s="161">
        <f>50000/10^6</f>
        <v>0.05</v>
      </c>
      <c r="H18" s="1" t="s">
        <v>281</v>
      </c>
    </row>
    <row r="19" spans="1:8" x14ac:dyDescent="0.25">
      <c r="A19" s="155"/>
      <c r="B19" s="155"/>
      <c r="C19" s="156"/>
      <c r="H19" s="1" t="s">
        <v>282</v>
      </c>
    </row>
    <row r="20" spans="1:8" x14ac:dyDescent="0.25">
      <c r="A20" s="155" t="s">
        <v>237</v>
      </c>
      <c r="B20" s="155" t="s">
        <v>239</v>
      </c>
      <c r="C20" s="158">
        <f>1.83/1.77*40</f>
        <v>41.355932203389834</v>
      </c>
      <c r="H20" s="1" t="s">
        <v>283</v>
      </c>
    </row>
    <row r="21" spans="1:8" x14ac:dyDescent="0.25">
      <c r="A21" s="155" t="s">
        <v>284</v>
      </c>
      <c r="B21" s="155" t="s">
        <v>285</v>
      </c>
      <c r="C21" s="156">
        <v>0.75</v>
      </c>
    </row>
    <row r="22" spans="1:8" x14ac:dyDescent="0.25">
      <c r="A22" s="155"/>
      <c r="B22" s="155"/>
      <c r="C22" s="156"/>
    </row>
    <row r="23" spans="1:8" x14ac:dyDescent="0.25">
      <c r="A23" s="155" t="s">
        <v>240</v>
      </c>
      <c r="B23" s="155" t="s">
        <v>156</v>
      </c>
      <c r="C23" s="156">
        <v>80</v>
      </c>
    </row>
    <row r="24" spans="1:8" x14ac:dyDescent="0.25">
      <c r="A24" s="155" t="s">
        <v>241</v>
      </c>
      <c r="B24" s="155" t="s">
        <v>221</v>
      </c>
      <c r="C24" s="167">
        <f>C25*C17*10^6</f>
        <v>9207.5840426931245</v>
      </c>
    </row>
    <row r="25" spans="1:8" x14ac:dyDescent="0.25">
      <c r="A25" s="155" t="s">
        <v>241</v>
      </c>
      <c r="B25" s="155" t="s">
        <v>286</v>
      </c>
      <c r="C25" s="166">
        <v>0.13811376064039688</v>
      </c>
    </row>
    <row r="26" spans="1:8" x14ac:dyDescent="0.25">
      <c r="A26" s="155"/>
      <c r="B26" s="155"/>
      <c r="C26" s="156"/>
    </row>
    <row r="27" spans="1:8" x14ac:dyDescent="0.25">
      <c r="A27" s="154" t="s">
        <v>205</v>
      </c>
      <c r="B27" s="155"/>
      <c r="C27" s="156"/>
    </row>
    <row r="28" spans="1:8" x14ac:dyDescent="0.25">
      <c r="A28" s="155" t="s">
        <v>287</v>
      </c>
      <c r="B28" s="155" t="s">
        <v>248</v>
      </c>
      <c r="C28" s="156">
        <v>110</v>
      </c>
    </row>
    <row r="29" spans="1:8" x14ac:dyDescent="0.25">
      <c r="A29" s="155" t="s">
        <v>288</v>
      </c>
      <c r="B29" s="155" t="s">
        <v>251</v>
      </c>
      <c r="C29" s="158">
        <f>800/798*C28</f>
        <v>110.27568922305764</v>
      </c>
    </row>
    <row r="30" spans="1:8" x14ac:dyDescent="0.25">
      <c r="A30" s="155" t="s">
        <v>254</v>
      </c>
      <c r="B30" s="155" t="s">
        <v>255</v>
      </c>
      <c r="C30" s="158">
        <f>C29*0.05</f>
        <v>5.5137844611528823</v>
      </c>
    </row>
    <row r="31" spans="1:8" x14ac:dyDescent="0.25">
      <c r="A31" s="155" t="s">
        <v>256</v>
      </c>
      <c r="B31" s="155" t="s">
        <v>255</v>
      </c>
      <c r="C31" s="158">
        <f>SUM(C32:C35)</f>
        <v>7.0936688703081057</v>
      </c>
    </row>
    <row r="32" spans="1:8" x14ac:dyDescent="0.25">
      <c r="A32" s="155" t="s">
        <v>257</v>
      </c>
      <c r="B32" s="155" t="s">
        <v>255</v>
      </c>
      <c r="C32" s="168">
        <f>C23*C24/10^6</f>
        <v>0.73660672341544997</v>
      </c>
    </row>
    <row r="33" spans="1:3" x14ac:dyDescent="0.25">
      <c r="A33" s="155" t="s">
        <v>258</v>
      </c>
      <c r="B33" s="155" t="s">
        <v>255</v>
      </c>
      <c r="C33" s="158">
        <f>C17*C20</f>
        <v>2.7570621468926557</v>
      </c>
    </row>
    <row r="34" spans="1:3" x14ac:dyDescent="0.25">
      <c r="A34" s="155" t="s">
        <v>289</v>
      </c>
      <c r="B34" s="155" t="s">
        <v>255</v>
      </c>
      <c r="C34" s="156">
        <v>1.8</v>
      </c>
    </row>
    <row r="35" spans="1:3" x14ac:dyDescent="0.25">
      <c r="A35" s="155" t="s">
        <v>290</v>
      </c>
      <c r="B35" s="155" t="s">
        <v>255</v>
      </c>
      <c r="C35" s="156">
        <v>1.8</v>
      </c>
    </row>
    <row r="36" spans="1:3" x14ac:dyDescent="0.25">
      <c r="A36" s="155"/>
      <c r="B36" s="155"/>
      <c r="C36" s="156"/>
    </row>
    <row r="37" spans="1:3" x14ac:dyDescent="0.25">
      <c r="A37" s="154" t="s">
        <v>259</v>
      </c>
      <c r="B37" s="155"/>
      <c r="C37" s="156"/>
    </row>
    <row r="38" spans="1:3" x14ac:dyDescent="0.25">
      <c r="A38" s="155" t="s">
        <v>260</v>
      </c>
      <c r="B38" s="155" t="s">
        <v>291</v>
      </c>
      <c r="C38" s="174">
        <f>C29/$C$17</f>
        <v>1654.1353383458645</v>
      </c>
    </row>
    <row r="39" spans="1:3" x14ac:dyDescent="0.25">
      <c r="A39" s="155" t="s">
        <v>254</v>
      </c>
      <c r="B39" s="155" t="s">
        <v>291</v>
      </c>
      <c r="C39" s="174">
        <f>C30/$C$17</f>
        <v>82.706766917293237</v>
      </c>
    </row>
    <row r="40" spans="1:3" x14ac:dyDescent="0.25">
      <c r="A40" s="155" t="s">
        <v>256</v>
      </c>
      <c r="B40" s="155" t="s">
        <v>291</v>
      </c>
      <c r="C40" s="174">
        <f>C31/$C$17</f>
        <v>106.40503305462158</v>
      </c>
    </row>
    <row r="41" spans="1:3" x14ac:dyDescent="0.25">
      <c r="A41" s="155"/>
      <c r="B41" s="155"/>
      <c r="C41" s="174"/>
    </row>
    <row r="42" spans="1:3" x14ac:dyDescent="0.25">
      <c r="A42" s="175" t="s">
        <v>262</v>
      </c>
      <c r="B42" s="176"/>
      <c r="C42" s="177"/>
    </row>
    <row r="43" spans="1:3" x14ac:dyDescent="0.25">
      <c r="A43" s="178" t="s">
        <v>292</v>
      </c>
      <c r="B43" s="178" t="s">
        <v>264</v>
      </c>
      <c r="C43" s="157">
        <f>((C29*C7)+C30+C31)/C18</f>
        <v>511.2078881827041</v>
      </c>
    </row>
    <row r="44" spans="1:3" x14ac:dyDescent="0.25">
      <c r="A44" s="178"/>
      <c r="B44" s="178"/>
      <c r="C44" s="157"/>
    </row>
    <row r="45" spans="1:3" x14ac:dyDescent="0.25">
      <c r="A45" s="1" t="s">
        <v>293</v>
      </c>
    </row>
    <row r="50" spans="1:3" x14ac:dyDescent="0.25">
      <c r="A50" s="1" t="s">
        <v>269</v>
      </c>
      <c r="C50" s="1">
        <v>0.6</v>
      </c>
    </row>
    <row r="52" spans="1:3" x14ac:dyDescent="0.25">
      <c r="A52" s="1" t="s">
        <v>639</v>
      </c>
    </row>
    <row r="53" spans="1:3" x14ac:dyDescent="0.25">
      <c r="A53" s="1" t="s">
        <v>637</v>
      </c>
    </row>
    <row r="54" spans="1:3" x14ac:dyDescent="0.25">
      <c r="A54" s="1" t="s">
        <v>638</v>
      </c>
    </row>
    <row r="55" spans="1:3" x14ac:dyDescent="0.25">
      <c r="A55" s="1" t="s">
        <v>640</v>
      </c>
    </row>
    <row r="56" spans="1:3" x14ac:dyDescent="0.25">
      <c r="A56" s="1" t="s">
        <v>641</v>
      </c>
    </row>
    <row r="57" spans="1:3" x14ac:dyDescent="0.25">
      <c r="A57" s="1" t="s">
        <v>642</v>
      </c>
    </row>
    <row r="58" spans="1:3" x14ac:dyDescent="0.25">
      <c r="A58" s="1" t="s">
        <v>643</v>
      </c>
    </row>
  </sheetData>
  <hyperlinks>
    <hyperlink ref="B1" location="'0. Contents'!A1" display=": Click here" xr:uid="{F4DE75DB-FCD7-4A73-BA7F-1F4546467FA1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AB08E-F1CA-459B-ABDD-AAFAE92F2AF4}">
  <sheetPr>
    <tabColor rgb="FFFFFF99"/>
  </sheetPr>
  <dimension ref="A1:N105"/>
  <sheetViews>
    <sheetView zoomScale="160" zoomScaleNormal="160" workbookViewId="0">
      <selection activeCell="B1" sqref="B1"/>
    </sheetView>
  </sheetViews>
  <sheetFormatPr defaultRowHeight="15" x14ac:dyDescent="0.25"/>
  <cols>
    <col min="1" max="1" width="22.5703125" style="1" bestFit="1" customWidth="1"/>
    <col min="2" max="2" width="13.7109375" style="1" customWidth="1"/>
    <col min="3" max="3" width="11" style="1" bestFit="1" customWidth="1"/>
    <col min="4" max="7" width="9.140625" style="1"/>
    <col min="8" max="8" width="22.42578125" style="1" bestFit="1" customWidth="1"/>
    <col min="9" max="9" width="16.7109375" style="1" bestFit="1" customWidth="1"/>
    <col min="10" max="12" width="9.140625" style="1"/>
    <col min="13" max="13" width="22.85546875" style="1" bestFit="1" customWidth="1"/>
    <col min="14" max="16384" width="9.140625" style="1"/>
  </cols>
  <sheetData>
    <row r="1" spans="1:14" x14ac:dyDescent="0.25">
      <c r="A1" s="7" t="s">
        <v>103</v>
      </c>
      <c r="B1" s="309" t="s">
        <v>635</v>
      </c>
    </row>
    <row r="3" spans="1:14" x14ac:dyDescent="0.25">
      <c r="A3" s="182" t="s">
        <v>11</v>
      </c>
    </row>
    <row r="4" spans="1:14" x14ac:dyDescent="0.25">
      <c r="A4" s="2" t="s">
        <v>23</v>
      </c>
      <c r="B4" s="2" t="s">
        <v>22</v>
      </c>
      <c r="C4" s="2" t="s">
        <v>387</v>
      </c>
      <c r="D4" s="2" t="s">
        <v>388</v>
      </c>
      <c r="E4" s="2" t="s">
        <v>387</v>
      </c>
      <c r="F4" s="2" t="s">
        <v>388</v>
      </c>
      <c r="H4" s="182" t="s">
        <v>427</v>
      </c>
    </row>
    <row r="5" spans="1:14" x14ac:dyDescent="0.25">
      <c r="A5" s="247" t="s">
        <v>33</v>
      </c>
      <c r="B5" s="247" t="s">
        <v>72</v>
      </c>
      <c r="C5" s="247" t="s">
        <v>389</v>
      </c>
      <c r="D5" s="247" t="s">
        <v>390</v>
      </c>
      <c r="E5" s="249">
        <f t="shared" ref="E5:E16" si="0">VLOOKUP(C5,H:J,3,FALSE)</f>
        <v>0.20399999999999999</v>
      </c>
      <c r="F5" s="249">
        <f t="shared" ref="F5:F16" si="1">VLOOKUP(D5,L:N,3,FALSE)</f>
        <v>0.37878400000000007</v>
      </c>
      <c r="H5" s="1" t="s">
        <v>507</v>
      </c>
      <c r="I5" s="180" t="s">
        <v>429</v>
      </c>
    </row>
    <row r="6" spans="1:14" x14ac:dyDescent="0.25">
      <c r="A6" s="247" t="s">
        <v>40</v>
      </c>
      <c r="B6" s="247" t="s">
        <v>29</v>
      </c>
      <c r="C6" s="247" t="s">
        <v>393</v>
      </c>
      <c r="D6" s="247" t="s">
        <v>394</v>
      </c>
      <c r="E6" s="249">
        <f t="shared" si="0"/>
        <v>0.23400000000000001</v>
      </c>
      <c r="F6" s="249">
        <f t="shared" si="1"/>
        <v>0.33344740000000006</v>
      </c>
      <c r="H6" s="1" t="s">
        <v>509</v>
      </c>
      <c r="I6" s="180" t="s">
        <v>431</v>
      </c>
    </row>
    <row r="7" spans="1:14" x14ac:dyDescent="0.25">
      <c r="A7" s="247" t="s">
        <v>39</v>
      </c>
      <c r="B7" s="247" t="s">
        <v>29</v>
      </c>
      <c r="C7" s="247" t="s">
        <v>393</v>
      </c>
      <c r="D7" s="247" t="s">
        <v>393</v>
      </c>
      <c r="E7" s="249">
        <f t="shared" si="0"/>
        <v>0.23400000000000001</v>
      </c>
      <c r="F7" s="249">
        <f t="shared" si="1"/>
        <v>0.2824682</v>
      </c>
      <c r="H7" s="1" t="s">
        <v>508</v>
      </c>
      <c r="I7" s="180" t="s">
        <v>428</v>
      </c>
    </row>
    <row r="8" spans="1:14" x14ac:dyDescent="0.25">
      <c r="A8" s="247" t="s">
        <v>38</v>
      </c>
      <c r="B8" s="247" t="s">
        <v>29</v>
      </c>
      <c r="C8" s="247" t="s">
        <v>393</v>
      </c>
      <c r="D8" s="247" t="s">
        <v>393</v>
      </c>
      <c r="E8" s="249">
        <f t="shared" si="0"/>
        <v>0.23400000000000001</v>
      </c>
      <c r="F8" s="249">
        <f t="shared" si="1"/>
        <v>0.2824682</v>
      </c>
      <c r="H8" s="1" t="s">
        <v>508</v>
      </c>
      <c r="I8" s="180" t="s">
        <v>430</v>
      </c>
    </row>
    <row r="9" spans="1:14" x14ac:dyDescent="0.25">
      <c r="A9" s="247" t="s">
        <v>30</v>
      </c>
      <c r="B9" s="247" t="s">
        <v>29</v>
      </c>
      <c r="C9" s="247" t="s">
        <v>393</v>
      </c>
      <c r="D9" s="247" t="s">
        <v>393</v>
      </c>
      <c r="E9" s="249">
        <f t="shared" si="0"/>
        <v>0.23400000000000001</v>
      </c>
      <c r="F9" s="249">
        <f t="shared" si="1"/>
        <v>0.2824682</v>
      </c>
      <c r="H9" s="1" t="s">
        <v>510</v>
      </c>
      <c r="I9" s="180" t="s">
        <v>432</v>
      </c>
    </row>
    <row r="10" spans="1:14" x14ac:dyDescent="0.25">
      <c r="A10" s="247" t="s">
        <v>32</v>
      </c>
      <c r="B10" s="247" t="s">
        <v>29</v>
      </c>
      <c r="C10" s="247" t="s">
        <v>394</v>
      </c>
      <c r="D10" s="247" t="s">
        <v>390</v>
      </c>
      <c r="E10" s="249">
        <f t="shared" si="0"/>
        <v>0.26800000000000002</v>
      </c>
      <c r="F10" s="249">
        <f t="shared" si="1"/>
        <v>0.37878400000000007</v>
      </c>
    </row>
    <row r="11" spans="1:14" x14ac:dyDescent="0.25">
      <c r="A11" s="247" t="s">
        <v>41</v>
      </c>
      <c r="B11" s="247" t="s">
        <v>29</v>
      </c>
      <c r="C11" s="247" t="s">
        <v>393</v>
      </c>
      <c r="D11" s="247" t="s">
        <v>394</v>
      </c>
      <c r="E11" s="249">
        <f t="shared" si="0"/>
        <v>0.23400000000000001</v>
      </c>
      <c r="F11" s="249">
        <f t="shared" si="1"/>
        <v>0.33344740000000006</v>
      </c>
    </row>
    <row r="12" spans="1:14" x14ac:dyDescent="0.25">
      <c r="A12" s="247" t="s">
        <v>28</v>
      </c>
      <c r="B12" s="247" t="s">
        <v>72</v>
      </c>
      <c r="C12" s="247" t="s">
        <v>389</v>
      </c>
      <c r="D12" s="247" t="s">
        <v>390</v>
      </c>
      <c r="E12" s="249">
        <f t="shared" si="0"/>
        <v>0.20399999999999999</v>
      </c>
      <c r="F12" s="249">
        <f t="shared" si="1"/>
        <v>0.37878400000000007</v>
      </c>
      <c r="H12" s="246" t="s">
        <v>422</v>
      </c>
      <c r="I12" s="246" t="s">
        <v>423</v>
      </c>
      <c r="J12" s="2" t="s">
        <v>387</v>
      </c>
      <c r="L12" s="246" t="s">
        <v>422</v>
      </c>
      <c r="M12" s="246" t="s">
        <v>424</v>
      </c>
      <c r="N12" s="2" t="s">
        <v>388</v>
      </c>
    </row>
    <row r="13" spans="1:14" x14ac:dyDescent="0.25">
      <c r="A13" s="247" t="s">
        <v>37</v>
      </c>
      <c r="B13" s="247" t="s">
        <v>29</v>
      </c>
      <c r="C13" s="247" t="s">
        <v>393</v>
      </c>
      <c r="D13" s="247" t="s">
        <v>394</v>
      </c>
      <c r="E13" s="249">
        <f t="shared" si="0"/>
        <v>0.23400000000000001</v>
      </c>
      <c r="F13" s="249">
        <f t="shared" si="1"/>
        <v>0.33344740000000006</v>
      </c>
      <c r="H13" s="3" t="s">
        <v>390</v>
      </c>
      <c r="I13" s="3" t="s">
        <v>391</v>
      </c>
      <c r="J13" s="248">
        <v>0.318</v>
      </c>
      <c r="L13" s="3" t="s">
        <v>390</v>
      </c>
      <c r="M13" s="3" t="s">
        <v>392</v>
      </c>
      <c r="N13" s="248">
        <v>0.37878400000000007</v>
      </c>
    </row>
    <row r="14" spans="1:14" x14ac:dyDescent="0.25">
      <c r="A14" s="247" t="s">
        <v>31</v>
      </c>
      <c r="B14" s="247" t="s">
        <v>29</v>
      </c>
      <c r="C14" s="247" t="s">
        <v>390</v>
      </c>
      <c r="D14" s="247" t="s">
        <v>390</v>
      </c>
      <c r="E14" s="249">
        <f t="shared" si="0"/>
        <v>0.318</v>
      </c>
      <c r="F14" s="249">
        <f t="shared" si="1"/>
        <v>0.37878400000000007</v>
      </c>
      <c r="H14" s="3" t="s">
        <v>394</v>
      </c>
      <c r="I14" s="3" t="s">
        <v>395</v>
      </c>
      <c r="J14" s="248">
        <v>0.26800000000000002</v>
      </c>
      <c r="L14" s="3" t="s">
        <v>394</v>
      </c>
      <c r="M14" s="3" t="s">
        <v>396</v>
      </c>
      <c r="N14" s="248">
        <v>0.33344740000000006</v>
      </c>
    </row>
    <row r="15" spans="1:14" x14ac:dyDescent="0.25">
      <c r="A15" s="247" t="s">
        <v>36</v>
      </c>
      <c r="B15" s="247" t="s">
        <v>73</v>
      </c>
      <c r="C15" s="247" t="s">
        <v>394</v>
      </c>
      <c r="D15" s="247" t="s">
        <v>393</v>
      </c>
      <c r="E15" s="249">
        <f t="shared" si="0"/>
        <v>0.26800000000000002</v>
      </c>
      <c r="F15" s="249">
        <f t="shared" si="1"/>
        <v>0.2824682</v>
      </c>
      <c r="H15" s="3" t="s">
        <v>393</v>
      </c>
      <c r="I15" s="3" t="s">
        <v>397</v>
      </c>
      <c r="J15" s="248">
        <v>0.23400000000000001</v>
      </c>
      <c r="L15" s="3" t="s">
        <v>393</v>
      </c>
      <c r="M15" s="3" t="s">
        <v>398</v>
      </c>
      <c r="N15" s="248">
        <v>0.2824682</v>
      </c>
    </row>
    <row r="16" spans="1:14" x14ac:dyDescent="0.25">
      <c r="A16" s="247" t="s">
        <v>42</v>
      </c>
      <c r="B16" s="247" t="s">
        <v>42</v>
      </c>
      <c r="C16" s="247" t="s">
        <v>390</v>
      </c>
      <c r="D16" s="247" t="s">
        <v>390</v>
      </c>
      <c r="E16" s="249">
        <f t="shared" si="0"/>
        <v>0.318</v>
      </c>
      <c r="F16" s="249">
        <f t="shared" si="1"/>
        <v>0.37878400000000007</v>
      </c>
      <c r="H16" s="3" t="s">
        <v>389</v>
      </c>
      <c r="I16" s="3" t="s">
        <v>399</v>
      </c>
      <c r="J16" s="248">
        <v>0.20399999999999999</v>
      </c>
      <c r="L16" s="3" t="s">
        <v>389</v>
      </c>
      <c r="M16" s="3" t="s">
        <v>400</v>
      </c>
      <c r="N16" s="248">
        <v>0.18483519999999998</v>
      </c>
    </row>
    <row r="18" spans="1:9" x14ac:dyDescent="0.25">
      <c r="A18" s="182" t="s">
        <v>12</v>
      </c>
    </row>
    <row r="19" spans="1:9" x14ac:dyDescent="0.25">
      <c r="A19" s="2" t="s">
        <v>22</v>
      </c>
      <c r="B19" s="2" t="s">
        <v>387</v>
      </c>
      <c r="C19" s="2" t="s">
        <v>388</v>
      </c>
      <c r="H19" s="182" t="s">
        <v>427</v>
      </c>
    </row>
    <row r="20" spans="1:9" x14ac:dyDescent="0.25">
      <c r="A20" s="247" t="s">
        <v>435</v>
      </c>
      <c r="B20" s="249">
        <v>0.16844166666666668</v>
      </c>
      <c r="C20" s="249">
        <v>0.47454337899543381</v>
      </c>
      <c r="H20" s="1" t="s">
        <v>426</v>
      </c>
      <c r="I20" s="180" t="s">
        <v>433</v>
      </c>
    </row>
    <row r="21" spans="1:9" x14ac:dyDescent="0.25">
      <c r="A21" s="247" t="s">
        <v>436</v>
      </c>
      <c r="B21" s="249">
        <v>0.13571249999999999</v>
      </c>
      <c r="C21" s="249">
        <v>0.59406392694063925</v>
      </c>
      <c r="H21" s="1" t="s">
        <v>425</v>
      </c>
      <c r="I21" s="180" t="s">
        <v>434</v>
      </c>
    </row>
    <row r="22" spans="1:9" x14ac:dyDescent="0.25">
      <c r="A22" s="247" t="s">
        <v>437</v>
      </c>
      <c r="B22" s="249">
        <v>0.12151666666666666</v>
      </c>
      <c r="C22" s="249">
        <v>0.38196347031963468</v>
      </c>
    </row>
    <row r="23" spans="1:9" x14ac:dyDescent="0.25">
      <c r="A23" s="247" t="s">
        <v>438</v>
      </c>
      <c r="B23" s="249">
        <v>0.15428333333333333</v>
      </c>
      <c r="C23" s="249">
        <v>0.40707762557077626</v>
      </c>
    </row>
    <row r="24" spans="1:9" x14ac:dyDescent="0.25">
      <c r="A24" s="247" t="s">
        <v>439</v>
      </c>
      <c r="B24" s="249">
        <v>0.14873749999999999</v>
      </c>
      <c r="C24" s="249">
        <v>0.55547945205479454</v>
      </c>
    </row>
    <row r="25" spans="1:9" x14ac:dyDescent="0.25">
      <c r="A25" s="247" t="s">
        <v>440</v>
      </c>
      <c r="B25" s="249">
        <v>0.1401625</v>
      </c>
      <c r="C25" s="249">
        <v>0.47945205479452052</v>
      </c>
    </row>
    <row r="26" spans="1:9" x14ac:dyDescent="0.25">
      <c r="A26" s="247" t="s">
        <v>441</v>
      </c>
      <c r="B26" s="249">
        <v>0.12700416666666667</v>
      </c>
      <c r="C26" s="249">
        <v>0.40365296803652967</v>
      </c>
    </row>
    <row r="27" spans="1:9" x14ac:dyDescent="0.25">
      <c r="A27" s="247" t="s">
        <v>442</v>
      </c>
      <c r="B27" s="249">
        <v>0.12336666666666667</v>
      </c>
      <c r="C27" s="249">
        <v>0.46815068493150686</v>
      </c>
    </row>
    <row r="28" spans="1:9" x14ac:dyDescent="0.25">
      <c r="A28" s="247" t="s">
        <v>443</v>
      </c>
      <c r="B28" s="249">
        <v>0.118475</v>
      </c>
      <c r="C28" s="249">
        <v>0.51244292237442923</v>
      </c>
    </row>
    <row r="29" spans="1:9" x14ac:dyDescent="0.25">
      <c r="A29" s="247" t="s">
        <v>76</v>
      </c>
      <c r="B29" s="249">
        <v>0.18386250000000001</v>
      </c>
      <c r="C29" s="249">
        <v>0.55273972602739729</v>
      </c>
    </row>
    <row r="30" spans="1:9" x14ac:dyDescent="0.25">
      <c r="A30" s="247" t="s">
        <v>444</v>
      </c>
      <c r="B30" s="249">
        <v>0.11820416666666667</v>
      </c>
      <c r="C30" s="249">
        <v>0.44851598173515983</v>
      </c>
    </row>
    <row r="31" spans="1:9" x14ac:dyDescent="0.25">
      <c r="A31" s="247" t="s">
        <v>445</v>
      </c>
      <c r="B31" s="249">
        <v>0.11822083333333333</v>
      </c>
      <c r="C31" s="249">
        <v>0.53253424657534243</v>
      </c>
    </row>
    <row r="32" spans="1:9" x14ac:dyDescent="0.25">
      <c r="A32" s="247" t="s">
        <v>446</v>
      </c>
      <c r="B32" s="249">
        <v>0.1410875</v>
      </c>
      <c r="C32" s="249">
        <v>0.55867579908675802</v>
      </c>
    </row>
    <row r="33" spans="1:3" x14ac:dyDescent="0.25">
      <c r="A33" s="247" t="s">
        <v>71</v>
      </c>
      <c r="B33" s="249">
        <v>0.10886249999999999</v>
      </c>
      <c r="C33" s="249">
        <v>0.54509132420091322</v>
      </c>
    </row>
    <row r="34" spans="1:3" x14ac:dyDescent="0.25">
      <c r="A34" s="247" t="s">
        <v>447</v>
      </c>
      <c r="B34" s="249">
        <v>0.172625</v>
      </c>
      <c r="C34" s="249">
        <v>0.50947488584474887</v>
      </c>
    </row>
    <row r="35" spans="1:3" x14ac:dyDescent="0.25">
      <c r="A35" s="247" t="s">
        <v>70</v>
      </c>
      <c r="B35" s="249">
        <v>0.15127499999999999</v>
      </c>
      <c r="C35" s="249">
        <v>0.48801369863013699</v>
      </c>
    </row>
    <row r="36" spans="1:3" x14ac:dyDescent="0.25">
      <c r="A36" s="247" t="s">
        <v>448</v>
      </c>
      <c r="B36" s="249">
        <v>0.14334166666666667</v>
      </c>
      <c r="C36" s="249">
        <v>0.36438356164383562</v>
      </c>
    </row>
    <row r="37" spans="1:3" x14ac:dyDescent="0.25">
      <c r="A37" s="247" t="s">
        <v>449</v>
      </c>
      <c r="B37" s="249">
        <v>0.10469166666666667</v>
      </c>
      <c r="C37" s="249">
        <v>0.55833333333333335</v>
      </c>
    </row>
    <row r="38" spans="1:3" x14ac:dyDescent="0.25">
      <c r="A38" s="247" t="s">
        <v>450</v>
      </c>
      <c r="B38" s="249">
        <v>0.16638749999999999</v>
      </c>
      <c r="C38" s="249">
        <v>0.50924657534246576</v>
      </c>
    </row>
    <row r="39" spans="1:3" x14ac:dyDescent="0.25">
      <c r="A39" s="247" t="s">
        <v>451</v>
      </c>
      <c r="B39" s="249">
        <v>0.1196</v>
      </c>
      <c r="C39" s="249">
        <v>0.41187214611872147</v>
      </c>
    </row>
    <row r="40" spans="1:3" x14ac:dyDescent="0.25">
      <c r="A40" s="247" t="s">
        <v>452</v>
      </c>
      <c r="B40" s="249">
        <v>0.122825</v>
      </c>
      <c r="C40" s="249">
        <v>0.24554794520547946</v>
      </c>
    </row>
    <row r="41" spans="1:3" x14ac:dyDescent="0.25">
      <c r="A41" s="247" t="s">
        <v>453</v>
      </c>
      <c r="B41" s="249">
        <v>0.11887916666666666</v>
      </c>
      <c r="C41" s="249">
        <v>0.41849315068493148</v>
      </c>
    </row>
    <row r="42" spans="1:3" x14ac:dyDescent="0.25">
      <c r="A42" s="247" t="s">
        <v>454</v>
      </c>
      <c r="B42" s="249">
        <v>0.16172500000000001</v>
      </c>
      <c r="C42" s="249">
        <v>0.40742009132420093</v>
      </c>
    </row>
    <row r="43" spans="1:3" x14ac:dyDescent="0.25">
      <c r="A43" s="247" t="s">
        <v>455</v>
      </c>
      <c r="B43" s="249">
        <v>0.15905833333333333</v>
      </c>
      <c r="C43" s="249">
        <v>0.48652968036529681</v>
      </c>
    </row>
    <row r="44" spans="1:3" x14ac:dyDescent="0.25">
      <c r="A44" s="247" t="s">
        <v>74</v>
      </c>
      <c r="B44" s="249">
        <v>0.1193625</v>
      </c>
      <c r="C44" s="249">
        <v>0.4780821917808219</v>
      </c>
    </row>
    <row r="45" spans="1:3" x14ac:dyDescent="0.25">
      <c r="A45" s="247" t="s">
        <v>75</v>
      </c>
      <c r="B45" s="249">
        <v>0.11505</v>
      </c>
      <c r="C45" s="249">
        <v>0.59737442922374429</v>
      </c>
    </row>
    <row r="46" spans="1:3" x14ac:dyDescent="0.25">
      <c r="A46" s="247" t="s">
        <v>456</v>
      </c>
      <c r="B46" s="249">
        <v>0.12435</v>
      </c>
      <c r="C46" s="249">
        <v>0.42260273972602741</v>
      </c>
    </row>
    <row r="47" spans="1:3" x14ac:dyDescent="0.25">
      <c r="A47" s="247" t="s">
        <v>457</v>
      </c>
      <c r="B47" s="249">
        <v>0.17981250000000001</v>
      </c>
      <c r="C47" s="249">
        <v>0.47020547945205482</v>
      </c>
    </row>
    <row r="48" spans="1:3" x14ac:dyDescent="0.25">
      <c r="A48" s="247" t="s">
        <v>458</v>
      </c>
      <c r="B48" s="249">
        <v>0.14681666666666668</v>
      </c>
      <c r="C48" s="249">
        <v>0.49166666666666664</v>
      </c>
    </row>
    <row r="49" spans="1:9" x14ac:dyDescent="0.25">
      <c r="A49" s="247" t="s">
        <v>459</v>
      </c>
      <c r="B49" s="249">
        <v>0.14667916666666667</v>
      </c>
      <c r="C49" s="249">
        <v>0.47385844748858447</v>
      </c>
    </row>
    <row r="50" spans="1:9" x14ac:dyDescent="0.25">
      <c r="A50" s="247" t="s">
        <v>460</v>
      </c>
      <c r="B50" s="249">
        <v>0.1360625</v>
      </c>
      <c r="C50" s="249">
        <v>0.42545662100456622</v>
      </c>
    </row>
    <row r="51" spans="1:9" x14ac:dyDescent="0.25">
      <c r="A51" s="247" t="s">
        <v>461</v>
      </c>
      <c r="B51" s="249">
        <v>0.14310416666666667</v>
      </c>
      <c r="C51" s="249">
        <v>0.42340182648401825</v>
      </c>
    </row>
    <row r="52" spans="1:9" x14ac:dyDescent="0.25">
      <c r="A52" s="247" t="s">
        <v>462</v>
      </c>
      <c r="B52" s="249">
        <v>0.11822083333333333</v>
      </c>
      <c r="C52" s="249">
        <v>0.54189497716894974</v>
      </c>
    </row>
    <row r="53" spans="1:9" x14ac:dyDescent="0.25">
      <c r="A53" s="247" t="s">
        <v>64</v>
      </c>
      <c r="B53" s="249">
        <v>0.18013333333333334</v>
      </c>
      <c r="C53" s="249">
        <v>0.56735159817351599</v>
      </c>
    </row>
    <row r="54" spans="1:9" x14ac:dyDescent="0.25">
      <c r="A54" s="247" t="s">
        <v>463</v>
      </c>
      <c r="B54" s="249">
        <v>0.15399583333333333</v>
      </c>
      <c r="C54" s="249">
        <v>0.3987442922374429</v>
      </c>
    </row>
    <row r="55" spans="1:9" x14ac:dyDescent="0.25">
      <c r="A55" s="247" t="s">
        <v>42</v>
      </c>
      <c r="B55" s="247"/>
      <c r="C55" s="247"/>
    </row>
    <row r="57" spans="1:9" x14ac:dyDescent="0.25">
      <c r="A57" s="182" t="s">
        <v>13</v>
      </c>
    </row>
    <row r="58" spans="1:9" x14ac:dyDescent="0.25">
      <c r="A58" s="2" t="s">
        <v>22</v>
      </c>
      <c r="B58" s="2" t="s">
        <v>387</v>
      </c>
      <c r="C58" s="2" t="s">
        <v>388</v>
      </c>
      <c r="H58" s="182" t="s">
        <v>427</v>
      </c>
    </row>
    <row r="59" spans="1:9" x14ac:dyDescent="0.25">
      <c r="A59" s="247" t="s">
        <v>464</v>
      </c>
      <c r="B59" s="249">
        <v>0.20482916666666665</v>
      </c>
      <c r="C59" s="249">
        <v>0.5</v>
      </c>
      <c r="H59" s="1" t="s">
        <v>426</v>
      </c>
      <c r="I59" s="180" t="s">
        <v>433</v>
      </c>
    </row>
    <row r="60" spans="1:9" x14ac:dyDescent="0.25">
      <c r="A60" s="247" t="s">
        <v>465</v>
      </c>
      <c r="B60" s="249">
        <v>0.19492916666666668</v>
      </c>
      <c r="C60" s="249">
        <v>0.45</v>
      </c>
      <c r="H60" s="1" t="s">
        <v>425</v>
      </c>
      <c r="I60" s="180" t="s">
        <v>471</v>
      </c>
    </row>
    <row r="61" spans="1:9" x14ac:dyDescent="0.25">
      <c r="A61" s="247" t="s">
        <v>466</v>
      </c>
      <c r="B61" s="249">
        <v>0.21151249999999999</v>
      </c>
      <c r="C61" s="249">
        <v>0.3</v>
      </c>
    </row>
    <row r="62" spans="1:9" x14ac:dyDescent="0.25">
      <c r="A62" s="247" t="s">
        <v>467</v>
      </c>
      <c r="B62" s="249">
        <v>0.20064583333333333</v>
      </c>
      <c r="C62" s="249">
        <v>0.32</v>
      </c>
    </row>
    <row r="63" spans="1:9" x14ac:dyDescent="0.25">
      <c r="A63" s="247" t="s">
        <v>468</v>
      </c>
      <c r="B63" s="249">
        <v>0.21534583333333335</v>
      </c>
      <c r="C63" s="249">
        <v>0.45</v>
      </c>
    </row>
    <row r="64" spans="1:9" x14ac:dyDescent="0.25">
      <c r="A64" s="247" t="s">
        <v>469</v>
      </c>
      <c r="B64" s="249">
        <v>0.20489166666666667</v>
      </c>
      <c r="C64" s="249">
        <v>0.25</v>
      </c>
    </row>
    <row r="65" spans="1:9" x14ac:dyDescent="0.25">
      <c r="A65" s="247" t="s">
        <v>63</v>
      </c>
      <c r="B65" s="249">
        <v>0.21495</v>
      </c>
      <c r="C65" s="249">
        <v>0.25</v>
      </c>
    </row>
    <row r="66" spans="1:9" x14ac:dyDescent="0.25">
      <c r="A66" s="247" t="s">
        <v>64</v>
      </c>
      <c r="B66" s="249">
        <v>0.18013333333333334</v>
      </c>
      <c r="C66" s="249">
        <v>0.3</v>
      </c>
    </row>
    <row r="67" spans="1:9" x14ac:dyDescent="0.25">
      <c r="A67" s="247" t="s">
        <v>470</v>
      </c>
      <c r="B67" s="249">
        <v>0.20851249999999999</v>
      </c>
      <c r="C67" s="249">
        <v>0.25</v>
      </c>
    </row>
    <row r="68" spans="1:9" x14ac:dyDescent="0.25">
      <c r="A68" s="247" t="s">
        <v>42</v>
      </c>
      <c r="B68" s="247"/>
      <c r="C68" s="247"/>
    </row>
    <row r="70" spans="1:9" x14ac:dyDescent="0.25">
      <c r="A70" s="182" t="s">
        <v>14</v>
      </c>
      <c r="B70" s="182"/>
    </row>
    <row r="71" spans="1:9" x14ac:dyDescent="0.25">
      <c r="A71" s="2" t="s">
        <v>472</v>
      </c>
      <c r="B71" s="2" t="s">
        <v>22</v>
      </c>
      <c r="C71" s="2" t="s">
        <v>387</v>
      </c>
      <c r="D71" s="2" t="s">
        <v>388</v>
      </c>
      <c r="H71" s="182" t="s">
        <v>427</v>
      </c>
    </row>
    <row r="72" spans="1:9" x14ac:dyDescent="0.25">
      <c r="A72" s="247" t="s">
        <v>473</v>
      </c>
      <c r="B72" s="247" t="s">
        <v>14</v>
      </c>
      <c r="C72" s="249">
        <v>0.1734</v>
      </c>
      <c r="D72" s="249">
        <v>0.28400000000000003</v>
      </c>
      <c r="H72" s="1" t="s">
        <v>506</v>
      </c>
      <c r="I72" s="180" t="s">
        <v>505</v>
      </c>
    </row>
    <row r="73" spans="1:9" x14ac:dyDescent="0.25">
      <c r="A73" s="247" t="s">
        <v>474</v>
      </c>
      <c r="B73" s="247" t="s">
        <v>14</v>
      </c>
      <c r="C73" s="249">
        <v>0.1865</v>
      </c>
      <c r="D73" s="249">
        <v>0.19750000000000001</v>
      </c>
      <c r="H73" s="1" t="s">
        <v>504</v>
      </c>
      <c r="I73" s="180" t="s">
        <v>502</v>
      </c>
    </row>
    <row r="74" spans="1:9" x14ac:dyDescent="0.25">
      <c r="A74" s="247" t="s">
        <v>475</v>
      </c>
      <c r="B74" s="247" t="s">
        <v>14</v>
      </c>
      <c r="C74" s="249">
        <v>0.15140000000000001</v>
      </c>
      <c r="D74" s="249">
        <v>0.19750000000000001</v>
      </c>
      <c r="H74" s="1" t="s">
        <v>425</v>
      </c>
      <c r="I74" s="180" t="s">
        <v>503</v>
      </c>
    </row>
    <row r="75" spans="1:9" x14ac:dyDescent="0.25">
      <c r="A75" s="247" t="s">
        <v>476</v>
      </c>
      <c r="B75" s="247" t="s">
        <v>14</v>
      </c>
      <c r="C75" s="249">
        <v>0.19309999999999999</v>
      </c>
      <c r="D75" s="249">
        <v>0.19750000000000001</v>
      </c>
    </row>
    <row r="76" spans="1:9" x14ac:dyDescent="0.25">
      <c r="A76" s="247" t="s">
        <v>477</v>
      </c>
      <c r="B76" s="247" t="s">
        <v>14</v>
      </c>
      <c r="C76" s="249">
        <v>0.21429999999999999</v>
      </c>
      <c r="D76" s="249">
        <v>0.27450000000000002</v>
      </c>
    </row>
    <row r="77" spans="1:9" x14ac:dyDescent="0.25">
      <c r="A77" s="247" t="s">
        <v>65</v>
      </c>
      <c r="B77" s="247" t="s">
        <v>14</v>
      </c>
      <c r="C77" s="249">
        <v>0.192</v>
      </c>
      <c r="D77" s="249">
        <v>0.19750000000000001</v>
      </c>
    </row>
    <row r="78" spans="1:9" x14ac:dyDescent="0.25">
      <c r="A78" s="247" t="s">
        <v>478</v>
      </c>
      <c r="B78" s="247" t="s">
        <v>14</v>
      </c>
      <c r="C78" s="249">
        <v>0.18410000000000001</v>
      </c>
      <c r="D78" s="249">
        <v>0.28400000000000003</v>
      </c>
    </row>
    <row r="79" spans="1:9" x14ac:dyDescent="0.25">
      <c r="A79" s="247" t="s">
        <v>479</v>
      </c>
      <c r="B79" s="247" t="s">
        <v>14</v>
      </c>
      <c r="C79" s="249">
        <v>0.1862</v>
      </c>
      <c r="D79" s="249">
        <v>0.28400000000000003</v>
      </c>
    </row>
    <row r="80" spans="1:9" x14ac:dyDescent="0.25">
      <c r="A80" s="247" t="s">
        <v>480</v>
      </c>
      <c r="B80" s="247" t="s">
        <v>14</v>
      </c>
      <c r="C80" s="249">
        <v>0.216</v>
      </c>
      <c r="D80" s="249">
        <v>0.28400000000000003</v>
      </c>
    </row>
    <row r="81" spans="1:4" x14ac:dyDescent="0.25">
      <c r="A81" s="247" t="s">
        <v>481</v>
      </c>
      <c r="B81" s="247" t="s">
        <v>14</v>
      </c>
      <c r="C81" s="249">
        <v>0.18770000000000001</v>
      </c>
      <c r="D81" s="249">
        <v>0.28400000000000003</v>
      </c>
    </row>
    <row r="82" spans="1:4" x14ac:dyDescent="0.25">
      <c r="A82" s="247" t="s">
        <v>67</v>
      </c>
      <c r="B82" s="247" t="s">
        <v>14</v>
      </c>
      <c r="C82" s="249">
        <v>0.17269999999999999</v>
      </c>
      <c r="D82" s="249">
        <v>0.32250000000000001</v>
      </c>
    </row>
    <row r="83" spans="1:4" x14ac:dyDescent="0.25">
      <c r="A83" s="247" t="s">
        <v>482</v>
      </c>
      <c r="B83" s="247" t="s">
        <v>14</v>
      </c>
      <c r="C83" s="249">
        <v>0.17319999999999999</v>
      </c>
      <c r="D83" s="249">
        <v>0.28400000000000003</v>
      </c>
    </row>
    <row r="84" spans="1:4" x14ac:dyDescent="0.25">
      <c r="A84" s="247" t="s">
        <v>483</v>
      </c>
      <c r="B84" s="247" t="s">
        <v>14</v>
      </c>
      <c r="C84" s="249">
        <v>0.16819999999999999</v>
      </c>
      <c r="D84" s="249">
        <v>0.28400000000000003</v>
      </c>
    </row>
    <row r="85" spans="1:4" x14ac:dyDescent="0.25">
      <c r="A85" s="247" t="s">
        <v>484</v>
      </c>
      <c r="B85" s="247" t="s">
        <v>14</v>
      </c>
      <c r="C85" s="249">
        <v>0.16420000000000001</v>
      </c>
      <c r="D85" s="249">
        <v>0.28400000000000003</v>
      </c>
    </row>
    <row r="86" spans="1:4" x14ac:dyDescent="0.25">
      <c r="A86" s="247" t="s">
        <v>68</v>
      </c>
      <c r="B86" s="247" t="s">
        <v>14</v>
      </c>
      <c r="C86" s="249">
        <v>0.17299999999999999</v>
      </c>
      <c r="D86" s="249">
        <v>0.32250000000000001</v>
      </c>
    </row>
    <row r="87" spans="1:4" x14ac:dyDescent="0.25">
      <c r="A87" s="247" t="s">
        <v>485</v>
      </c>
      <c r="B87" s="247" t="s">
        <v>14</v>
      </c>
      <c r="C87" s="249">
        <v>0.1754</v>
      </c>
      <c r="D87" s="249">
        <v>0.28400000000000003</v>
      </c>
    </row>
    <row r="88" spans="1:4" x14ac:dyDescent="0.25">
      <c r="A88" s="247" t="s">
        <v>486</v>
      </c>
      <c r="B88" s="247" t="s">
        <v>14</v>
      </c>
      <c r="C88" s="249">
        <v>0.1784</v>
      </c>
      <c r="D88" s="249">
        <v>0.32250000000000001</v>
      </c>
    </row>
    <row r="89" spans="1:4" x14ac:dyDescent="0.25">
      <c r="A89" s="247" t="s">
        <v>487</v>
      </c>
      <c r="B89" s="247" t="s">
        <v>14</v>
      </c>
      <c r="C89" s="249">
        <v>0.18140000000000001</v>
      </c>
      <c r="D89" s="249">
        <v>0.32250000000000001</v>
      </c>
    </row>
    <row r="90" spans="1:4" x14ac:dyDescent="0.25">
      <c r="A90" s="247" t="s">
        <v>488</v>
      </c>
      <c r="B90" s="247" t="s">
        <v>14</v>
      </c>
      <c r="C90" s="249">
        <v>0.214</v>
      </c>
      <c r="D90" s="249">
        <v>0.32250000000000001</v>
      </c>
    </row>
    <row r="91" spans="1:4" x14ac:dyDescent="0.25">
      <c r="A91" s="247" t="s">
        <v>489</v>
      </c>
      <c r="B91" s="247" t="s">
        <v>14</v>
      </c>
      <c r="C91" s="249">
        <v>0.26029999999999998</v>
      </c>
      <c r="D91" s="249">
        <v>0.3795</v>
      </c>
    </row>
    <row r="92" spans="1:4" x14ac:dyDescent="0.25">
      <c r="A92" s="247" t="s">
        <v>490</v>
      </c>
      <c r="B92" s="247" t="s">
        <v>14</v>
      </c>
      <c r="C92" s="249">
        <v>0.1908</v>
      </c>
      <c r="D92" s="249">
        <v>0.32250000000000001</v>
      </c>
    </row>
    <row r="93" spans="1:4" x14ac:dyDescent="0.25">
      <c r="A93" s="247" t="s">
        <v>69</v>
      </c>
      <c r="B93" s="247" t="s">
        <v>14</v>
      </c>
      <c r="C93" s="249">
        <v>0.1784</v>
      </c>
      <c r="D93" s="249">
        <v>0.32250000000000001</v>
      </c>
    </row>
    <row r="94" spans="1:4" x14ac:dyDescent="0.25">
      <c r="A94" s="247" t="s">
        <v>491</v>
      </c>
      <c r="B94" s="247" t="s">
        <v>14</v>
      </c>
      <c r="C94" s="249">
        <v>0.16819999999999999</v>
      </c>
      <c r="D94" s="249">
        <v>0.32250000000000001</v>
      </c>
    </row>
    <row r="95" spans="1:4" x14ac:dyDescent="0.25">
      <c r="A95" s="247" t="s">
        <v>492</v>
      </c>
      <c r="B95" s="247" t="s">
        <v>14</v>
      </c>
      <c r="C95" s="249">
        <v>0.19700000000000001</v>
      </c>
      <c r="D95" s="249">
        <v>0.27450000000000002</v>
      </c>
    </row>
    <row r="96" spans="1:4" x14ac:dyDescent="0.25">
      <c r="A96" s="247" t="s">
        <v>493</v>
      </c>
      <c r="B96" s="247" t="s">
        <v>14</v>
      </c>
      <c r="C96" s="249">
        <v>0.19239999999999999</v>
      </c>
      <c r="D96" s="249">
        <v>0.27450000000000002</v>
      </c>
    </row>
    <row r="97" spans="1:4" x14ac:dyDescent="0.25">
      <c r="A97" s="247" t="s">
        <v>494</v>
      </c>
      <c r="B97" s="247" t="s">
        <v>14</v>
      </c>
      <c r="C97" s="249">
        <v>0.1797</v>
      </c>
      <c r="D97" s="249">
        <v>0.32250000000000001</v>
      </c>
    </row>
    <row r="98" spans="1:4" x14ac:dyDescent="0.25">
      <c r="A98" s="247" t="s">
        <v>495</v>
      </c>
      <c r="B98" s="247" t="s">
        <v>14</v>
      </c>
      <c r="C98" s="249">
        <v>0.30869999999999997</v>
      </c>
      <c r="D98" s="249">
        <v>0.32250000000000001</v>
      </c>
    </row>
    <row r="99" spans="1:4" x14ac:dyDescent="0.25">
      <c r="A99" s="247" t="s">
        <v>66</v>
      </c>
      <c r="B99" s="247" t="s">
        <v>14</v>
      </c>
      <c r="C99" s="249">
        <v>0.21440000000000001</v>
      </c>
      <c r="D99" s="249">
        <v>0.4</v>
      </c>
    </row>
    <row r="100" spans="1:4" x14ac:dyDescent="0.25">
      <c r="A100" s="247" t="s">
        <v>496</v>
      </c>
      <c r="B100" s="247" t="s">
        <v>14</v>
      </c>
      <c r="C100" s="249">
        <v>0.1928</v>
      </c>
      <c r="D100" s="249">
        <v>0.3795</v>
      </c>
    </row>
    <row r="101" spans="1:4" x14ac:dyDescent="0.25">
      <c r="A101" s="247" t="s">
        <v>497</v>
      </c>
      <c r="B101" s="247" t="s">
        <v>14</v>
      </c>
      <c r="C101" s="249">
        <v>0.2394</v>
      </c>
      <c r="D101" s="249">
        <v>0.27450000000000002</v>
      </c>
    </row>
    <row r="102" spans="1:4" x14ac:dyDescent="0.25">
      <c r="A102" s="247" t="s">
        <v>498</v>
      </c>
      <c r="B102" s="247" t="s">
        <v>14</v>
      </c>
      <c r="C102" s="249">
        <v>0.1764</v>
      </c>
      <c r="D102" s="249">
        <v>0.28400000000000003</v>
      </c>
    </row>
    <row r="103" spans="1:4" x14ac:dyDescent="0.25">
      <c r="A103" s="247" t="s">
        <v>499</v>
      </c>
      <c r="B103" s="247" t="s">
        <v>501</v>
      </c>
      <c r="C103" s="249">
        <v>0.1865</v>
      </c>
      <c r="D103" s="249">
        <v>0.19750000000000001</v>
      </c>
    </row>
    <row r="104" spans="1:4" x14ac:dyDescent="0.25">
      <c r="A104" s="247" t="s">
        <v>500</v>
      </c>
      <c r="B104" s="247" t="s">
        <v>501</v>
      </c>
      <c r="C104" s="249">
        <v>0.1865</v>
      </c>
      <c r="D104" s="249">
        <v>0.19750000000000001</v>
      </c>
    </row>
    <row r="105" spans="1:4" x14ac:dyDescent="0.25">
      <c r="A105" s="247" t="s">
        <v>659</v>
      </c>
      <c r="B105" s="247" t="s">
        <v>660</v>
      </c>
      <c r="C105" s="249">
        <v>0.22</v>
      </c>
      <c r="D105" s="249">
        <v>0.28400000000000003</v>
      </c>
    </row>
  </sheetData>
  <hyperlinks>
    <hyperlink ref="I7" r:id="rId1" xr:uid="{FD22DCDA-B1FC-4480-925B-4E3643F07012}"/>
    <hyperlink ref="I5" r:id="rId2" xr:uid="{67AB156E-D0D4-432C-B8D3-1BECB320ECE7}"/>
    <hyperlink ref="I8" r:id="rId3" xr:uid="{80151BF9-9C3B-4EA1-9518-422BBB85BA99}"/>
    <hyperlink ref="I6" r:id="rId4" xr:uid="{C71AA3F2-FC62-423D-B077-A06E12F9CF8C}"/>
    <hyperlink ref="I9" r:id="rId5" xr:uid="{48F84C2C-B920-420A-893B-F1C3CF775CDD}"/>
    <hyperlink ref="I20" r:id="rId6" xr:uid="{3964D5AA-3050-4060-83C1-5E9FD6F515B9}"/>
    <hyperlink ref="I21" r:id="rId7" xr:uid="{F09BD493-2DF5-4663-89D8-E5422F2CE79C}"/>
    <hyperlink ref="I60" r:id="rId8" xr:uid="{8E5BBA92-0A40-4FA0-A9E3-F3BB0B7F53E4}"/>
    <hyperlink ref="I59" r:id="rId9" xr:uid="{FC2B922D-0B7D-44D9-B214-556CBD5374D2}"/>
    <hyperlink ref="I73" r:id="rId10" xr:uid="{464120EC-9864-4ADA-9478-CF59AA136120}"/>
    <hyperlink ref="I74" r:id="rId11" xr:uid="{F88E43C2-9B61-4452-A09E-D93BD5AACCDE}"/>
    <hyperlink ref="I72" r:id="rId12" xr:uid="{A695EA01-A7F8-4AD0-8BBB-247D25F0815B}"/>
    <hyperlink ref="B1" location="'0. Contents'!A1" display=": Click here" xr:uid="{20E22676-700F-4CC6-9C09-BBFC2D87C3B5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BCCED-8408-4F96-A21F-D367D5C46BCE}">
  <sheetPr>
    <tabColor rgb="FFFFFF99"/>
  </sheetPr>
  <dimension ref="A1:BE74"/>
  <sheetViews>
    <sheetView zoomScaleNormal="100" workbookViewId="0">
      <selection activeCell="J7" sqref="J7:Q7"/>
    </sheetView>
  </sheetViews>
  <sheetFormatPr defaultRowHeight="15" x14ac:dyDescent="0.25"/>
  <cols>
    <col min="1" max="1" width="15.28515625" style="1" customWidth="1"/>
    <col min="2" max="2" width="10.85546875" style="1" customWidth="1"/>
    <col min="3" max="9" width="9.140625" style="1"/>
    <col min="10" max="10" width="14.140625" style="1" customWidth="1"/>
    <col min="11" max="11" width="10.28515625" style="1" customWidth="1"/>
    <col min="12" max="18" width="9.140625" style="1"/>
    <col min="19" max="19" width="14" style="1" customWidth="1"/>
    <col min="20" max="25" width="9.140625" style="1"/>
    <col min="26" max="26" width="9.140625" style="1" customWidth="1"/>
    <col min="27" max="27" width="9.140625" style="1"/>
    <col min="28" max="28" width="15.140625" style="1" customWidth="1"/>
    <col min="29" max="29" width="8.5703125" style="1" customWidth="1"/>
    <col min="30" max="36" width="9.140625" style="1" customWidth="1"/>
    <col min="37" max="37" width="15.140625" style="1" customWidth="1"/>
    <col min="38" max="43" width="12.140625" style="1" customWidth="1"/>
    <col min="44" max="44" width="9.140625" style="1" customWidth="1"/>
    <col min="45" max="45" width="15.140625" style="1" customWidth="1"/>
    <col min="46" max="51" width="12.140625" style="1" customWidth="1"/>
    <col min="52" max="52" width="9.140625" style="1"/>
    <col min="53" max="53" width="15" style="1" customWidth="1"/>
    <col min="54" max="54" width="10" style="1" customWidth="1"/>
    <col min="55" max="16384" width="9.140625" style="1"/>
  </cols>
  <sheetData>
    <row r="1" spans="1:57" x14ac:dyDescent="0.25">
      <c r="A1" s="7" t="s">
        <v>103</v>
      </c>
      <c r="B1" s="309" t="s">
        <v>635</v>
      </c>
    </row>
    <row r="3" spans="1:57" s="5" customFormat="1" ht="18.75" x14ac:dyDescent="0.3">
      <c r="A3" s="5" t="s">
        <v>523</v>
      </c>
      <c r="J3" s="5" t="s">
        <v>520</v>
      </c>
      <c r="S3" s="5" t="s">
        <v>521</v>
      </c>
      <c r="AB3" s="5" t="s">
        <v>15</v>
      </c>
      <c r="AK3" s="5" t="s">
        <v>21</v>
      </c>
      <c r="AS3" s="5" t="s">
        <v>78</v>
      </c>
      <c r="BA3" s="5" t="s">
        <v>519</v>
      </c>
    </row>
    <row r="4" spans="1:57" x14ac:dyDescent="0.25">
      <c r="BA4" s="337" t="s">
        <v>649</v>
      </c>
      <c r="BB4" s="227"/>
      <c r="BC4" s="15"/>
      <c r="BD4" s="15"/>
      <c r="BE4" s="15"/>
    </row>
    <row r="5" spans="1:57" x14ac:dyDescent="0.25">
      <c r="BA5" s="337"/>
      <c r="BB5" s="227"/>
      <c r="BC5" s="15"/>
      <c r="BD5" s="15"/>
      <c r="BE5" s="15"/>
    </row>
    <row r="6" spans="1:57" x14ac:dyDescent="0.25">
      <c r="A6" s="2" t="s">
        <v>10</v>
      </c>
      <c r="B6" s="2">
        <v>2023</v>
      </c>
      <c r="C6" s="2">
        <v>2030</v>
      </c>
      <c r="D6" s="2">
        <v>2040</v>
      </c>
      <c r="E6" s="2">
        <v>2050</v>
      </c>
      <c r="F6" s="2">
        <v>2060</v>
      </c>
      <c r="G6" s="2">
        <v>2070</v>
      </c>
      <c r="H6" s="2">
        <v>2080</v>
      </c>
      <c r="J6" s="2" t="s">
        <v>10</v>
      </c>
      <c r="K6" s="2">
        <v>2023</v>
      </c>
      <c r="L6" s="2">
        <v>2030</v>
      </c>
      <c r="M6" s="2">
        <v>2040</v>
      </c>
      <c r="N6" s="2">
        <v>2050</v>
      </c>
      <c r="O6" s="2">
        <v>2060</v>
      </c>
      <c r="P6" s="2">
        <v>2070</v>
      </c>
      <c r="Q6" s="2">
        <v>2080</v>
      </c>
      <c r="S6" s="2" t="s">
        <v>10</v>
      </c>
      <c r="T6" s="2">
        <v>2023</v>
      </c>
      <c r="U6" s="2">
        <v>2030</v>
      </c>
      <c r="V6" s="2">
        <v>2040</v>
      </c>
      <c r="W6" s="2">
        <v>2050</v>
      </c>
      <c r="X6" s="2">
        <v>2060</v>
      </c>
      <c r="Y6" s="2">
        <v>2070</v>
      </c>
      <c r="Z6" s="2">
        <v>2080</v>
      </c>
      <c r="AC6" s="2">
        <v>2023</v>
      </c>
      <c r="AD6" s="2">
        <v>2030</v>
      </c>
      <c r="AE6" s="2">
        <v>2040</v>
      </c>
      <c r="AF6" s="2">
        <v>2050</v>
      </c>
      <c r="AG6" s="2">
        <v>2060</v>
      </c>
      <c r="AH6" s="2">
        <v>2070</v>
      </c>
      <c r="AI6" s="2">
        <v>2080</v>
      </c>
      <c r="AK6" s="2" t="s">
        <v>10</v>
      </c>
      <c r="AL6" s="6" t="s">
        <v>645</v>
      </c>
      <c r="AM6" s="6" t="s">
        <v>16</v>
      </c>
      <c r="AN6" s="6" t="s">
        <v>17</v>
      </c>
      <c r="AO6" s="6" t="s">
        <v>18</v>
      </c>
      <c r="AP6" s="6" t="s">
        <v>19</v>
      </c>
      <c r="AQ6" s="6" t="s">
        <v>20</v>
      </c>
      <c r="AS6" s="2" t="s">
        <v>10</v>
      </c>
      <c r="AT6" s="6" t="s">
        <v>645</v>
      </c>
      <c r="AU6" s="6" t="s">
        <v>16</v>
      </c>
      <c r="AV6" s="6" t="s">
        <v>17</v>
      </c>
      <c r="AW6" s="6" t="s">
        <v>18</v>
      </c>
      <c r="AX6" s="6" t="s">
        <v>19</v>
      </c>
      <c r="AY6" s="6" t="s">
        <v>20</v>
      </c>
      <c r="BA6" s="2" t="s">
        <v>10</v>
      </c>
      <c r="BB6" s="6" t="s">
        <v>650</v>
      </c>
      <c r="BC6" s="6" t="s">
        <v>651</v>
      </c>
      <c r="BD6" s="6" t="s">
        <v>652</v>
      </c>
      <c r="BE6" s="6" t="s">
        <v>522</v>
      </c>
    </row>
    <row r="7" spans="1:57" s="227" customFormat="1" x14ac:dyDescent="0.25">
      <c r="A7" s="338" t="s">
        <v>11</v>
      </c>
      <c r="B7" s="339"/>
      <c r="C7" s="339"/>
      <c r="D7" s="339"/>
      <c r="E7" s="339"/>
      <c r="F7" s="339"/>
      <c r="G7" s="339"/>
      <c r="H7" s="340"/>
      <c r="J7" s="338" t="s">
        <v>11</v>
      </c>
      <c r="K7" s="339"/>
      <c r="L7" s="339"/>
      <c r="M7" s="339"/>
      <c r="N7" s="339"/>
      <c r="O7" s="339"/>
      <c r="P7" s="339"/>
      <c r="Q7" s="340"/>
      <c r="S7" s="338" t="s">
        <v>11</v>
      </c>
      <c r="T7" s="339"/>
      <c r="U7" s="339"/>
      <c r="V7" s="339"/>
      <c r="W7" s="339"/>
      <c r="X7" s="339"/>
      <c r="Y7" s="339"/>
      <c r="Z7" s="340"/>
      <c r="AB7" s="338" t="s">
        <v>11</v>
      </c>
      <c r="AC7" s="339"/>
      <c r="AD7" s="339"/>
      <c r="AE7" s="339"/>
      <c r="AF7" s="339"/>
      <c r="AG7" s="339"/>
      <c r="AH7" s="339"/>
      <c r="AI7" s="340"/>
      <c r="AK7" s="246" t="s">
        <v>11</v>
      </c>
      <c r="AL7" s="246"/>
      <c r="AM7" s="246"/>
      <c r="AN7" s="246"/>
      <c r="AO7" s="246"/>
      <c r="AP7" s="246"/>
      <c r="AQ7" s="246"/>
      <c r="AS7" s="246" t="s">
        <v>11</v>
      </c>
      <c r="AT7" s="246"/>
      <c r="AU7" s="246"/>
      <c r="AV7" s="246"/>
      <c r="AW7" s="246"/>
      <c r="AX7" s="246"/>
      <c r="AY7" s="246"/>
      <c r="BA7" s="246" t="s">
        <v>11</v>
      </c>
      <c r="BB7" s="246"/>
      <c r="BC7" s="246"/>
      <c r="BD7" s="246"/>
      <c r="BE7" s="246"/>
    </row>
    <row r="8" spans="1:57" x14ac:dyDescent="0.25">
      <c r="A8" s="3" t="s">
        <v>0</v>
      </c>
      <c r="B8" s="4">
        <v>17.739000000000001</v>
      </c>
      <c r="C8" s="4">
        <v>19.52206116909769</v>
      </c>
      <c r="D8" s="4">
        <v>24.251555389436451</v>
      </c>
      <c r="E8" s="4">
        <v>26.336669622011751</v>
      </c>
      <c r="F8" s="4">
        <v>30.184703846429361</v>
      </c>
      <c r="G8" s="4">
        <v>33.592008072886387</v>
      </c>
      <c r="H8" s="4">
        <v>36.999312299343423</v>
      </c>
      <c r="J8" s="3" t="s">
        <v>0</v>
      </c>
      <c r="K8" s="4">
        <v>22.169</v>
      </c>
      <c r="L8" s="4">
        <v>29.345759680000004</v>
      </c>
      <c r="M8" s="4">
        <v>43.195911342592005</v>
      </c>
      <c r="N8" s="4">
        <v>57.945911342592005</v>
      </c>
      <c r="O8" s="4">
        <v>77.908411342592089</v>
      </c>
      <c r="P8" s="4">
        <v>97.458411342591944</v>
      </c>
      <c r="Q8" s="4">
        <v>117.0084113425918</v>
      </c>
      <c r="S8" s="3" t="s">
        <v>0</v>
      </c>
      <c r="T8" s="4">
        <v>17.11819414878574</v>
      </c>
      <c r="U8" s="4">
        <v>23.093700563722969</v>
      </c>
      <c r="V8" s="4">
        <v>35.803861696906196</v>
      </c>
      <c r="W8" s="4">
        <v>47.196578692658797</v>
      </c>
      <c r="X8" s="4">
        <v>63.296353603243112</v>
      </c>
      <c r="Y8" s="4">
        <v>79.063446878229655</v>
      </c>
      <c r="Z8" s="4">
        <v>95.035971498531751</v>
      </c>
      <c r="AB8" s="3" t="s">
        <v>0</v>
      </c>
      <c r="AC8" s="330">
        <v>36</v>
      </c>
      <c r="AD8" s="4">
        <v>45</v>
      </c>
      <c r="AE8" s="4">
        <v>45</v>
      </c>
      <c r="AF8" s="4">
        <v>45</v>
      </c>
      <c r="AG8" s="4">
        <v>50</v>
      </c>
      <c r="AH8" s="4">
        <v>55</v>
      </c>
      <c r="AI8" s="4">
        <v>60</v>
      </c>
      <c r="AK8" s="3" t="s">
        <v>0</v>
      </c>
      <c r="AL8" s="13">
        <v>9</v>
      </c>
      <c r="AM8" s="13">
        <v>0</v>
      </c>
      <c r="AN8" s="13">
        <v>0</v>
      </c>
      <c r="AO8" s="13">
        <v>5</v>
      </c>
      <c r="AP8" s="13">
        <v>5</v>
      </c>
      <c r="AQ8" s="13">
        <v>5</v>
      </c>
      <c r="AS8" s="3" t="s">
        <v>0</v>
      </c>
      <c r="AT8" s="4">
        <v>0</v>
      </c>
      <c r="AU8" s="4">
        <v>0</v>
      </c>
      <c r="AV8" s="4">
        <v>0</v>
      </c>
      <c r="AW8" s="4">
        <v>0</v>
      </c>
      <c r="AX8" s="4">
        <v>0</v>
      </c>
      <c r="AY8" s="4">
        <v>0</v>
      </c>
      <c r="AZ8" s="270"/>
      <c r="BA8" s="3" t="s">
        <v>0</v>
      </c>
      <c r="BB8" s="336">
        <v>1.7809069144992662</v>
      </c>
      <c r="BC8" s="336">
        <v>7.5048027967298406E-3</v>
      </c>
      <c r="BD8" s="336">
        <v>0.41640121486871379</v>
      </c>
      <c r="BE8" s="336">
        <f>SUM(BB8:BD8)</f>
        <v>2.2048129321647099</v>
      </c>
    </row>
    <row r="9" spans="1:57" x14ac:dyDescent="0.25">
      <c r="A9" s="3" t="s">
        <v>1</v>
      </c>
      <c r="B9" s="4">
        <v>7.03228329112686</v>
      </c>
      <c r="C9" s="4">
        <v>6.6693640047718201</v>
      </c>
      <c r="D9" s="4">
        <v>7.6235486576004297</v>
      </c>
      <c r="E9" s="4">
        <v>7.8056135864341307</v>
      </c>
      <c r="F9" s="4">
        <v>8.5024249979311044</v>
      </c>
      <c r="G9" s="4">
        <v>9.0705497887622588</v>
      </c>
      <c r="H9" s="4">
        <v>9.6386745795934132</v>
      </c>
      <c r="J9" s="3" t="s">
        <v>1</v>
      </c>
      <c r="K9" s="4">
        <v>9.3629999999999995</v>
      </c>
      <c r="L9" s="4">
        <v>9.6630000000000003</v>
      </c>
      <c r="M9" s="4">
        <v>9.9629999999999992</v>
      </c>
      <c r="N9" s="4">
        <v>10.263</v>
      </c>
      <c r="O9" s="4">
        <v>10.479204364864289</v>
      </c>
      <c r="P9" s="4">
        <v>10.577204364864286</v>
      </c>
      <c r="Q9" s="4">
        <v>10.675204364864289</v>
      </c>
      <c r="S9" s="3" t="s">
        <v>1</v>
      </c>
      <c r="T9" s="4">
        <v>5.680531453907296</v>
      </c>
      <c r="U9" s="4">
        <v>5.7168003425512781</v>
      </c>
      <c r="V9" s="4">
        <v>5.9349621801911807</v>
      </c>
      <c r="W9" s="4">
        <v>5.8367956351357115</v>
      </c>
      <c r="X9" s="4">
        <v>5.9447054649300766</v>
      </c>
      <c r="Y9" s="4">
        <v>5.9936182763179762</v>
      </c>
      <c r="Z9" s="4">
        <v>6.0425310877058775</v>
      </c>
      <c r="AB9" s="3" t="s">
        <v>1</v>
      </c>
      <c r="AC9" s="330">
        <v>39</v>
      </c>
      <c r="AD9" s="4">
        <v>40</v>
      </c>
      <c r="AE9" s="4">
        <v>40</v>
      </c>
      <c r="AF9" s="4">
        <v>40</v>
      </c>
      <c r="AG9" s="4">
        <v>41</v>
      </c>
      <c r="AH9" s="4">
        <v>42</v>
      </c>
      <c r="AI9" s="4">
        <v>43</v>
      </c>
      <c r="AK9" s="3" t="s">
        <v>1</v>
      </c>
      <c r="AL9" s="13">
        <v>1</v>
      </c>
      <c r="AM9" s="13">
        <v>0</v>
      </c>
      <c r="AN9" s="13">
        <v>0</v>
      </c>
      <c r="AO9" s="13">
        <v>1</v>
      </c>
      <c r="AP9" s="13">
        <v>1</v>
      </c>
      <c r="AQ9" s="13">
        <v>1</v>
      </c>
      <c r="AS9" s="3" t="s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270"/>
      <c r="BA9" s="3" t="s">
        <v>1</v>
      </c>
      <c r="BB9" s="336">
        <v>0.1102337342642284</v>
      </c>
      <c r="BC9" s="336">
        <v>9.2027988412506836E-3</v>
      </c>
      <c r="BD9" s="336">
        <v>0.23845713356246753</v>
      </c>
      <c r="BE9" s="336">
        <f>SUM(BB9:BD9)</f>
        <v>0.35789366666794664</v>
      </c>
    </row>
    <row r="10" spans="1:57" x14ac:dyDescent="0.25">
      <c r="A10" s="3" t="s">
        <v>2</v>
      </c>
      <c r="B10" s="4">
        <v>1.35</v>
      </c>
      <c r="C10" s="4">
        <v>1.389</v>
      </c>
      <c r="D10" s="4">
        <v>1.468</v>
      </c>
      <c r="E10" s="4">
        <v>1.56</v>
      </c>
      <c r="F10" s="4">
        <v>1.6433333333333333</v>
      </c>
      <c r="G10" s="4">
        <v>1.7288333333333332</v>
      </c>
      <c r="H10" s="4">
        <v>1.8143333333333334</v>
      </c>
      <c r="J10" s="3" t="s">
        <v>2</v>
      </c>
      <c r="K10" s="4">
        <v>2.1640000000000001</v>
      </c>
      <c r="L10" s="4">
        <v>2.2599999999999998</v>
      </c>
      <c r="M10" s="4">
        <v>2.56</v>
      </c>
      <c r="N10" s="4">
        <v>2.56</v>
      </c>
      <c r="O10" s="4">
        <v>2.56</v>
      </c>
      <c r="P10" s="4">
        <v>2.56</v>
      </c>
      <c r="Q10" s="4">
        <v>2.56</v>
      </c>
      <c r="S10" s="3" t="s">
        <v>2</v>
      </c>
      <c r="T10" s="4">
        <v>1.2890000000000006</v>
      </c>
      <c r="U10" s="4">
        <v>1.5420000000000011</v>
      </c>
      <c r="V10" s="4">
        <v>1.6249999999999998</v>
      </c>
      <c r="W10" s="4">
        <v>1.7199999999999995</v>
      </c>
      <c r="X10" s="4">
        <v>1.8069999999999986</v>
      </c>
      <c r="Y10" s="4">
        <v>1.8959999999999977</v>
      </c>
      <c r="Z10" s="4">
        <v>1.984999999999997</v>
      </c>
      <c r="AB10" s="3" t="s">
        <v>2</v>
      </c>
      <c r="AC10" s="330">
        <v>9</v>
      </c>
      <c r="AD10" s="4">
        <v>9</v>
      </c>
      <c r="AE10" s="4">
        <v>10</v>
      </c>
      <c r="AF10" s="4">
        <v>10</v>
      </c>
      <c r="AG10" s="4">
        <v>10</v>
      </c>
      <c r="AH10" s="4">
        <v>10</v>
      </c>
      <c r="AI10" s="4">
        <v>10</v>
      </c>
      <c r="AK10" s="3" t="s">
        <v>2</v>
      </c>
      <c r="AL10" s="13">
        <v>0</v>
      </c>
      <c r="AM10" s="13">
        <v>1</v>
      </c>
      <c r="AN10" s="13">
        <v>0</v>
      </c>
      <c r="AO10" s="13">
        <v>0</v>
      </c>
      <c r="AP10" s="13">
        <v>0</v>
      </c>
      <c r="AQ10" s="13">
        <v>0</v>
      </c>
      <c r="AS10" s="3" t="s">
        <v>2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270"/>
      <c r="BA10" s="3" t="s">
        <v>2</v>
      </c>
      <c r="BB10" s="336">
        <v>0</v>
      </c>
      <c r="BC10" s="336">
        <v>5.6963944104188924E-2</v>
      </c>
      <c r="BD10" s="336">
        <v>0.21420338255609647</v>
      </c>
      <c r="BE10" s="336">
        <f>SUM(BB10:BD10)</f>
        <v>0.27116732666028542</v>
      </c>
    </row>
    <row r="11" spans="1:57" x14ac:dyDescent="0.25">
      <c r="A11" s="3" t="s">
        <v>3</v>
      </c>
      <c r="B11" s="4">
        <v>9.0117102025599998</v>
      </c>
      <c r="C11" s="4">
        <v>9.3977009406400001</v>
      </c>
      <c r="D11" s="4">
        <v>9.7799990629444</v>
      </c>
      <c r="E11" s="4">
        <v>10.163523133017001</v>
      </c>
      <c r="F11" s="4">
        <v>10.546229904577467</v>
      </c>
      <c r="G11" s="4">
        <v>10.929141000765968</v>
      </c>
      <c r="H11" s="4">
        <v>11.312052096954469</v>
      </c>
      <c r="J11" s="3" t="s">
        <v>3</v>
      </c>
      <c r="K11" s="4">
        <v>15.187299999999999</v>
      </c>
      <c r="L11" s="4">
        <v>16.011800000000001</v>
      </c>
      <c r="M11" s="4">
        <v>16.715799999999998</v>
      </c>
      <c r="N11" s="4">
        <v>17.595800000000001</v>
      </c>
      <c r="O11" s="4">
        <v>17.595800000000001</v>
      </c>
      <c r="P11" s="4">
        <v>17.595800000000001</v>
      </c>
      <c r="Q11" s="4">
        <v>17.595800000000001</v>
      </c>
      <c r="S11" s="3" t="s">
        <v>3</v>
      </c>
      <c r="T11" s="4">
        <v>11.853000000000003</v>
      </c>
      <c r="U11" s="4">
        <v>12.173618360392869</v>
      </c>
      <c r="V11" s="4">
        <v>13.096605284836194</v>
      </c>
      <c r="W11" s="4">
        <v>13.939601914650986</v>
      </c>
      <c r="X11" s="4">
        <v>14.835925407551466</v>
      </c>
      <c r="Y11" s="4">
        <v>15.718917184680524</v>
      </c>
      <c r="Z11" s="4">
        <v>16.601908961809581</v>
      </c>
      <c r="AB11" s="3" t="s">
        <v>3</v>
      </c>
      <c r="AC11" s="330">
        <v>53</v>
      </c>
      <c r="AD11" s="4">
        <v>53</v>
      </c>
      <c r="AE11" s="4">
        <v>54</v>
      </c>
      <c r="AF11" s="4">
        <v>54</v>
      </c>
      <c r="AG11" s="4">
        <v>54</v>
      </c>
      <c r="AH11" s="4">
        <v>54</v>
      </c>
      <c r="AI11" s="4">
        <v>54</v>
      </c>
      <c r="AK11" s="3" t="s">
        <v>3</v>
      </c>
      <c r="AL11" s="13">
        <v>0</v>
      </c>
      <c r="AM11" s="13">
        <v>1</v>
      </c>
      <c r="AN11" s="13">
        <v>0</v>
      </c>
      <c r="AO11" s="13">
        <v>0</v>
      </c>
      <c r="AP11" s="13">
        <v>0</v>
      </c>
      <c r="AQ11" s="13">
        <v>0</v>
      </c>
      <c r="AS11" s="3" t="s">
        <v>3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270"/>
      <c r="BA11" s="3"/>
      <c r="BB11" s="336"/>
      <c r="BC11" s="336"/>
      <c r="BD11" s="336"/>
      <c r="BE11" s="336"/>
    </row>
    <row r="12" spans="1:57" x14ac:dyDescent="0.25">
      <c r="A12" s="3" t="s">
        <v>4</v>
      </c>
      <c r="B12" s="4">
        <v>10.693</v>
      </c>
      <c r="C12" s="4">
        <v>10.994</v>
      </c>
      <c r="D12" s="4">
        <v>11.808999999999999</v>
      </c>
      <c r="E12" s="4">
        <v>12.566000000000001</v>
      </c>
      <c r="F12" s="4">
        <v>13.361666666666668</v>
      </c>
      <c r="G12" s="4">
        <v>14.147666666666669</v>
      </c>
      <c r="H12" s="4">
        <v>14.933666666666671</v>
      </c>
      <c r="J12" s="3" t="s">
        <v>4</v>
      </c>
      <c r="K12" s="4">
        <v>14.182</v>
      </c>
      <c r="L12" s="4">
        <v>14.930999999999999</v>
      </c>
      <c r="M12" s="4">
        <v>15.571</v>
      </c>
      <c r="N12" s="4">
        <v>16.370999999999999</v>
      </c>
      <c r="O12" s="4">
        <v>16.89761810000633</v>
      </c>
      <c r="P12" s="4">
        <v>17.571618100006337</v>
      </c>
      <c r="Q12" s="4">
        <v>18.245618100006343</v>
      </c>
      <c r="S12" s="3" t="s">
        <v>4</v>
      </c>
      <c r="T12" s="4">
        <v>10.936330437387658</v>
      </c>
      <c r="U12" s="4">
        <v>11.254703349954355</v>
      </c>
      <c r="V12" s="4">
        <v>12.099618065291407</v>
      </c>
      <c r="W12" s="4">
        <v>12.887381899993656</v>
      </c>
      <c r="X12" s="4">
        <v>13.304030633150322</v>
      </c>
      <c r="Y12" s="4">
        <v>13.837284705018</v>
      </c>
      <c r="Z12" s="4">
        <v>14.370538776885677</v>
      </c>
      <c r="AB12" s="3" t="s">
        <v>4</v>
      </c>
      <c r="AC12" s="330">
        <v>52</v>
      </c>
      <c r="AD12" s="4">
        <v>52</v>
      </c>
      <c r="AE12" s="4">
        <v>53</v>
      </c>
      <c r="AF12" s="4">
        <v>53</v>
      </c>
      <c r="AG12" s="4">
        <v>54</v>
      </c>
      <c r="AH12" s="4">
        <v>55</v>
      </c>
      <c r="AI12" s="4">
        <v>56</v>
      </c>
      <c r="AK12" s="3" t="s">
        <v>4</v>
      </c>
      <c r="AL12" s="13">
        <v>0</v>
      </c>
      <c r="AM12" s="13">
        <v>1</v>
      </c>
      <c r="AN12" s="13">
        <v>0</v>
      </c>
      <c r="AO12" s="13">
        <v>1</v>
      </c>
      <c r="AP12" s="13">
        <v>1</v>
      </c>
      <c r="AQ12" s="13">
        <v>1</v>
      </c>
      <c r="AS12" s="3" t="s">
        <v>4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270"/>
      <c r="BA12" s="3" t="s">
        <v>4</v>
      </c>
      <c r="BB12" s="336">
        <v>9.9999999999999985E-3</v>
      </c>
      <c r="BC12" s="336">
        <v>0.47538989440254303</v>
      </c>
      <c r="BD12" s="336">
        <v>1.7084699854019631E-2</v>
      </c>
      <c r="BE12" s="336">
        <f t="shared" ref="BE12:BE18" si="0">SUM(BB12:BD12)</f>
        <v>0.50247459425656271</v>
      </c>
    </row>
    <row r="13" spans="1:57" x14ac:dyDescent="0.25">
      <c r="A13" s="3" t="s">
        <v>5</v>
      </c>
      <c r="B13" s="4">
        <v>36.698251825722998</v>
      </c>
      <c r="C13" s="4">
        <v>40.645042137058404</v>
      </c>
      <c r="D13" s="4">
        <v>45.930107534521703</v>
      </c>
      <c r="E13" s="4">
        <v>47.747910393792594</v>
      </c>
      <c r="F13" s="4">
        <v>51.877221611858431</v>
      </c>
      <c r="G13" s="4">
        <v>55.42865574022553</v>
      </c>
      <c r="H13" s="4">
        <v>58.980089868592628</v>
      </c>
      <c r="J13" s="3" t="s">
        <v>5</v>
      </c>
      <c r="K13" s="4">
        <v>53.96</v>
      </c>
      <c r="L13" s="4">
        <v>58.325000000000003</v>
      </c>
      <c r="M13" s="4">
        <v>62.225000000000001</v>
      </c>
      <c r="N13" s="4">
        <v>62.225000000000001</v>
      </c>
      <c r="O13" s="4">
        <v>69.339122427860048</v>
      </c>
      <c r="P13" s="4">
        <v>74.694935951707564</v>
      </c>
      <c r="Q13" s="4">
        <v>80.039841505038083</v>
      </c>
      <c r="S13" s="3" t="s">
        <v>5</v>
      </c>
      <c r="T13" s="4">
        <v>42.777450230246316</v>
      </c>
      <c r="U13" s="4">
        <v>50.148123902478901</v>
      </c>
      <c r="V13" s="4">
        <v>55.556965882149186</v>
      </c>
      <c r="W13" s="4">
        <v>56.73805128665132</v>
      </c>
      <c r="X13" s="4">
        <v>63.26</v>
      </c>
      <c r="Y13" s="4">
        <v>68.17</v>
      </c>
      <c r="Z13" s="4">
        <v>73.069999999999979</v>
      </c>
      <c r="AB13" s="3" t="s">
        <v>5</v>
      </c>
      <c r="AC13" s="330">
        <v>48</v>
      </c>
      <c r="AD13" s="4">
        <v>49</v>
      </c>
      <c r="AE13" s="4">
        <v>50</v>
      </c>
      <c r="AF13" s="4">
        <v>50</v>
      </c>
      <c r="AG13" s="4">
        <v>52</v>
      </c>
      <c r="AH13" s="4">
        <v>54</v>
      </c>
      <c r="AI13" s="4">
        <v>56</v>
      </c>
      <c r="AK13" s="3" t="s">
        <v>5</v>
      </c>
      <c r="AL13" s="13">
        <v>1</v>
      </c>
      <c r="AM13" s="13">
        <v>1</v>
      </c>
      <c r="AN13" s="13">
        <v>0</v>
      </c>
      <c r="AO13" s="13">
        <v>2</v>
      </c>
      <c r="AP13" s="13">
        <v>2</v>
      </c>
      <c r="AQ13" s="13">
        <v>2</v>
      </c>
      <c r="AS13" s="3" t="s">
        <v>5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270"/>
      <c r="BA13" s="3" t="s">
        <v>5</v>
      </c>
      <c r="BB13" s="336">
        <v>1.1398294195424024</v>
      </c>
      <c r="BC13" s="336">
        <v>4.0657341850954966E-2</v>
      </c>
      <c r="BD13" s="336">
        <v>0.84129323658673438</v>
      </c>
      <c r="BE13" s="336">
        <f t="shared" si="0"/>
        <v>2.0217799979800919</v>
      </c>
    </row>
    <row r="14" spans="1:57" x14ac:dyDescent="0.25">
      <c r="A14" s="3" t="s">
        <v>6</v>
      </c>
      <c r="B14" s="4">
        <v>6.62</v>
      </c>
      <c r="C14" s="4">
        <v>8.0470000000000006</v>
      </c>
      <c r="D14" s="4">
        <v>12.202</v>
      </c>
      <c r="E14" s="4">
        <v>12.829000000000001</v>
      </c>
      <c r="F14" s="4">
        <v>15.808000000000003</v>
      </c>
      <c r="G14" s="4">
        <v>18.199000000000005</v>
      </c>
      <c r="H14" s="4">
        <v>20.590000000000003</v>
      </c>
      <c r="J14" s="3" t="s">
        <v>6</v>
      </c>
      <c r="K14" s="4">
        <v>10.97361815068493</v>
      </c>
      <c r="L14" s="4">
        <v>17.650124999999999</v>
      </c>
      <c r="M14" s="4">
        <v>26.670124999999999</v>
      </c>
      <c r="N14" s="4">
        <v>36.280124999999998</v>
      </c>
      <c r="O14" s="4">
        <v>44.26512500000004</v>
      </c>
      <c r="P14" s="4">
        <v>52.085124999999984</v>
      </c>
      <c r="Q14" s="4">
        <v>59.905124999999927</v>
      </c>
      <c r="S14" s="3" t="s">
        <v>6</v>
      </c>
      <c r="T14" s="4">
        <v>9.0690000000000044</v>
      </c>
      <c r="U14" s="4">
        <v>14.037999999999997</v>
      </c>
      <c r="V14" s="4">
        <v>22.747999999999998</v>
      </c>
      <c r="W14" s="4">
        <v>30.234999999999985</v>
      </c>
      <c r="X14" s="4">
        <v>36.923890988145303</v>
      </c>
      <c r="Y14" s="4">
        <v>43.474564441782846</v>
      </c>
      <c r="Z14" s="4">
        <v>50.025237895420389</v>
      </c>
      <c r="AB14" s="3" t="s">
        <v>6</v>
      </c>
      <c r="AC14" s="330">
        <v>14</v>
      </c>
      <c r="AD14" s="4">
        <v>21</v>
      </c>
      <c r="AE14" s="4">
        <v>21</v>
      </c>
      <c r="AF14" s="4">
        <v>21</v>
      </c>
      <c r="AG14" s="4">
        <v>23</v>
      </c>
      <c r="AH14" s="4">
        <v>25</v>
      </c>
      <c r="AI14" s="4">
        <v>27</v>
      </c>
      <c r="AK14" s="3" t="s">
        <v>6</v>
      </c>
      <c r="AL14" s="13">
        <v>7</v>
      </c>
      <c r="AM14" s="13">
        <v>0</v>
      </c>
      <c r="AN14" s="13">
        <v>0</v>
      </c>
      <c r="AO14" s="13">
        <v>2</v>
      </c>
      <c r="AP14" s="13">
        <v>2</v>
      </c>
      <c r="AQ14" s="13">
        <v>2</v>
      </c>
      <c r="AS14" s="3" t="s">
        <v>6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270"/>
      <c r="BA14" s="3" t="s">
        <v>6</v>
      </c>
      <c r="BB14" s="336">
        <v>0.64937643219374142</v>
      </c>
      <c r="BC14" s="336">
        <v>8.2938757403828132E-3</v>
      </c>
      <c r="BD14" s="336">
        <v>0.34384565875071216</v>
      </c>
      <c r="BE14" s="336">
        <f t="shared" si="0"/>
        <v>1.0015159666848363</v>
      </c>
    </row>
    <row r="15" spans="1:57" x14ac:dyDescent="0.25">
      <c r="A15" s="3" t="s">
        <v>7</v>
      </c>
      <c r="B15" s="4">
        <v>12.5932830627074</v>
      </c>
      <c r="C15" s="4">
        <v>13.424558969027101</v>
      </c>
      <c r="D15" s="4">
        <v>16.682686744637401</v>
      </c>
      <c r="E15" s="4">
        <v>20.316967270597601</v>
      </c>
      <c r="F15" s="4">
        <v>23.700479296324538</v>
      </c>
      <c r="G15" s="4">
        <v>27.146683447109787</v>
      </c>
      <c r="H15" s="4">
        <v>30.592887597895039</v>
      </c>
      <c r="J15" s="3" t="s">
        <v>7</v>
      </c>
      <c r="K15" s="4">
        <v>36.334180821917805</v>
      </c>
      <c r="L15" s="4">
        <v>39.392000000000003</v>
      </c>
      <c r="M15" s="4">
        <v>42.752959351445696</v>
      </c>
      <c r="N15" s="4">
        <v>46.442078953865845</v>
      </c>
      <c r="O15" s="4">
        <v>50.300593192561223</v>
      </c>
      <c r="P15" s="4">
        <v>55.232593192561239</v>
      </c>
      <c r="Q15" s="4">
        <v>60.164593192561135</v>
      </c>
      <c r="S15" s="3" t="s">
        <v>7</v>
      </c>
      <c r="T15" s="4">
        <v>21.876814328560091</v>
      </c>
      <c r="U15" s="4">
        <v>23.173236210596567</v>
      </c>
      <c r="V15" s="4">
        <v>28.394144753371087</v>
      </c>
      <c r="W15" s="4">
        <v>35.52348576130467</v>
      </c>
      <c r="X15" s="4">
        <v>38.816122255813895</v>
      </c>
      <c r="Y15" s="4">
        <v>43.024810415640502</v>
      </c>
      <c r="Z15" s="4">
        <v>47.23349857546701</v>
      </c>
      <c r="AB15" s="3" t="s">
        <v>7</v>
      </c>
      <c r="AC15" s="330">
        <v>129</v>
      </c>
      <c r="AD15" s="4">
        <v>132</v>
      </c>
      <c r="AE15" s="4">
        <v>136</v>
      </c>
      <c r="AF15" s="4">
        <v>136</v>
      </c>
      <c r="AG15" s="4">
        <v>138</v>
      </c>
      <c r="AH15" s="4">
        <v>140</v>
      </c>
      <c r="AI15" s="4">
        <v>142</v>
      </c>
      <c r="AK15" s="3" t="s">
        <v>7</v>
      </c>
      <c r="AL15" s="13">
        <v>3</v>
      </c>
      <c r="AM15" s="13">
        <v>4</v>
      </c>
      <c r="AN15" s="13">
        <v>0</v>
      </c>
      <c r="AO15" s="13">
        <v>2</v>
      </c>
      <c r="AP15" s="13">
        <v>2</v>
      </c>
      <c r="AQ15" s="13">
        <v>2</v>
      </c>
      <c r="AS15" s="3" t="s">
        <v>7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270"/>
      <c r="BA15" s="3" t="s">
        <v>7</v>
      </c>
      <c r="BB15" s="336">
        <v>0.44477389929925082</v>
      </c>
      <c r="BC15" s="336">
        <v>1.8687472301642572E-2</v>
      </c>
      <c r="BD15" s="336">
        <v>0.39856376303782376</v>
      </c>
      <c r="BE15" s="336">
        <f t="shared" si="0"/>
        <v>0.86202513463871711</v>
      </c>
    </row>
    <row r="16" spans="1:57" x14ac:dyDescent="0.25">
      <c r="A16" s="3" t="s">
        <v>8</v>
      </c>
      <c r="B16" s="4">
        <v>4.92034184691801</v>
      </c>
      <c r="C16" s="4">
        <v>4.9488303661228903</v>
      </c>
      <c r="D16" s="4">
        <v>5.3162434172197504</v>
      </c>
      <c r="E16" s="4">
        <v>5.1554823531375096</v>
      </c>
      <c r="F16" s="4">
        <v>5.3468373658413357</v>
      </c>
      <c r="G16" s="4">
        <v>5.4501633593486458</v>
      </c>
      <c r="H16" s="4">
        <v>5.553489352855955</v>
      </c>
      <c r="J16" s="3" t="s">
        <v>8</v>
      </c>
      <c r="K16" s="4">
        <v>6.4409999999999998</v>
      </c>
      <c r="L16" s="4">
        <v>6.4409999999999998</v>
      </c>
      <c r="M16" s="4">
        <v>6.4409999999999998</v>
      </c>
      <c r="N16" s="4">
        <v>6.4409999999999998</v>
      </c>
      <c r="O16" s="4">
        <v>6.4409999999999998</v>
      </c>
      <c r="P16" s="4">
        <v>6.4409999999999998</v>
      </c>
      <c r="Q16" s="4">
        <v>6.4409999999999998</v>
      </c>
      <c r="S16" s="3" t="s">
        <v>8</v>
      </c>
      <c r="T16" s="4">
        <v>4.9675024893344757</v>
      </c>
      <c r="U16" s="4">
        <v>5.1526805175106194</v>
      </c>
      <c r="V16" s="4">
        <v>5.085420384873208</v>
      </c>
      <c r="W16" s="4">
        <v>4.8716425063353315</v>
      </c>
      <c r="X16" s="4">
        <v>4.7555431250644311</v>
      </c>
      <c r="Y16" s="4">
        <v>4.6150241194767876</v>
      </c>
      <c r="Z16" s="4">
        <v>4.4745051138891432</v>
      </c>
      <c r="AB16" s="3" t="s">
        <v>8</v>
      </c>
      <c r="AC16" s="330">
        <v>29</v>
      </c>
      <c r="AD16" s="4">
        <v>29</v>
      </c>
      <c r="AE16" s="4">
        <v>29</v>
      </c>
      <c r="AF16" s="4">
        <v>29</v>
      </c>
      <c r="AG16" s="4">
        <v>29</v>
      </c>
      <c r="AH16" s="4">
        <v>29</v>
      </c>
      <c r="AI16" s="4">
        <v>29</v>
      </c>
      <c r="AK16" s="3" t="s">
        <v>8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0</v>
      </c>
      <c r="AS16" s="3" t="s">
        <v>8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270"/>
      <c r="BA16" s="3" t="s">
        <v>8</v>
      </c>
      <c r="BB16" s="336">
        <v>5.956455465139171E-2</v>
      </c>
      <c r="BC16" s="336">
        <v>4.0315699385937449E-3</v>
      </c>
      <c r="BD16" s="336">
        <v>0.24108225098493447</v>
      </c>
      <c r="BE16" s="336">
        <f t="shared" si="0"/>
        <v>0.30467837557491995</v>
      </c>
    </row>
    <row r="17" spans="1:57" x14ac:dyDescent="0.25">
      <c r="A17" s="3" t="s">
        <v>9</v>
      </c>
      <c r="B17" s="4">
        <v>2.9346000000000001</v>
      </c>
      <c r="C17" s="4">
        <v>4.1855000000000002</v>
      </c>
      <c r="D17" s="4">
        <v>7.2168999999999999</v>
      </c>
      <c r="E17" s="4">
        <v>7.5585000000000004</v>
      </c>
      <c r="F17" s="4">
        <v>9.6933000000000007</v>
      </c>
      <c r="G17" s="4">
        <v>11.379800000000001</v>
      </c>
      <c r="H17" s="4">
        <v>13.066300000000002</v>
      </c>
      <c r="J17" s="3" t="s">
        <v>9</v>
      </c>
      <c r="K17" s="4">
        <v>8.4260000000000002</v>
      </c>
      <c r="L17" s="4">
        <v>8.4260000000000002</v>
      </c>
      <c r="M17" s="4">
        <v>8.4260000000000002</v>
      </c>
      <c r="N17" s="4">
        <v>8.4260000000000002</v>
      </c>
      <c r="O17" s="4">
        <v>11.152900001679903</v>
      </c>
      <c r="P17" s="4">
        <v>13.202900001679915</v>
      </c>
      <c r="Q17" s="4">
        <v>15.252900001679926</v>
      </c>
      <c r="S17" s="3" t="s">
        <v>9</v>
      </c>
      <c r="T17" s="4">
        <v>3.0745000000000013</v>
      </c>
      <c r="U17" s="4">
        <v>4.7109487594600017</v>
      </c>
      <c r="V17" s="4">
        <v>7.7825999985100331</v>
      </c>
      <c r="W17" s="4">
        <v>8.103099998320026</v>
      </c>
      <c r="X17" s="4">
        <v>10.972084084279391</v>
      </c>
      <c r="Y17" s="4">
        <v>13.128898552207621</v>
      </c>
      <c r="Z17" s="4">
        <v>15.285713020135852</v>
      </c>
      <c r="AB17" s="3" t="s">
        <v>9</v>
      </c>
      <c r="AC17" s="330">
        <v>24</v>
      </c>
      <c r="AD17" s="4">
        <v>24</v>
      </c>
      <c r="AE17" s="4">
        <v>24</v>
      </c>
      <c r="AF17" s="4">
        <v>24</v>
      </c>
      <c r="AG17" s="4">
        <v>25</v>
      </c>
      <c r="AH17" s="4">
        <v>26</v>
      </c>
      <c r="AI17" s="4">
        <v>27</v>
      </c>
      <c r="AK17" s="3" t="s">
        <v>9</v>
      </c>
      <c r="AL17" s="13">
        <v>0</v>
      </c>
      <c r="AM17" s="13">
        <v>0</v>
      </c>
      <c r="AN17" s="13">
        <v>0</v>
      </c>
      <c r="AO17" s="13">
        <v>1</v>
      </c>
      <c r="AP17" s="13">
        <v>1</v>
      </c>
      <c r="AQ17" s="13">
        <v>1</v>
      </c>
      <c r="AS17" s="3" t="s">
        <v>9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270"/>
      <c r="BA17" s="3" t="s">
        <v>9</v>
      </c>
      <c r="BB17" s="336">
        <v>0.13488901206411294</v>
      </c>
      <c r="BC17" s="336">
        <v>6.6679707990067796E-3</v>
      </c>
      <c r="BD17" s="336">
        <v>0.30594388356953806</v>
      </c>
      <c r="BE17" s="336">
        <f t="shared" si="0"/>
        <v>0.44750086643265774</v>
      </c>
    </row>
    <row r="18" spans="1:57" x14ac:dyDescent="0.25">
      <c r="S18" s="3" t="s">
        <v>57</v>
      </c>
      <c r="T18" s="14">
        <v>0.30138941090750992</v>
      </c>
      <c r="U18" s="14">
        <v>0.30138941090750992</v>
      </c>
      <c r="V18" s="14">
        <v>0.36747277964376041</v>
      </c>
      <c r="W18" s="14">
        <v>0.43367769821028657</v>
      </c>
      <c r="X18" s="14">
        <v>0.4510599522962076</v>
      </c>
      <c r="Y18" s="14">
        <v>0.46695047318303839</v>
      </c>
      <c r="Z18" s="14">
        <v>0.48284099406986847</v>
      </c>
      <c r="AK18" s="3"/>
      <c r="AL18" s="13"/>
      <c r="AM18" s="13"/>
      <c r="AN18" s="13"/>
      <c r="AO18" s="13"/>
      <c r="AP18" s="13"/>
      <c r="AQ18" s="13"/>
      <c r="AS18" s="3"/>
      <c r="AT18" s="4"/>
      <c r="AU18" s="4"/>
      <c r="AV18" s="4"/>
      <c r="AW18" s="4"/>
      <c r="AX18" s="4"/>
      <c r="AY18" s="4"/>
      <c r="AZ18" s="270"/>
      <c r="BA18" s="3" t="s">
        <v>57</v>
      </c>
      <c r="BB18" s="336">
        <v>9.2869862582857117</v>
      </c>
      <c r="BC18" s="336">
        <v>9.4009123439919628E-2</v>
      </c>
      <c r="BD18" s="336">
        <v>2.0659842758246261</v>
      </c>
      <c r="BE18" s="336">
        <f t="shared" si="0"/>
        <v>11.446979657550257</v>
      </c>
    </row>
    <row r="19" spans="1:57" x14ac:dyDescent="0.25">
      <c r="AK19" s="227"/>
      <c r="AL19" s="262"/>
      <c r="AM19" s="262"/>
      <c r="AN19" s="262"/>
      <c r="AO19" s="262"/>
      <c r="AP19" s="262"/>
      <c r="AQ19" s="262"/>
      <c r="AS19" s="227"/>
      <c r="AT19" s="261"/>
      <c r="AU19" s="261"/>
      <c r="AV19" s="261"/>
      <c r="AW19" s="261"/>
      <c r="AX19" s="261"/>
      <c r="AY19" s="261"/>
      <c r="BA19" s="227"/>
      <c r="BB19" s="227"/>
      <c r="BC19" s="260"/>
      <c r="BD19" s="260"/>
      <c r="BE19" s="260"/>
    </row>
    <row r="20" spans="1:57" x14ac:dyDescent="0.25">
      <c r="AK20" s="227"/>
      <c r="AL20" s="262"/>
      <c r="AM20" s="262"/>
      <c r="AN20" s="262"/>
      <c r="AO20" s="262"/>
      <c r="AP20" s="262"/>
      <c r="AQ20" s="262"/>
      <c r="AS20" s="227"/>
      <c r="AT20" s="261"/>
      <c r="AU20" s="261"/>
      <c r="AV20" s="261"/>
      <c r="AW20" s="261"/>
      <c r="AX20" s="261"/>
      <c r="AY20" s="261"/>
      <c r="BA20" s="227"/>
      <c r="BB20" s="227"/>
      <c r="BC20" s="260"/>
      <c r="BD20" s="260"/>
      <c r="BE20" s="260"/>
    </row>
    <row r="21" spans="1:57" s="227" customFormat="1" x14ac:dyDescent="0.25">
      <c r="A21" s="338" t="s">
        <v>12</v>
      </c>
      <c r="B21" s="339"/>
      <c r="C21" s="339"/>
      <c r="D21" s="339"/>
      <c r="E21" s="339"/>
      <c r="F21" s="339"/>
      <c r="G21" s="339"/>
      <c r="H21" s="340"/>
      <c r="J21" s="338" t="s">
        <v>12</v>
      </c>
      <c r="K21" s="339"/>
      <c r="L21" s="339"/>
      <c r="M21" s="339"/>
      <c r="N21" s="339"/>
      <c r="O21" s="339"/>
      <c r="P21" s="339"/>
      <c r="Q21" s="340"/>
      <c r="S21" s="338" t="s">
        <v>12</v>
      </c>
      <c r="T21" s="339"/>
      <c r="U21" s="339"/>
      <c r="V21" s="339"/>
      <c r="W21" s="339"/>
      <c r="X21" s="339"/>
      <c r="Y21" s="339"/>
      <c r="Z21" s="340"/>
      <c r="AB21" s="338" t="s">
        <v>12</v>
      </c>
      <c r="AC21" s="339"/>
      <c r="AD21" s="339"/>
      <c r="AE21" s="339"/>
      <c r="AF21" s="339"/>
      <c r="AG21" s="339"/>
      <c r="AH21" s="339"/>
      <c r="AI21" s="340"/>
      <c r="AK21" s="246" t="s">
        <v>12</v>
      </c>
      <c r="AL21" s="246"/>
      <c r="AM21" s="246"/>
      <c r="AN21" s="246"/>
      <c r="AO21" s="246"/>
      <c r="AP21" s="246"/>
      <c r="AQ21" s="246"/>
      <c r="AS21" s="246" t="s">
        <v>12</v>
      </c>
      <c r="AT21" s="246"/>
      <c r="AU21" s="246"/>
      <c r="AV21" s="246"/>
      <c r="AW21" s="246"/>
      <c r="AX21" s="246"/>
      <c r="AY21" s="246"/>
      <c r="BA21" s="246" t="s">
        <v>12</v>
      </c>
      <c r="BB21" s="246"/>
      <c r="BC21" s="246"/>
      <c r="BD21" s="246"/>
      <c r="BE21" s="246"/>
    </row>
    <row r="22" spans="1:57" x14ac:dyDescent="0.25">
      <c r="A22" s="3" t="s">
        <v>0</v>
      </c>
      <c r="B22" s="4">
        <v>10.538620295629682</v>
      </c>
      <c r="C22" s="4">
        <v>13.094505758892454</v>
      </c>
      <c r="D22" s="4">
        <v>20.420488240942273</v>
      </c>
      <c r="E22" s="4">
        <v>23.658295510478407</v>
      </c>
      <c r="F22" s="4">
        <v>29.621552921690331</v>
      </c>
      <c r="G22" s="4">
        <v>34.90344779748331</v>
      </c>
      <c r="H22" s="4">
        <v>40.185342673276288</v>
      </c>
      <c r="J22" s="3" t="s">
        <v>0</v>
      </c>
      <c r="K22" s="4">
        <v>26.728999999999999</v>
      </c>
      <c r="L22" s="4">
        <v>29.775500000000001</v>
      </c>
      <c r="M22" s="4">
        <v>40.526499999999999</v>
      </c>
      <c r="N22" s="4">
        <v>49.011000000000003</v>
      </c>
      <c r="O22" s="4">
        <v>56.143200995963404</v>
      </c>
      <c r="P22" s="4">
        <v>62.667200995963285</v>
      </c>
      <c r="Q22" s="4">
        <v>69.191200995963399</v>
      </c>
      <c r="S22" s="3" t="s">
        <v>0</v>
      </c>
      <c r="T22" s="4">
        <v>15.457712184501979</v>
      </c>
      <c r="U22" s="4">
        <v>18.984722085881838</v>
      </c>
      <c r="V22" s="4">
        <v>27.922918628169356</v>
      </c>
      <c r="W22" s="4">
        <v>33.482719997485468</v>
      </c>
      <c r="X22" s="4">
        <v>39.352533561693335</v>
      </c>
      <c r="Y22" s="4">
        <v>44.721796670594088</v>
      </c>
      <c r="Z22" s="4">
        <v>50.091059779495026</v>
      </c>
      <c r="AB22" s="3" t="s">
        <v>0</v>
      </c>
      <c r="AC22" s="330">
        <v>48</v>
      </c>
      <c r="AD22" s="4">
        <v>57</v>
      </c>
      <c r="AE22" s="4">
        <v>57</v>
      </c>
      <c r="AF22" s="4">
        <v>59</v>
      </c>
      <c r="AG22" s="4">
        <v>61</v>
      </c>
      <c r="AH22" s="4">
        <v>63</v>
      </c>
      <c r="AI22" s="4">
        <v>65</v>
      </c>
      <c r="AK22" s="3" t="s">
        <v>0</v>
      </c>
      <c r="AL22" s="13">
        <v>9</v>
      </c>
      <c r="AM22" s="13">
        <v>1</v>
      </c>
      <c r="AN22" s="13">
        <v>3</v>
      </c>
      <c r="AO22" s="13">
        <v>2</v>
      </c>
      <c r="AP22" s="13">
        <v>2</v>
      </c>
      <c r="AQ22" s="13">
        <v>2</v>
      </c>
      <c r="AS22" s="3" t="s">
        <v>0</v>
      </c>
      <c r="AT22" s="4">
        <v>0</v>
      </c>
      <c r="AU22" s="4">
        <v>1</v>
      </c>
      <c r="AV22" s="4">
        <v>1</v>
      </c>
      <c r="AW22" s="4">
        <v>0</v>
      </c>
      <c r="AX22" s="4">
        <v>0</v>
      </c>
      <c r="AY22" s="4">
        <v>0</v>
      </c>
      <c r="BA22" s="3" t="s">
        <v>0</v>
      </c>
      <c r="BB22" s="336">
        <v>1.816620313839004</v>
      </c>
      <c r="BC22" s="336">
        <v>9.5900941829182436E-7</v>
      </c>
      <c r="BD22" s="336">
        <v>0.39974631315619003</v>
      </c>
      <c r="BE22" s="336">
        <f>SUM(BB22:BD22)</f>
        <v>2.2163675860046124</v>
      </c>
    </row>
    <row r="23" spans="1:57" x14ac:dyDescent="0.25">
      <c r="A23" s="3" t="s">
        <v>1</v>
      </c>
      <c r="B23" s="4">
        <v>5.8483070712175804</v>
      </c>
      <c r="C23" s="4">
        <v>5.9431263812600603</v>
      </c>
      <c r="D23" s="4">
        <v>6.1365411304898201</v>
      </c>
      <c r="E23" s="4">
        <v>6.2557592164309996</v>
      </c>
      <c r="F23" s="4">
        <v>6.4244417445645663</v>
      </c>
      <c r="G23" s="4">
        <v>6.580758162150036</v>
      </c>
      <c r="H23" s="4">
        <v>6.7370745797355056</v>
      </c>
      <c r="J23" s="3" t="s">
        <v>1</v>
      </c>
      <c r="K23" s="4">
        <v>10.765000000000001</v>
      </c>
      <c r="L23" s="4">
        <v>10.83</v>
      </c>
      <c r="M23" s="4">
        <v>10.87026732635</v>
      </c>
      <c r="N23" s="4">
        <v>10.87026732635</v>
      </c>
      <c r="O23" s="4">
        <v>10.87026732635</v>
      </c>
      <c r="P23" s="4">
        <v>10.87026732635</v>
      </c>
      <c r="Q23" s="4">
        <v>10.87026732635</v>
      </c>
      <c r="S23" s="3" t="s">
        <v>1</v>
      </c>
      <c r="T23" s="4">
        <v>6.2098410583056856</v>
      </c>
      <c r="U23" s="4">
        <v>6.157855826776836</v>
      </c>
      <c r="V23" s="4">
        <v>5.8476857016264896</v>
      </c>
      <c r="W23" s="4">
        <v>5.4937997401434879</v>
      </c>
      <c r="X23" s="4">
        <v>5.1690576695489234</v>
      </c>
      <c r="Y23" s="4">
        <v>4.8370296262322494</v>
      </c>
      <c r="Z23" s="4">
        <v>4.5050015829155754</v>
      </c>
      <c r="AB23" s="3" t="s">
        <v>1</v>
      </c>
      <c r="AC23" s="330">
        <v>47</v>
      </c>
      <c r="AD23" s="4">
        <v>47</v>
      </c>
      <c r="AE23" s="4">
        <v>47</v>
      </c>
      <c r="AF23" s="4">
        <v>47</v>
      </c>
      <c r="AG23" s="4">
        <v>47</v>
      </c>
      <c r="AH23" s="4">
        <v>47</v>
      </c>
      <c r="AI23" s="4">
        <v>47</v>
      </c>
      <c r="AK23" s="3" t="s">
        <v>1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S23" s="3" t="s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BA23" s="3" t="s">
        <v>1</v>
      </c>
      <c r="BB23" s="336">
        <v>9.8596956970061544E-2</v>
      </c>
      <c r="BC23" s="336">
        <v>6.640128701248125E-3</v>
      </c>
      <c r="BD23" s="336">
        <v>0.19418699672251924</v>
      </c>
      <c r="BE23" s="336">
        <f>SUM(BB23:BD23)</f>
        <v>0.29942408239382889</v>
      </c>
    </row>
    <row r="24" spans="1:57" x14ac:dyDescent="0.25">
      <c r="A24" s="3" t="s">
        <v>2</v>
      </c>
      <c r="B24" s="4">
        <v>1.383</v>
      </c>
      <c r="C24" s="4">
        <v>1.54</v>
      </c>
      <c r="D24" s="4">
        <v>1.542</v>
      </c>
      <c r="E24" s="4">
        <v>1.542</v>
      </c>
      <c r="F24" s="4">
        <v>1.5433333333333332</v>
      </c>
      <c r="G24" s="4">
        <v>1.5443333333333331</v>
      </c>
      <c r="H24" s="4">
        <v>1.5453333333333332</v>
      </c>
      <c r="J24" s="3" t="s">
        <v>2</v>
      </c>
      <c r="K24" s="4">
        <v>3.1</v>
      </c>
      <c r="L24" s="4">
        <v>2.83</v>
      </c>
      <c r="M24" s="4">
        <v>2.83</v>
      </c>
      <c r="N24" s="4">
        <v>2.83</v>
      </c>
      <c r="O24" s="4">
        <v>2.83</v>
      </c>
      <c r="P24" s="4">
        <v>2.83</v>
      </c>
      <c r="Q24" s="4">
        <v>2.83</v>
      </c>
      <c r="S24" s="3" t="s">
        <v>2</v>
      </c>
      <c r="T24" s="4">
        <v>1.7659999999999985</v>
      </c>
      <c r="U24" s="4">
        <v>1.9149999999999996</v>
      </c>
      <c r="V24" s="4">
        <v>1.9609999999999999</v>
      </c>
      <c r="W24" s="4">
        <v>1.9659999999999997</v>
      </c>
      <c r="X24" s="4">
        <v>1.9983333333333331</v>
      </c>
      <c r="Y24" s="4">
        <v>2.0238333333333332</v>
      </c>
      <c r="Z24" s="4">
        <v>2.0493333333333332</v>
      </c>
      <c r="AB24" s="3" t="s">
        <v>2</v>
      </c>
      <c r="AC24" s="330">
        <v>28</v>
      </c>
      <c r="AD24" s="4">
        <v>29</v>
      </c>
      <c r="AE24" s="4">
        <v>29</v>
      </c>
      <c r="AF24" s="4">
        <v>29</v>
      </c>
      <c r="AG24" s="4">
        <v>29</v>
      </c>
      <c r="AH24" s="4">
        <v>29</v>
      </c>
      <c r="AI24" s="4">
        <v>29</v>
      </c>
      <c r="AK24" s="3" t="s">
        <v>2</v>
      </c>
      <c r="AL24" s="13">
        <v>1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S24" s="3" t="s">
        <v>2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BA24" s="3" t="s">
        <v>2</v>
      </c>
      <c r="BB24" s="336">
        <v>0</v>
      </c>
      <c r="BC24" s="336">
        <v>3.6625529375058946E-2</v>
      </c>
      <c r="BD24" s="336">
        <v>0.17084835472578774</v>
      </c>
      <c r="BE24" s="336">
        <f>SUM(BB24:BD24)</f>
        <v>0.20747388410084669</v>
      </c>
    </row>
    <row r="25" spans="1:57" x14ac:dyDescent="0.25">
      <c r="A25" s="3" t="s">
        <v>3</v>
      </c>
      <c r="B25" s="4">
        <v>7.0678018668473799</v>
      </c>
      <c r="C25" s="4">
        <v>7.8400140198461505</v>
      </c>
      <c r="D25" s="4">
        <v>8.7311701649126814</v>
      </c>
      <c r="E25" s="4">
        <v>9.6338695527502303</v>
      </c>
      <c r="F25" s="4">
        <v>10.5288734454071</v>
      </c>
      <c r="G25" s="4">
        <v>11.42580121185914</v>
      </c>
      <c r="H25" s="4">
        <v>12.322728978311179</v>
      </c>
      <c r="J25" s="3" t="s">
        <v>3</v>
      </c>
      <c r="K25" s="4">
        <v>12.232873972602739</v>
      </c>
      <c r="L25" s="4">
        <v>12.3476</v>
      </c>
      <c r="M25" s="4">
        <v>12.5236</v>
      </c>
      <c r="N25" s="4">
        <v>12.688600000000001</v>
      </c>
      <c r="O25" s="4">
        <v>12.688600000000001</v>
      </c>
      <c r="P25" s="4">
        <v>12.688600000000001</v>
      </c>
      <c r="Q25" s="4">
        <v>12.688600000000001</v>
      </c>
      <c r="S25" s="3" t="s">
        <v>3</v>
      </c>
      <c r="T25" s="4">
        <v>7.6458093040929453</v>
      </c>
      <c r="U25" s="4">
        <v>8.8438275281604692</v>
      </c>
      <c r="V25" s="4">
        <v>9.4341716578108059</v>
      </c>
      <c r="W25" s="4">
        <v>9.9746048305389436</v>
      </c>
      <c r="X25" s="4">
        <v>10.548311974548547</v>
      </c>
      <c r="Y25" s="4">
        <v>11.113700625737783</v>
      </c>
      <c r="Z25" s="4">
        <v>11.679089276927019</v>
      </c>
      <c r="AB25" s="3" t="s">
        <v>3</v>
      </c>
      <c r="AC25" s="330">
        <v>70</v>
      </c>
      <c r="AD25" s="4">
        <v>71</v>
      </c>
      <c r="AE25" s="4">
        <v>73</v>
      </c>
      <c r="AF25" s="4">
        <v>74</v>
      </c>
      <c r="AG25" s="4">
        <v>74</v>
      </c>
      <c r="AH25" s="4">
        <v>74</v>
      </c>
      <c r="AI25" s="4">
        <v>74</v>
      </c>
      <c r="AK25" s="3" t="s">
        <v>3</v>
      </c>
      <c r="AL25" s="13">
        <v>1</v>
      </c>
      <c r="AM25" s="13">
        <v>2</v>
      </c>
      <c r="AN25" s="13">
        <v>1</v>
      </c>
      <c r="AO25" s="13">
        <v>0</v>
      </c>
      <c r="AP25" s="13">
        <v>0</v>
      </c>
      <c r="AQ25" s="13">
        <v>0</v>
      </c>
      <c r="AS25" s="3" t="s">
        <v>3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BA25" s="3"/>
      <c r="BB25" s="336"/>
      <c r="BC25" s="336"/>
      <c r="BD25" s="336"/>
      <c r="BE25" s="336"/>
    </row>
    <row r="26" spans="1:57" x14ac:dyDescent="0.25">
      <c r="A26" s="3" t="s">
        <v>4</v>
      </c>
      <c r="B26" s="4">
        <v>6.6079999999999997</v>
      </c>
      <c r="C26" s="4">
        <v>7.5359999999999996</v>
      </c>
      <c r="D26" s="4">
        <v>8.0380000000000003</v>
      </c>
      <c r="E26" s="4">
        <v>8.4700000000000006</v>
      </c>
      <c r="F26" s="4">
        <v>8.9486666666666679</v>
      </c>
      <c r="G26" s="4">
        <v>9.4156666666666684</v>
      </c>
      <c r="H26" s="4">
        <v>9.8826666666666689</v>
      </c>
      <c r="J26" s="3" t="s">
        <v>4</v>
      </c>
      <c r="K26" s="4">
        <v>13.668030821917808</v>
      </c>
      <c r="L26" s="4">
        <v>13.59085</v>
      </c>
      <c r="M26" s="4">
        <v>13.75085</v>
      </c>
      <c r="N26" s="4">
        <v>13.90085</v>
      </c>
      <c r="O26" s="4">
        <v>13.90085</v>
      </c>
      <c r="P26" s="4">
        <v>13.90085</v>
      </c>
      <c r="Q26" s="4">
        <v>13.90085</v>
      </c>
      <c r="S26" s="3" t="s">
        <v>4</v>
      </c>
      <c r="T26" s="4">
        <v>8.6034404679353393</v>
      </c>
      <c r="U26" s="4">
        <v>9.8589225741424684</v>
      </c>
      <c r="V26" s="4">
        <v>10.472029069912555</v>
      </c>
      <c r="W26" s="4">
        <v>11.044343231983248</v>
      </c>
      <c r="X26" s="4">
        <v>11.044343231983248</v>
      </c>
      <c r="Y26" s="4">
        <v>11.044343231983248</v>
      </c>
      <c r="Z26" s="4">
        <v>11.044343231983248</v>
      </c>
      <c r="AB26" s="3" t="s">
        <v>4</v>
      </c>
      <c r="AC26" s="330">
        <v>76</v>
      </c>
      <c r="AD26" s="4">
        <v>77</v>
      </c>
      <c r="AE26" s="4">
        <v>79</v>
      </c>
      <c r="AF26" s="4">
        <v>80</v>
      </c>
      <c r="AG26" s="4">
        <v>80</v>
      </c>
      <c r="AH26" s="4">
        <v>80</v>
      </c>
      <c r="AI26" s="4">
        <v>80</v>
      </c>
      <c r="AK26" s="3" t="s">
        <v>4</v>
      </c>
      <c r="AL26" s="13">
        <v>1</v>
      </c>
      <c r="AM26" s="13">
        <v>2</v>
      </c>
      <c r="AN26" s="13">
        <v>1</v>
      </c>
      <c r="AO26" s="13">
        <v>0</v>
      </c>
      <c r="AP26" s="13">
        <v>0</v>
      </c>
      <c r="AQ26" s="13">
        <v>0</v>
      </c>
      <c r="AS26" s="3" t="s">
        <v>4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BA26" s="3" t="s">
        <v>4</v>
      </c>
      <c r="BB26" s="336">
        <v>0.01</v>
      </c>
      <c r="BC26" s="336">
        <v>0.4949792385820358</v>
      </c>
      <c r="BD26" s="336">
        <v>2.5224332592813335E-2</v>
      </c>
      <c r="BE26" s="336">
        <f t="shared" ref="BE26:BE32" si="1">SUM(BB26:BD26)</f>
        <v>0.53020357117484906</v>
      </c>
    </row>
    <row r="27" spans="1:57" x14ac:dyDescent="0.25">
      <c r="A27" s="3" t="s">
        <v>5</v>
      </c>
      <c r="B27" s="4">
        <v>16.424650116269099</v>
      </c>
      <c r="C27" s="4">
        <v>16.524705476005803</v>
      </c>
      <c r="D27" s="4">
        <v>17.443067887738003</v>
      </c>
      <c r="E27" s="4">
        <v>17.831373081353597</v>
      </c>
      <c r="F27" s="4">
        <v>18.573049753713594</v>
      </c>
      <c r="G27" s="4">
        <v>19.226383556387489</v>
      </c>
      <c r="H27" s="4">
        <v>19.879717359061388</v>
      </c>
      <c r="J27" s="3" t="s">
        <v>5</v>
      </c>
      <c r="K27" s="4">
        <v>26.079000000000001</v>
      </c>
      <c r="L27" s="4">
        <v>26.533999999999999</v>
      </c>
      <c r="M27" s="4">
        <v>25.684000000000001</v>
      </c>
      <c r="N27" s="4">
        <v>18.79</v>
      </c>
      <c r="O27" s="4">
        <v>18.846999999999994</v>
      </c>
      <c r="P27" s="4">
        <v>18.920999999999985</v>
      </c>
      <c r="Q27" s="4">
        <v>18.682999999999979</v>
      </c>
      <c r="S27" s="3" t="s">
        <v>5</v>
      </c>
      <c r="T27" s="4">
        <v>17.668144237863356</v>
      </c>
      <c r="U27" s="4">
        <v>21.965310486063025</v>
      </c>
      <c r="V27" s="4">
        <v>22.152635059254557</v>
      </c>
      <c r="W27" s="4">
        <v>16.404481622200095</v>
      </c>
      <c r="X27" s="4">
        <v>16.474085290410017</v>
      </c>
      <c r="Y27" s="4">
        <v>16.707215775397469</v>
      </c>
      <c r="Z27" s="4">
        <v>16.700487375853285</v>
      </c>
      <c r="AB27" s="3" t="s">
        <v>5</v>
      </c>
      <c r="AC27" s="330">
        <v>51</v>
      </c>
      <c r="AD27" s="4">
        <v>48</v>
      </c>
      <c r="AE27" s="4">
        <v>47</v>
      </c>
      <c r="AF27" s="4">
        <v>39</v>
      </c>
      <c r="AG27" s="4">
        <v>36</v>
      </c>
      <c r="AH27" s="4">
        <v>27</v>
      </c>
      <c r="AI27" s="4">
        <v>22</v>
      </c>
      <c r="AK27" s="3" t="s">
        <v>5</v>
      </c>
      <c r="AL27" s="13">
        <v>0</v>
      </c>
      <c r="AM27" s="13">
        <v>1</v>
      </c>
      <c r="AN27" s="13">
        <v>0</v>
      </c>
      <c r="AO27" s="13">
        <v>1</v>
      </c>
      <c r="AP27" s="13">
        <v>1</v>
      </c>
      <c r="AQ27" s="13">
        <v>1</v>
      </c>
      <c r="AS27" s="3" t="s">
        <v>5</v>
      </c>
      <c r="AT27" s="4">
        <v>3</v>
      </c>
      <c r="AU27" s="4">
        <v>2</v>
      </c>
      <c r="AV27" s="4">
        <v>8</v>
      </c>
      <c r="AW27" s="4">
        <v>4</v>
      </c>
      <c r="AX27" s="4">
        <v>10</v>
      </c>
      <c r="AY27" s="4">
        <v>6</v>
      </c>
      <c r="BA27" s="3" t="s">
        <v>5</v>
      </c>
      <c r="BB27" s="336">
        <v>1.4139769660608881</v>
      </c>
      <c r="BC27" s="336">
        <v>4.2691724983614003E-2</v>
      </c>
      <c r="BD27" s="336">
        <v>1.3780839741601321</v>
      </c>
      <c r="BE27" s="336">
        <f t="shared" si="1"/>
        <v>2.8347526652046344</v>
      </c>
    </row>
    <row r="28" spans="1:57" x14ac:dyDescent="0.25">
      <c r="A28" s="3" t="s">
        <v>6</v>
      </c>
      <c r="B28" s="4">
        <v>6.8970000000000002</v>
      </c>
      <c r="C28" s="4">
        <v>8.3620000000000001</v>
      </c>
      <c r="D28" s="4">
        <v>10.266</v>
      </c>
      <c r="E28" s="4">
        <v>11.936</v>
      </c>
      <c r="F28" s="4">
        <v>13.762</v>
      </c>
      <c r="G28" s="4">
        <v>15.548999999999999</v>
      </c>
      <c r="H28" s="4">
        <v>17.335999999999999</v>
      </c>
      <c r="J28" s="3" t="s">
        <v>6</v>
      </c>
      <c r="K28" s="4">
        <v>5.0835924657534246</v>
      </c>
      <c r="L28" s="4">
        <v>5.9922500000000003</v>
      </c>
      <c r="M28" s="4">
        <v>7.2422500000000003</v>
      </c>
      <c r="N28" s="4">
        <v>8.7422500000000003</v>
      </c>
      <c r="O28" s="4">
        <v>10.254250000000006</v>
      </c>
      <c r="P28" s="4">
        <v>11.675249999999998</v>
      </c>
      <c r="Q28" s="4">
        <v>13.096249999999991</v>
      </c>
      <c r="S28" s="3" t="s">
        <v>6</v>
      </c>
      <c r="T28" s="4">
        <v>2.2759999999999989</v>
      </c>
      <c r="U28" s="4">
        <v>3.1522306465716783</v>
      </c>
      <c r="V28" s="4">
        <v>4.4626073401252011</v>
      </c>
      <c r="W28" s="4">
        <v>5.6221304819158355</v>
      </c>
      <c r="X28" s="4">
        <v>6.5928780920469121</v>
      </c>
      <c r="Y28" s="4">
        <v>7.5052010774941653</v>
      </c>
      <c r="Z28" s="4">
        <v>8.4175240629414194</v>
      </c>
      <c r="AB28" s="3" t="s">
        <v>6</v>
      </c>
      <c r="AC28" s="330">
        <v>15</v>
      </c>
      <c r="AD28" s="4">
        <v>17</v>
      </c>
      <c r="AE28" s="4">
        <v>18</v>
      </c>
      <c r="AF28" s="4">
        <v>19</v>
      </c>
      <c r="AG28" s="4">
        <v>20</v>
      </c>
      <c r="AH28" s="4">
        <v>21</v>
      </c>
      <c r="AI28" s="4">
        <v>22</v>
      </c>
      <c r="AK28" s="3" t="s">
        <v>6</v>
      </c>
      <c r="AL28" s="13">
        <v>2</v>
      </c>
      <c r="AM28" s="13">
        <v>1</v>
      </c>
      <c r="AN28" s="13">
        <v>1</v>
      </c>
      <c r="AO28" s="13">
        <v>1</v>
      </c>
      <c r="AP28" s="13">
        <v>1</v>
      </c>
      <c r="AQ28" s="13">
        <v>1</v>
      </c>
      <c r="AS28" s="3" t="s">
        <v>6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BA28" s="3" t="s">
        <v>6</v>
      </c>
      <c r="BB28" s="336">
        <v>1.0694387460698886</v>
      </c>
      <c r="BC28" s="336">
        <v>8.8108692168757004E-3</v>
      </c>
      <c r="BD28" s="336">
        <v>0.12157116503404862</v>
      </c>
      <c r="BE28" s="336">
        <f t="shared" si="1"/>
        <v>1.199820780320813</v>
      </c>
    </row>
    <row r="29" spans="1:57" x14ac:dyDescent="0.25">
      <c r="A29" s="3" t="s">
        <v>7</v>
      </c>
      <c r="B29" s="4">
        <v>11.303022364393801</v>
      </c>
      <c r="C29" s="4">
        <v>11.869743788041999</v>
      </c>
      <c r="D29" s="4">
        <v>12.1098363627491</v>
      </c>
      <c r="E29" s="4">
        <v>12.1960445611809</v>
      </c>
      <c r="F29" s="4">
        <v>12.384842343796233</v>
      </c>
      <c r="G29" s="4">
        <v>12.547992730365683</v>
      </c>
      <c r="H29" s="4">
        <v>12.711143116935133</v>
      </c>
      <c r="J29" s="3" t="s">
        <v>7</v>
      </c>
      <c r="K29" s="4">
        <v>24.520383561643836</v>
      </c>
      <c r="L29" s="4">
        <v>25.835000000000001</v>
      </c>
      <c r="M29" s="4">
        <v>25.680767789908817</v>
      </c>
      <c r="N29" s="4">
        <v>25.255767789908816</v>
      </c>
      <c r="O29" s="4">
        <v>22.556767789908815</v>
      </c>
      <c r="P29" s="4">
        <v>21.561767789908817</v>
      </c>
      <c r="Q29" s="4">
        <v>21.467767789908816</v>
      </c>
      <c r="S29" s="3" t="s">
        <v>7</v>
      </c>
      <c r="T29" s="4">
        <v>17.387341949669764</v>
      </c>
      <c r="U29" s="4">
        <v>19.241874249457204</v>
      </c>
      <c r="V29" s="4">
        <v>18.364372866927042</v>
      </c>
      <c r="W29" s="4">
        <v>18.016459185243363</v>
      </c>
      <c r="X29" s="4">
        <v>15.737772726262431</v>
      </c>
      <c r="Y29" s="4">
        <v>14.868493327496793</v>
      </c>
      <c r="Z29" s="4">
        <v>14.794828847572941</v>
      </c>
      <c r="AB29" s="3" t="s">
        <v>7</v>
      </c>
      <c r="AC29" s="330">
        <v>93</v>
      </c>
      <c r="AD29" s="4">
        <v>94</v>
      </c>
      <c r="AE29" s="4">
        <v>97</v>
      </c>
      <c r="AF29" s="4">
        <v>96</v>
      </c>
      <c r="AG29" s="4">
        <v>86</v>
      </c>
      <c r="AH29" s="4">
        <v>83</v>
      </c>
      <c r="AI29" s="4">
        <v>83</v>
      </c>
      <c r="AK29" s="3" t="s">
        <v>7</v>
      </c>
      <c r="AL29" s="13">
        <v>1</v>
      </c>
      <c r="AM29" s="13">
        <v>3</v>
      </c>
      <c r="AN29" s="13">
        <v>0</v>
      </c>
      <c r="AO29" s="13">
        <v>0</v>
      </c>
      <c r="AP29" s="13">
        <v>0</v>
      </c>
      <c r="AQ29" s="13">
        <v>0</v>
      </c>
      <c r="AS29" s="3" t="s">
        <v>7</v>
      </c>
      <c r="AT29" s="4">
        <v>0</v>
      </c>
      <c r="AU29" s="4">
        <v>0</v>
      </c>
      <c r="AV29" s="4">
        <v>1</v>
      </c>
      <c r="AW29" s="4">
        <v>10</v>
      </c>
      <c r="AX29" s="4">
        <v>3</v>
      </c>
      <c r="AY29" s="4">
        <v>0</v>
      </c>
      <c r="BA29" s="3" t="s">
        <v>7</v>
      </c>
      <c r="BB29" s="336">
        <v>0.40022843530162205</v>
      </c>
      <c r="BC29" s="336">
        <v>1.2034740723089826E-2</v>
      </c>
      <c r="BD29" s="336">
        <v>0.38307443043194783</v>
      </c>
      <c r="BE29" s="336">
        <f t="shared" si="1"/>
        <v>0.79533760645665974</v>
      </c>
    </row>
    <row r="30" spans="1:57" x14ac:dyDescent="0.25">
      <c r="A30" s="3" t="s">
        <v>8</v>
      </c>
      <c r="B30" s="4">
        <v>0.8714529173144</v>
      </c>
      <c r="C30" s="4">
        <v>1.05730733815913</v>
      </c>
      <c r="D30" s="4">
        <v>1.0109483287893</v>
      </c>
      <c r="E30" s="4">
        <v>0.98556187819845298</v>
      </c>
      <c r="F30" s="4">
        <v>0.94619372175495053</v>
      </c>
      <c r="G30" s="4">
        <v>0.91032099177461201</v>
      </c>
      <c r="H30" s="4">
        <v>0.87444826179427348</v>
      </c>
      <c r="J30" s="3" t="s">
        <v>8</v>
      </c>
      <c r="K30" s="4">
        <v>2.99</v>
      </c>
      <c r="L30" s="4">
        <v>3.0659999999999998</v>
      </c>
      <c r="M30" s="4">
        <v>2.871</v>
      </c>
      <c r="N30" s="4">
        <v>2.621</v>
      </c>
      <c r="O30" s="4">
        <v>2.621</v>
      </c>
      <c r="P30" s="4">
        <v>2.621</v>
      </c>
      <c r="Q30" s="4">
        <v>2.621</v>
      </c>
      <c r="S30" s="3" t="s">
        <v>8</v>
      </c>
      <c r="T30" s="4">
        <v>1.4273498263945297</v>
      </c>
      <c r="U30" s="4">
        <v>1.7304563321367912</v>
      </c>
      <c r="V30" s="4">
        <v>1.7149224789452673</v>
      </c>
      <c r="W30" s="4">
        <v>1.7929794876529819</v>
      </c>
      <c r="X30" s="4">
        <v>1.8086425884278707</v>
      </c>
      <c r="Y30" s="4">
        <v>1.8399041661859661</v>
      </c>
      <c r="Z30" s="4">
        <v>1.8711657439440614</v>
      </c>
      <c r="AB30" s="3" t="s">
        <v>8</v>
      </c>
      <c r="AC30" s="330">
        <v>24</v>
      </c>
      <c r="AD30" s="4">
        <v>26</v>
      </c>
      <c r="AE30" s="4">
        <v>26</v>
      </c>
      <c r="AF30" s="4">
        <v>26</v>
      </c>
      <c r="AG30" s="4">
        <v>26</v>
      </c>
      <c r="AH30" s="4">
        <v>26</v>
      </c>
      <c r="AI30" s="4">
        <v>26</v>
      </c>
      <c r="AK30" s="3" t="s">
        <v>8</v>
      </c>
      <c r="AL30" s="13">
        <v>2</v>
      </c>
      <c r="AM30" s="13">
        <v>0</v>
      </c>
      <c r="AN30" s="13">
        <v>0</v>
      </c>
      <c r="AO30" s="13">
        <v>0</v>
      </c>
      <c r="AP30" s="13">
        <v>0</v>
      </c>
      <c r="AQ30" s="13">
        <v>0</v>
      </c>
      <c r="AS30" s="3" t="s">
        <v>8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BA30" s="3" t="s">
        <v>8</v>
      </c>
      <c r="BB30" s="336">
        <v>6.0065662145223783E-2</v>
      </c>
      <c r="BC30" s="336">
        <v>2.4004485845152044E-3</v>
      </c>
      <c r="BD30" s="336">
        <v>0.21620147921988245</v>
      </c>
      <c r="BE30" s="336">
        <f t="shared" si="1"/>
        <v>0.27866758994962143</v>
      </c>
    </row>
    <row r="31" spans="1:57" x14ac:dyDescent="0.25">
      <c r="A31" s="3" t="s">
        <v>9</v>
      </c>
      <c r="B31" s="4">
        <v>1.4687000000000001</v>
      </c>
      <c r="C31" s="4">
        <v>1.5757000000000001</v>
      </c>
      <c r="D31" s="4">
        <v>1.5286999999999999</v>
      </c>
      <c r="E31" s="4">
        <v>1.4767000000000001</v>
      </c>
      <c r="F31" s="4">
        <v>1.4280333333333335</v>
      </c>
      <c r="G31" s="4">
        <v>1.3785333333333334</v>
      </c>
      <c r="H31" s="4">
        <v>1.3290333333333335</v>
      </c>
      <c r="J31" s="3" t="s">
        <v>9</v>
      </c>
      <c r="K31" s="4">
        <v>4.9359999999999999</v>
      </c>
      <c r="L31" s="4">
        <v>4.7359999999999998</v>
      </c>
      <c r="M31" s="4">
        <v>4.5359999999999996</v>
      </c>
      <c r="N31" s="4">
        <v>4.5359999999999996</v>
      </c>
      <c r="O31" s="4">
        <v>4.5359999999999996</v>
      </c>
      <c r="P31" s="4">
        <v>4.5359999999999996</v>
      </c>
      <c r="Q31" s="4">
        <v>4.5359999999999996</v>
      </c>
      <c r="S31" s="3" t="s">
        <v>9</v>
      </c>
      <c r="T31" s="4">
        <v>2.0351805060642718</v>
      </c>
      <c r="U31" s="4">
        <v>2.5162644736842115</v>
      </c>
      <c r="V31" s="4">
        <v>2.4186589134110053</v>
      </c>
      <c r="W31" s="4">
        <v>2.3691730374140922</v>
      </c>
      <c r="X31" s="4">
        <v>2.2876073718996506</v>
      </c>
      <c r="Y31" s="4">
        <v>2.214061653764591</v>
      </c>
      <c r="Z31" s="4">
        <v>2.1405159356295314</v>
      </c>
      <c r="AB31" s="3" t="s">
        <v>9</v>
      </c>
      <c r="AC31" s="330">
        <v>20</v>
      </c>
      <c r="AD31" s="4">
        <v>20</v>
      </c>
      <c r="AE31" s="4">
        <v>20</v>
      </c>
      <c r="AF31" s="4">
        <v>20</v>
      </c>
      <c r="AG31" s="4">
        <v>20</v>
      </c>
      <c r="AH31" s="4">
        <v>20</v>
      </c>
      <c r="AI31" s="4">
        <v>20</v>
      </c>
      <c r="AK31" s="3" t="s">
        <v>9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S31" s="3" t="s">
        <v>9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BA31" s="3" t="s">
        <v>9</v>
      </c>
      <c r="BB31" s="336">
        <v>0.11430051026837997</v>
      </c>
      <c r="BC31" s="336">
        <v>3.6991340308944942E-3</v>
      </c>
      <c r="BD31" s="336">
        <v>0.25238808558923609</v>
      </c>
      <c r="BE31" s="336">
        <f t="shared" si="1"/>
        <v>0.37038772988851054</v>
      </c>
    </row>
    <row r="32" spans="1:57" x14ac:dyDescent="0.25">
      <c r="S32" s="3" t="s">
        <v>57</v>
      </c>
      <c r="T32" s="14">
        <v>0.51258971598038927</v>
      </c>
      <c r="U32" s="14">
        <v>0.51258971598038927</v>
      </c>
      <c r="V32" s="14">
        <v>0.60327977990744608</v>
      </c>
      <c r="W32" s="14">
        <v>0.61779531948642319</v>
      </c>
      <c r="X32" s="14">
        <v>0.68309387529745336</v>
      </c>
      <c r="Y32" s="14">
        <v>0.73569667705047037</v>
      </c>
      <c r="Z32" s="14">
        <v>0.78829947880348739</v>
      </c>
      <c r="AK32" s="3"/>
      <c r="AL32" s="13"/>
      <c r="AM32" s="13"/>
      <c r="AN32" s="13"/>
      <c r="AO32" s="13"/>
      <c r="AP32" s="13"/>
      <c r="AQ32" s="13"/>
      <c r="AS32" s="3"/>
      <c r="AT32" s="4"/>
      <c r="AU32" s="4"/>
      <c r="AV32" s="4"/>
      <c r="AW32" s="4"/>
      <c r="AX32" s="4"/>
      <c r="AY32" s="4"/>
      <c r="BA32" s="3" t="s">
        <v>57</v>
      </c>
      <c r="BB32" s="336">
        <v>9.2869862582857134</v>
      </c>
      <c r="BC32" s="336">
        <v>6.0444092596093985E-2</v>
      </c>
      <c r="BD32" s="336">
        <v>2.0735009209299879</v>
      </c>
      <c r="BE32" s="336">
        <f t="shared" si="1"/>
        <v>11.420931271811796</v>
      </c>
    </row>
    <row r="33" spans="1:57" x14ac:dyDescent="0.25">
      <c r="AK33" s="227"/>
      <c r="AL33" s="262"/>
      <c r="AM33" s="262"/>
      <c r="AN33" s="262"/>
      <c r="AO33" s="262"/>
      <c r="AP33" s="262"/>
      <c r="AQ33" s="262"/>
      <c r="AS33" s="227"/>
      <c r="AT33" s="261"/>
      <c r="AU33" s="261"/>
      <c r="AV33" s="261"/>
      <c r="AW33" s="261"/>
      <c r="AX33" s="261"/>
      <c r="AY33" s="261"/>
      <c r="BA33" s="227"/>
      <c r="BB33" s="227"/>
      <c r="BC33" s="260"/>
      <c r="BD33" s="260"/>
      <c r="BE33" s="260"/>
    </row>
    <row r="34" spans="1:57" x14ac:dyDescent="0.25">
      <c r="AK34" s="227"/>
      <c r="AL34" s="262"/>
      <c r="AM34" s="262"/>
      <c r="AN34" s="262"/>
      <c r="AO34" s="262"/>
      <c r="AP34" s="262"/>
      <c r="AQ34" s="262"/>
      <c r="AS34" s="227"/>
      <c r="AT34" s="261"/>
      <c r="AU34" s="261"/>
      <c r="AV34" s="261"/>
      <c r="AW34" s="261"/>
      <c r="AX34" s="261"/>
      <c r="AY34" s="261"/>
      <c r="BA34" s="227"/>
      <c r="BB34" s="227"/>
      <c r="BC34" s="260"/>
      <c r="BD34" s="260"/>
      <c r="BE34" s="260"/>
    </row>
    <row r="35" spans="1:57" s="227" customFormat="1" x14ac:dyDescent="0.25">
      <c r="A35" s="338" t="s">
        <v>13</v>
      </c>
      <c r="B35" s="339"/>
      <c r="C35" s="339"/>
      <c r="D35" s="339"/>
      <c r="E35" s="339"/>
      <c r="F35" s="339"/>
      <c r="G35" s="339"/>
      <c r="H35" s="340"/>
      <c r="J35" s="338" t="s">
        <v>13</v>
      </c>
      <c r="K35" s="339"/>
      <c r="L35" s="339"/>
      <c r="M35" s="339"/>
      <c r="N35" s="339"/>
      <c r="O35" s="339"/>
      <c r="P35" s="339"/>
      <c r="Q35" s="340"/>
      <c r="S35" s="338" t="s">
        <v>13</v>
      </c>
      <c r="T35" s="339"/>
      <c r="U35" s="339"/>
      <c r="V35" s="339"/>
      <c r="W35" s="339"/>
      <c r="X35" s="339"/>
      <c r="Y35" s="339"/>
      <c r="Z35" s="340"/>
      <c r="AB35" s="333" t="s">
        <v>13</v>
      </c>
      <c r="AC35" s="334"/>
      <c r="AD35" s="334"/>
      <c r="AE35" s="334"/>
      <c r="AF35" s="334"/>
      <c r="AG35" s="334"/>
      <c r="AH35" s="334"/>
      <c r="AI35" s="335"/>
      <c r="AK35" s="246" t="s">
        <v>13</v>
      </c>
      <c r="AL35" s="246"/>
      <c r="AM35" s="246"/>
      <c r="AN35" s="246"/>
      <c r="AO35" s="246"/>
      <c r="AP35" s="246"/>
      <c r="AQ35" s="246"/>
      <c r="AS35" s="246" t="s">
        <v>13</v>
      </c>
      <c r="AT35" s="246"/>
      <c r="AU35" s="246"/>
      <c r="AV35" s="246"/>
      <c r="AW35" s="246"/>
      <c r="AX35" s="246"/>
      <c r="AY35" s="246"/>
      <c r="BA35" s="246" t="s">
        <v>13</v>
      </c>
      <c r="BB35" s="246"/>
      <c r="BC35" s="246"/>
      <c r="BD35" s="246"/>
      <c r="BE35" s="246"/>
    </row>
    <row r="36" spans="1:57" x14ac:dyDescent="0.25">
      <c r="A36" s="3" t="s">
        <v>0</v>
      </c>
      <c r="B36" s="4">
        <v>5.2444226183533864</v>
      </c>
      <c r="C36" s="4">
        <v>6.3062789260805925</v>
      </c>
      <c r="D36" s="4">
        <v>6.9093110446545314</v>
      </c>
      <c r="E36" s="4">
        <v>6.997253935109506</v>
      </c>
      <c r="F36" s="4">
        <v>7.4285896443104562</v>
      </c>
      <c r="G36" s="4">
        <v>7.7740771488249125</v>
      </c>
      <c r="H36" s="4">
        <v>8.1195646533393688</v>
      </c>
      <c r="J36" s="3" t="s">
        <v>0</v>
      </c>
      <c r="K36" s="4">
        <v>27.286999999999999</v>
      </c>
      <c r="L36" s="4">
        <v>33.162897280000003</v>
      </c>
      <c r="M36" s="4">
        <v>37.901944847986258</v>
      </c>
      <c r="N36" s="4">
        <v>43.33965369623521</v>
      </c>
      <c r="O36" s="4">
        <v>47.140483236709287</v>
      </c>
      <c r="P36" s="4">
        <v>51.274483236709287</v>
      </c>
      <c r="Q36" s="4">
        <v>55.408483236709287</v>
      </c>
      <c r="S36" s="3" t="s">
        <v>0</v>
      </c>
      <c r="T36" s="4">
        <v>20.411000000000008</v>
      </c>
      <c r="U36" s="4">
        <v>22.987329806732106</v>
      </c>
      <c r="V36" s="4">
        <v>26.907869536035108</v>
      </c>
      <c r="W36" s="4">
        <v>31.78317045952587</v>
      </c>
      <c r="X36" s="4">
        <v>34.324368674006841</v>
      </c>
      <c r="Y36" s="4">
        <v>37.08832146557404</v>
      </c>
      <c r="Z36" s="4">
        <v>39.852274257141232</v>
      </c>
      <c r="AB36" s="3" t="s">
        <v>0</v>
      </c>
      <c r="AC36" s="330">
        <v>33</v>
      </c>
      <c r="AD36" s="4">
        <v>41</v>
      </c>
      <c r="AE36" s="4">
        <v>44</v>
      </c>
      <c r="AF36" s="4">
        <v>47</v>
      </c>
      <c r="AG36" s="4">
        <v>51</v>
      </c>
      <c r="AH36" s="4">
        <v>55</v>
      </c>
      <c r="AI36" s="4">
        <v>59</v>
      </c>
      <c r="AK36" s="3" t="s">
        <v>0</v>
      </c>
      <c r="AL36" s="13">
        <v>8</v>
      </c>
      <c r="AM36" s="13">
        <v>3</v>
      </c>
      <c r="AN36" s="13">
        <v>3</v>
      </c>
      <c r="AO36" s="13">
        <v>4</v>
      </c>
      <c r="AP36" s="13">
        <v>4</v>
      </c>
      <c r="AQ36" s="13">
        <v>4</v>
      </c>
      <c r="AS36" s="3" t="s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BA36" s="3" t="s">
        <v>0</v>
      </c>
      <c r="BB36" s="336">
        <v>1.499703452304163</v>
      </c>
      <c r="BC36" s="336">
        <v>3.1438163391301341E-4</v>
      </c>
      <c r="BD36" s="336">
        <v>0.35336175296032701</v>
      </c>
      <c r="BE36" s="336">
        <f>SUM(BB36:BD36)</f>
        <v>1.8533795868984031</v>
      </c>
    </row>
    <row r="37" spans="1:57" x14ac:dyDescent="0.25">
      <c r="A37" s="3" t="s">
        <v>1</v>
      </c>
      <c r="B37" s="4">
        <v>2.1940511767820401</v>
      </c>
      <c r="C37" s="4">
        <v>2.6675307088619</v>
      </c>
      <c r="D37" s="4">
        <v>3.09262397052892</v>
      </c>
      <c r="E37" s="4">
        <v>3.3790931490705596</v>
      </c>
      <c r="F37" s="4">
        <v>3.7579783830291191</v>
      </c>
      <c r="G37" s="4">
        <v>4.1137596031334489</v>
      </c>
      <c r="H37" s="4">
        <v>4.4695408232377787</v>
      </c>
      <c r="J37" s="3" t="s">
        <v>1</v>
      </c>
      <c r="K37" s="4">
        <v>4.9820000000000002</v>
      </c>
      <c r="L37" s="4">
        <v>5.968</v>
      </c>
      <c r="M37" s="4">
        <v>10.917</v>
      </c>
      <c r="N37" s="4">
        <v>12.217000000000001</v>
      </c>
      <c r="O37" s="4">
        <v>13.916908258593837</v>
      </c>
      <c r="P37" s="4">
        <v>15.251908258593874</v>
      </c>
      <c r="Q37" s="4">
        <v>16.586908258593851</v>
      </c>
      <c r="S37" s="3" t="s">
        <v>1</v>
      </c>
      <c r="T37" s="4">
        <v>2.8795111140720371</v>
      </c>
      <c r="U37" s="4">
        <v>3.8494402998329935</v>
      </c>
      <c r="V37" s="4">
        <v>5.9942532495471381</v>
      </c>
      <c r="W37" s="4">
        <v>6.1800917414061578</v>
      </c>
      <c r="X37" s="4">
        <v>7.0544076142564132</v>
      </c>
      <c r="Y37" s="4">
        <v>7.7410397806420503</v>
      </c>
      <c r="Z37" s="4">
        <v>8.4276719470276582</v>
      </c>
      <c r="AB37" s="3" t="s">
        <v>1</v>
      </c>
      <c r="AC37" s="330">
        <v>27</v>
      </c>
      <c r="AD37" s="4">
        <v>31</v>
      </c>
      <c r="AE37" s="4">
        <v>35</v>
      </c>
      <c r="AF37" s="4">
        <v>37</v>
      </c>
      <c r="AG37" s="4">
        <v>39</v>
      </c>
      <c r="AH37" s="4">
        <v>41</v>
      </c>
      <c r="AI37" s="4">
        <v>43</v>
      </c>
      <c r="AK37" s="3" t="s">
        <v>1</v>
      </c>
      <c r="AL37" s="13">
        <v>4</v>
      </c>
      <c r="AM37" s="13">
        <v>4</v>
      </c>
      <c r="AN37" s="13">
        <v>2</v>
      </c>
      <c r="AO37" s="13">
        <v>2</v>
      </c>
      <c r="AP37" s="13">
        <v>2</v>
      </c>
      <c r="AQ37" s="13">
        <v>2</v>
      </c>
      <c r="AS37" s="3" t="s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BA37" s="3" t="s">
        <v>1</v>
      </c>
      <c r="BB37" s="336">
        <v>0.15432213869720288</v>
      </c>
      <c r="BC37" s="336">
        <v>2.4879268493257011E-2</v>
      </c>
      <c r="BD37" s="336">
        <v>0.15026733294023337</v>
      </c>
      <c r="BE37" s="336">
        <f>SUM(BB37:BD37)</f>
        <v>0.32946874013069327</v>
      </c>
    </row>
    <row r="38" spans="1:57" x14ac:dyDescent="0.25">
      <c r="A38" s="3" t="s">
        <v>2</v>
      </c>
      <c r="B38" s="4">
        <v>0.11799999999999999</v>
      </c>
      <c r="C38" s="4">
        <v>0.22600000000000001</v>
      </c>
      <c r="D38" s="4">
        <v>0.26700000000000002</v>
      </c>
      <c r="E38" s="4">
        <v>0.27800000000000002</v>
      </c>
      <c r="F38" s="4">
        <v>0.309</v>
      </c>
      <c r="G38" s="4">
        <v>0.33500000000000002</v>
      </c>
      <c r="H38" s="4">
        <v>0.36099999999999999</v>
      </c>
      <c r="J38" s="3" t="s">
        <v>2</v>
      </c>
      <c r="K38" s="4">
        <v>0.38200000000000001</v>
      </c>
      <c r="L38" s="4">
        <v>0.53200000000000003</v>
      </c>
      <c r="M38" s="4">
        <v>0.58199999999999996</v>
      </c>
      <c r="N38" s="4">
        <v>0.58199999999999996</v>
      </c>
      <c r="O38" s="4">
        <v>0.72599999999999998</v>
      </c>
      <c r="P38" s="4">
        <v>0.77700000000000014</v>
      </c>
      <c r="Q38" s="4">
        <v>0.82800000000000018</v>
      </c>
      <c r="S38" s="3" t="s">
        <v>2</v>
      </c>
      <c r="T38" s="4">
        <v>0.30299999999999994</v>
      </c>
      <c r="U38" s="4">
        <v>0.35099999999999998</v>
      </c>
      <c r="V38" s="4">
        <v>0.38900000000000001</v>
      </c>
      <c r="W38" s="4">
        <v>0.40099999999999991</v>
      </c>
      <c r="X38" s="4">
        <v>0.52230909090909083</v>
      </c>
      <c r="Y38" s="4">
        <v>0.56527272727272726</v>
      </c>
      <c r="Z38" s="4">
        <v>0.60823636363636369</v>
      </c>
      <c r="AB38" s="3" t="s">
        <v>2</v>
      </c>
      <c r="AC38" s="330">
        <v>6</v>
      </c>
      <c r="AD38" s="4">
        <v>8</v>
      </c>
      <c r="AE38" s="4">
        <v>8</v>
      </c>
      <c r="AF38" s="4">
        <v>8</v>
      </c>
      <c r="AG38" s="4">
        <v>9</v>
      </c>
      <c r="AH38" s="4">
        <v>10</v>
      </c>
      <c r="AI38" s="4">
        <v>11</v>
      </c>
      <c r="AK38" s="3" t="s">
        <v>2</v>
      </c>
      <c r="AL38" s="13">
        <v>2</v>
      </c>
      <c r="AM38" s="13">
        <v>0</v>
      </c>
      <c r="AN38" s="13">
        <v>0</v>
      </c>
      <c r="AO38" s="13">
        <v>1</v>
      </c>
      <c r="AP38" s="13">
        <v>1</v>
      </c>
      <c r="AQ38" s="13">
        <v>1</v>
      </c>
      <c r="AS38" s="3" t="s">
        <v>2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BA38" s="3" t="s">
        <v>2</v>
      </c>
      <c r="BB38" s="336">
        <v>0</v>
      </c>
      <c r="BC38" s="336">
        <v>0.11181733147077091</v>
      </c>
      <c r="BD38" s="336">
        <v>7.9429498249708297E-2</v>
      </c>
      <c r="BE38" s="336">
        <f>SUM(BB38:BD38)</f>
        <v>0.19124682972047921</v>
      </c>
    </row>
    <row r="39" spans="1:57" x14ac:dyDescent="0.25">
      <c r="A39" s="3" t="s">
        <v>3</v>
      </c>
      <c r="B39" s="4">
        <v>0.73599999999999999</v>
      </c>
      <c r="C39" s="4">
        <v>0.88616884480000002</v>
      </c>
      <c r="D39" s="4">
        <v>1.0502692044149602</v>
      </c>
      <c r="E39" s="4">
        <v>1.1548675407426698</v>
      </c>
      <c r="F39" s="4">
        <v>1.2991338925952132</v>
      </c>
      <c r="G39" s="4">
        <v>1.4334832405665479</v>
      </c>
      <c r="H39" s="4">
        <v>1.5678325885378828</v>
      </c>
      <c r="J39" s="3" t="s">
        <v>3</v>
      </c>
      <c r="K39" s="4">
        <v>3.3792799999999996</v>
      </c>
      <c r="L39" s="4">
        <v>4.1932799999999997</v>
      </c>
      <c r="M39" s="4">
        <v>5.1337799999999998</v>
      </c>
      <c r="N39" s="4">
        <v>5.4637799999999999</v>
      </c>
      <c r="O39" s="4">
        <v>5.4637799999999999</v>
      </c>
      <c r="P39" s="4">
        <v>5.4637799999999999</v>
      </c>
      <c r="Q39" s="4">
        <v>5.4637799999999999</v>
      </c>
      <c r="S39" s="3" t="s">
        <v>3</v>
      </c>
      <c r="T39" s="4">
        <v>2.0850000000000004</v>
      </c>
      <c r="U39" s="4">
        <v>2.8990000000000009</v>
      </c>
      <c r="V39" s="4">
        <v>3.7569999999999992</v>
      </c>
      <c r="W39" s="4">
        <v>4.3579999999999997</v>
      </c>
      <c r="X39" s="4">
        <v>5.130333333333331</v>
      </c>
      <c r="Y39" s="4">
        <v>5.8598333333333308</v>
      </c>
      <c r="Z39" s="4">
        <v>6.5893333333333306</v>
      </c>
      <c r="AB39" s="3" t="s">
        <v>3</v>
      </c>
      <c r="AC39" s="330">
        <v>37</v>
      </c>
      <c r="AD39" s="4">
        <v>40</v>
      </c>
      <c r="AE39" s="4">
        <v>43</v>
      </c>
      <c r="AF39" s="4">
        <v>43</v>
      </c>
      <c r="AG39" s="4">
        <v>43</v>
      </c>
      <c r="AH39" s="4">
        <v>43</v>
      </c>
      <c r="AI39" s="4">
        <v>43</v>
      </c>
      <c r="AK39" s="3" t="s">
        <v>3</v>
      </c>
      <c r="AL39" s="13">
        <v>3</v>
      </c>
      <c r="AM39" s="13">
        <v>3</v>
      </c>
      <c r="AN39" s="13">
        <v>0</v>
      </c>
      <c r="AO39" s="13">
        <v>0</v>
      </c>
      <c r="AP39" s="13">
        <v>0</v>
      </c>
      <c r="AQ39" s="13">
        <v>0</v>
      </c>
      <c r="AS39" s="3" t="s">
        <v>3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BA39" s="3"/>
      <c r="BB39" s="336"/>
      <c r="BC39" s="336"/>
      <c r="BD39" s="336"/>
      <c r="BE39" s="336"/>
    </row>
    <row r="40" spans="1:57" x14ac:dyDescent="0.25">
      <c r="A40" s="3" t="s">
        <v>4</v>
      </c>
      <c r="B40" s="4">
        <v>1.0189999999999999</v>
      </c>
      <c r="C40" s="4">
        <v>1.121</v>
      </c>
      <c r="D40" s="4">
        <v>1.5720000000000001</v>
      </c>
      <c r="E40" s="4">
        <v>1.901</v>
      </c>
      <c r="F40" s="4">
        <v>2.3113333333333337</v>
      </c>
      <c r="G40" s="4">
        <v>2.7013333333333338</v>
      </c>
      <c r="H40" s="4">
        <v>3.0913333333333335</v>
      </c>
      <c r="J40" s="3" t="s">
        <v>4</v>
      </c>
      <c r="K40" s="4">
        <v>3.5949389999999997</v>
      </c>
      <c r="L40" s="4">
        <v>4.3349390000000003</v>
      </c>
      <c r="M40" s="4">
        <v>5.1899390000000007</v>
      </c>
      <c r="N40" s="4">
        <v>5.4899390000000006</v>
      </c>
      <c r="O40" s="4">
        <v>6.3712804634146263</v>
      </c>
      <c r="P40" s="4">
        <v>7.1832804634146097</v>
      </c>
      <c r="Q40" s="4">
        <v>7.9952804634146215</v>
      </c>
      <c r="S40" s="3" t="s">
        <v>4</v>
      </c>
      <c r="T40" s="4">
        <v>2.0857286005868101</v>
      </c>
      <c r="U40" s="4">
        <v>2.8425381675114112</v>
      </c>
      <c r="V40" s="4">
        <v>3.6377762595255727</v>
      </c>
      <c r="W40" s="4">
        <v>4.188464513391791</v>
      </c>
      <c r="X40" s="4">
        <v>4.9357571636822479</v>
      </c>
      <c r="Y40" s="4">
        <v>5.624254933530584</v>
      </c>
      <c r="Z40" s="4">
        <v>6.3127527033789441</v>
      </c>
      <c r="AB40" s="3" t="s">
        <v>4</v>
      </c>
      <c r="AC40" s="330">
        <v>38</v>
      </c>
      <c r="AD40" s="4">
        <v>41</v>
      </c>
      <c r="AE40" s="4">
        <v>44</v>
      </c>
      <c r="AF40" s="4">
        <v>44</v>
      </c>
      <c r="AG40" s="4">
        <v>45</v>
      </c>
      <c r="AH40" s="4">
        <v>46</v>
      </c>
      <c r="AI40" s="4">
        <v>47</v>
      </c>
      <c r="AK40" s="3" t="s">
        <v>4</v>
      </c>
      <c r="AL40" s="13">
        <v>3</v>
      </c>
      <c r="AM40" s="13">
        <v>3</v>
      </c>
      <c r="AN40" s="13">
        <v>0</v>
      </c>
      <c r="AO40" s="13">
        <v>1</v>
      </c>
      <c r="AP40" s="13">
        <v>1</v>
      </c>
      <c r="AQ40" s="13">
        <v>1</v>
      </c>
      <c r="AS40" s="3" t="s">
        <v>4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BA40" s="3" t="s">
        <v>4</v>
      </c>
      <c r="BB40" s="336">
        <v>1.0000000000000005E-2</v>
      </c>
      <c r="BC40" s="336">
        <v>1.6977030797458594</v>
      </c>
      <c r="BD40" s="336">
        <v>1.1361978270706509E-2</v>
      </c>
      <c r="BE40" s="336">
        <f t="shared" ref="BE40:BE46" si="2">SUM(BB40:BD40)</f>
        <v>1.7190650580165661</v>
      </c>
    </row>
    <row r="41" spans="1:57" x14ac:dyDescent="0.25">
      <c r="A41" s="3" t="s">
        <v>5</v>
      </c>
      <c r="B41" s="4">
        <v>14.901199809722701</v>
      </c>
      <c r="C41" s="4">
        <v>17.901961607697402</v>
      </c>
      <c r="D41" s="4">
        <v>23.6975705800787</v>
      </c>
      <c r="E41" s="4">
        <v>27.287078828820398</v>
      </c>
      <c r="F41" s="4">
        <v>32.347320893321836</v>
      </c>
      <c r="G41" s="4">
        <v>37.039879503883334</v>
      </c>
      <c r="H41" s="4">
        <v>41.732438114444832</v>
      </c>
      <c r="J41" s="3" t="s">
        <v>5</v>
      </c>
      <c r="K41" s="4">
        <v>35.4</v>
      </c>
      <c r="L41" s="4">
        <v>41.63</v>
      </c>
      <c r="M41" s="4">
        <v>61.98</v>
      </c>
      <c r="N41" s="4">
        <v>76.099999999999994</v>
      </c>
      <c r="O41" s="4">
        <v>78.000414770237029</v>
      </c>
      <c r="P41" s="4">
        <v>80.067414770237022</v>
      </c>
      <c r="Q41" s="4">
        <v>82.134414770237029</v>
      </c>
      <c r="S41" s="3" t="s">
        <v>5</v>
      </c>
      <c r="T41" s="4">
        <v>29.826079834539989</v>
      </c>
      <c r="U41" s="4">
        <v>35.890834307520748</v>
      </c>
      <c r="V41" s="4">
        <v>53.647774516983141</v>
      </c>
      <c r="W41" s="4">
        <v>66.707743759220932</v>
      </c>
      <c r="X41" s="4">
        <v>68.475515813172933</v>
      </c>
      <c r="Y41" s="4">
        <v>70.398245994365453</v>
      </c>
      <c r="Z41" s="4">
        <v>72.320976175557973</v>
      </c>
      <c r="AB41" s="3" t="s">
        <v>5</v>
      </c>
      <c r="AC41" s="330">
        <v>34</v>
      </c>
      <c r="AD41" s="4">
        <v>37</v>
      </c>
      <c r="AE41" s="4">
        <v>46</v>
      </c>
      <c r="AF41" s="4">
        <v>54</v>
      </c>
      <c r="AG41" s="4">
        <v>56</v>
      </c>
      <c r="AH41" s="4">
        <v>58</v>
      </c>
      <c r="AI41" s="4">
        <v>60</v>
      </c>
      <c r="AK41" s="17" t="s">
        <v>5</v>
      </c>
      <c r="AL41" s="18">
        <v>3</v>
      </c>
      <c r="AM41" s="18">
        <v>9</v>
      </c>
      <c r="AN41" s="18">
        <v>8</v>
      </c>
      <c r="AO41" s="18">
        <v>2</v>
      </c>
      <c r="AP41" s="18">
        <v>2</v>
      </c>
      <c r="AQ41" s="18">
        <v>2</v>
      </c>
      <c r="AS41" s="3" t="s">
        <v>5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BA41" s="3" t="s">
        <v>5</v>
      </c>
      <c r="BB41" s="336">
        <v>1.1601264716285191</v>
      </c>
      <c r="BC41" s="336">
        <v>9.2991212291864425E-2</v>
      </c>
      <c r="BD41" s="336">
        <v>0.74441306217011893</v>
      </c>
      <c r="BE41" s="336">
        <f t="shared" si="2"/>
        <v>1.9975307460905025</v>
      </c>
    </row>
    <row r="42" spans="1:57" x14ac:dyDescent="0.25">
      <c r="A42" s="3" t="s">
        <v>6</v>
      </c>
      <c r="B42" s="4">
        <v>1.7290000000000001</v>
      </c>
      <c r="C42" s="4">
        <v>2.0569999999999999</v>
      </c>
      <c r="D42" s="4">
        <v>2.786</v>
      </c>
      <c r="E42" s="4">
        <v>2.9590000000000001</v>
      </c>
      <c r="F42" s="4">
        <v>3.5026666666666664</v>
      </c>
      <c r="G42" s="4">
        <v>3.9536666666666664</v>
      </c>
      <c r="H42" s="4">
        <v>4.4046666666666665</v>
      </c>
      <c r="J42" s="3" t="s">
        <v>6</v>
      </c>
      <c r="K42" s="4">
        <v>25.646328767123286</v>
      </c>
      <c r="L42" s="4">
        <v>32.494999999999997</v>
      </c>
      <c r="M42" s="4">
        <v>35.945</v>
      </c>
      <c r="N42" s="4">
        <v>40.164999999999999</v>
      </c>
      <c r="O42" s="4">
        <v>43.513000000000076</v>
      </c>
      <c r="P42" s="4">
        <v>46.627000000000102</v>
      </c>
      <c r="Q42" s="4">
        <v>49.741000000000014</v>
      </c>
      <c r="S42" s="3" t="s">
        <v>6</v>
      </c>
      <c r="T42" s="4">
        <v>18.916999999999994</v>
      </c>
      <c r="U42" s="4">
        <v>21.777000000000012</v>
      </c>
      <c r="V42" s="4">
        <v>24.556815088275005</v>
      </c>
      <c r="W42" s="4">
        <v>27.245999999999981</v>
      </c>
      <c r="X42" s="4">
        <v>29.993168022638876</v>
      </c>
      <c r="Y42" s="4">
        <v>32.548329678104061</v>
      </c>
      <c r="Z42" s="4">
        <v>35.103491333569146</v>
      </c>
      <c r="AB42" s="3" t="s">
        <v>6</v>
      </c>
      <c r="AC42" s="330">
        <v>18</v>
      </c>
      <c r="AD42" s="4">
        <v>24</v>
      </c>
      <c r="AE42" s="4">
        <v>29</v>
      </c>
      <c r="AF42" s="4">
        <v>30</v>
      </c>
      <c r="AG42" s="4">
        <v>32</v>
      </c>
      <c r="AH42" s="4">
        <v>34</v>
      </c>
      <c r="AI42" s="4">
        <v>36</v>
      </c>
      <c r="AK42" s="17" t="s">
        <v>6</v>
      </c>
      <c r="AL42" s="18">
        <v>6</v>
      </c>
      <c r="AM42" s="18">
        <v>5</v>
      </c>
      <c r="AN42" s="18">
        <v>1</v>
      </c>
      <c r="AO42" s="18">
        <v>2</v>
      </c>
      <c r="AP42" s="18">
        <v>2</v>
      </c>
      <c r="AQ42" s="18">
        <v>2</v>
      </c>
      <c r="AS42" s="3" t="s">
        <v>6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BA42" s="3" t="s">
        <v>6</v>
      </c>
      <c r="BB42" s="336">
        <v>0.61951267657142872</v>
      </c>
      <c r="BC42" s="336">
        <v>1.6443725216289843E-2</v>
      </c>
      <c r="BD42" s="336">
        <v>0.11327112400000001</v>
      </c>
      <c r="BE42" s="336">
        <f t="shared" si="2"/>
        <v>0.74922752578771867</v>
      </c>
    </row>
    <row r="43" spans="1:57" x14ac:dyDescent="0.25">
      <c r="A43" s="3" t="s">
        <v>7</v>
      </c>
      <c r="B43" s="4">
        <v>5.9650526395347994</v>
      </c>
      <c r="C43" s="4">
        <v>7.2384608799591694</v>
      </c>
      <c r="D43" s="4">
        <v>12.5341323356618</v>
      </c>
      <c r="E43" s="4">
        <v>13.850216966672901</v>
      </c>
      <c r="F43" s="4">
        <v>17.819359480811684</v>
      </c>
      <c r="G43" s="4">
        <v>21.125237524168547</v>
      </c>
      <c r="H43" s="4">
        <v>24.431115567525417</v>
      </c>
      <c r="J43" s="3" t="s">
        <v>7</v>
      </c>
      <c r="K43" s="4">
        <v>14.084</v>
      </c>
      <c r="L43" s="4">
        <v>15.727</v>
      </c>
      <c r="M43" s="4">
        <v>26.679811689888727</v>
      </c>
      <c r="N43" s="4">
        <v>32.719492392116514</v>
      </c>
      <c r="O43" s="4">
        <v>32.719492392116514</v>
      </c>
      <c r="P43" s="4">
        <v>32.719492392116514</v>
      </c>
      <c r="Q43" s="4">
        <v>32.719492392116514</v>
      </c>
      <c r="S43" s="3" t="s">
        <v>7</v>
      </c>
      <c r="T43" s="4">
        <v>11.337773711101818</v>
      </c>
      <c r="U43" s="4">
        <v>13.061138288098542</v>
      </c>
      <c r="V43" s="4">
        <v>23.183508397336656</v>
      </c>
      <c r="W43" s="4">
        <v>27.724501097871865</v>
      </c>
      <c r="X43" s="4">
        <v>27.724501097871865</v>
      </c>
      <c r="Y43" s="4">
        <v>27.724501097871865</v>
      </c>
      <c r="Z43" s="4">
        <v>27.724501097871865</v>
      </c>
      <c r="AB43" s="3" t="s">
        <v>7</v>
      </c>
      <c r="AC43" s="330">
        <v>35</v>
      </c>
      <c r="AD43" s="4">
        <v>38</v>
      </c>
      <c r="AE43" s="4">
        <v>56</v>
      </c>
      <c r="AF43" s="4">
        <v>59</v>
      </c>
      <c r="AG43" s="4">
        <v>59</v>
      </c>
      <c r="AH43" s="4">
        <v>59</v>
      </c>
      <c r="AI43" s="4">
        <v>59</v>
      </c>
      <c r="AK43" s="17" t="s">
        <v>7</v>
      </c>
      <c r="AL43" s="18">
        <v>3</v>
      </c>
      <c r="AM43" s="18">
        <v>18</v>
      </c>
      <c r="AN43" s="18">
        <v>3</v>
      </c>
      <c r="AO43" s="18">
        <v>0</v>
      </c>
      <c r="AP43" s="18">
        <v>0</v>
      </c>
      <c r="AQ43" s="18">
        <v>0</v>
      </c>
      <c r="AS43" s="3" t="s">
        <v>7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BA43" s="3" t="s">
        <v>7</v>
      </c>
      <c r="BB43" s="336">
        <v>0.76955032961272241</v>
      </c>
      <c r="BC43" s="336">
        <v>5.6843959686275772E-2</v>
      </c>
      <c r="BD43" s="336">
        <v>0.71875832523084815</v>
      </c>
      <c r="BE43" s="336">
        <f t="shared" si="2"/>
        <v>1.5451526145298464</v>
      </c>
    </row>
    <row r="44" spans="1:57" x14ac:dyDescent="0.25">
      <c r="A44" s="3" t="s">
        <v>8</v>
      </c>
      <c r="B44" s="4">
        <v>0.72621795455649996</v>
      </c>
      <c r="C44" s="4">
        <v>0.98303009084985904</v>
      </c>
      <c r="D44" s="4">
        <v>1.02320240287327</v>
      </c>
      <c r="E44" s="4">
        <v>1.19916714901495</v>
      </c>
      <c r="F44" s="4">
        <v>1.2846036057444505</v>
      </c>
      <c r="G44" s="4">
        <v>1.3926721348269959</v>
      </c>
      <c r="H44" s="4">
        <v>1.5007406639095415</v>
      </c>
      <c r="J44" s="3" t="s">
        <v>8</v>
      </c>
      <c r="K44" s="4">
        <v>3.8180000000000001</v>
      </c>
      <c r="L44" s="4">
        <v>3.85</v>
      </c>
      <c r="M44" s="4">
        <v>4.3540000000000001</v>
      </c>
      <c r="N44" s="4">
        <v>4.8055000000000003</v>
      </c>
      <c r="O44" s="4">
        <v>5.3799885820475799</v>
      </c>
      <c r="P44" s="4">
        <v>5.9959885820475805</v>
      </c>
      <c r="Q44" s="4">
        <v>6.6119885820475934</v>
      </c>
      <c r="S44" s="3" t="s">
        <v>8</v>
      </c>
      <c r="T44" s="4">
        <v>1.8825291478561446</v>
      </c>
      <c r="U44" s="4">
        <v>2.3316049532477341</v>
      </c>
      <c r="V44" s="4">
        <v>2.9699831309254776</v>
      </c>
      <c r="W44" s="4">
        <v>3.5615114179524152</v>
      </c>
      <c r="X44" s="4">
        <v>4.0530335278502356</v>
      </c>
      <c r="Y44" s="4">
        <v>4.5800720611800081</v>
      </c>
      <c r="Z44" s="4">
        <v>5.1071105945097921</v>
      </c>
      <c r="AB44" s="3" t="s">
        <v>8</v>
      </c>
      <c r="AC44" s="330">
        <v>15</v>
      </c>
      <c r="AD44" s="4">
        <v>18</v>
      </c>
      <c r="AE44" s="4">
        <v>19</v>
      </c>
      <c r="AF44" s="4">
        <v>20</v>
      </c>
      <c r="AG44" s="4">
        <v>21</v>
      </c>
      <c r="AH44" s="4">
        <v>22</v>
      </c>
      <c r="AI44" s="4">
        <v>23</v>
      </c>
      <c r="AK44" s="17" t="s">
        <v>8</v>
      </c>
      <c r="AL44" s="18">
        <v>3</v>
      </c>
      <c r="AM44" s="18">
        <v>1</v>
      </c>
      <c r="AN44" s="18">
        <v>1</v>
      </c>
      <c r="AO44" s="18">
        <v>1</v>
      </c>
      <c r="AP44" s="18">
        <v>1</v>
      </c>
      <c r="AQ44" s="18">
        <v>1</v>
      </c>
      <c r="AS44" s="3" t="s">
        <v>8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BA44" s="3" t="s">
        <v>8</v>
      </c>
      <c r="BB44" s="336">
        <v>6.0450607590344062E-2</v>
      </c>
      <c r="BC44" s="336">
        <v>4.3697165204127668E-3</v>
      </c>
      <c r="BD44" s="336">
        <v>0.12827461242439525</v>
      </c>
      <c r="BE44" s="336">
        <f t="shared" si="2"/>
        <v>0.19309493653515208</v>
      </c>
    </row>
    <row r="45" spans="1:57" x14ac:dyDescent="0.25">
      <c r="A45" s="3" t="s">
        <v>9</v>
      </c>
      <c r="B45" s="4">
        <v>1.3995</v>
      </c>
      <c r="C45" s="4">
        <v>2.7858000000000001</v>
      </c>
      <c r="D45" s="4">
        <v>3.8966999999999996</v>
      </c>
      <c r="E45" s="4">
        <v>3.8740999999999999</v>
      </c>
      <c r="F45" s="4">
        <v>4.6071666666666662</v>
      </c>
      <c r="G45" s="4">
        <v>5.1513166666666654</v>
      </c>
      <c r="H45" s="4">
        <v>5.6954666666666656</v>
      </c>
      <c r="J45" s="3" t="s">
        <v>9</v>
      </c>
      <c r="K45" s="4">
        <v>7.3520000000000003</v>
      </c>
      <c r="L45" s="4">
        <v>8.3719999999999999</v>
      </c>
      <c r="M45" s="4">
        <v>10.422000000000001</v>
      </c>
      <c r="N45" s="4">
        <v>12.022</v>
      </c>
      <c r="O45" s="4">
        <v>14.525200000000016</v>
      </c>
      <c r="P45" s="4">
        <v>16.616199999999967</v>
      </c>
      <c r="Q45" s="4">
        <v>18.707199999999979</v>
      </c>
      <c r="S45" s="3" t="s">
        <v>9</v>
      </c>
      <c r="T45" s="4">
        <v>3.5486999999999989</v>
      </c>
      <c r="U45" s="4">
        <v>5.7458</v>
      </c>
      <c r="V45" s="4">
        <v>7.873999999999997</v>
      </c>
      <c r="W45" s="4">
        <v>9.243449891774894</v>
      </c>
      <c r="X45" s="4">
        <v>11.342507709956728</v>
      </c>
      <c r="Y45" s="4">
        <v>13.095915307359283</v>
      </c>
      <c r="Z45" s="4">
        <v>14.849322904761886</v>
      </c>
      <c r="AB45" s="3" t="s">
        <v>9</v>
      </c>
      <c r="AC45" s="330">
        <v>13</v>
      </c>
      <c r="AD45" s="4">
        <v>15</v>
      </c>
      <c r="AE45" s="4">
        <v>17</v>
      </c>
      <c r="AF45" s="4">
        <v>20</v>
      </c>
      <c r="AG45" s="4">
        <v>23</v>
      </c>
      <c r="AH45" s="4">
        <v>26</v>
      </c>
      <c r="AI45" s="4">
        <v>29</v>
      </c>
      <c r="AK45" s="17" t="s">
        <v>9</v>
      </c>
      <c r="AL45" s="18">
        <v>2</v>
      </c>
      <c r="AM45" s="18">
        <v>2</v>
      </c>
      <c r="AN45" s="18">
        <v>3</v>
      </c>
      <c r="AO45" s="18">
        <v>3</v>
      </c>
      <c r="AP45" s="18">
        <v>3</v>
      </c>
      <c r="AQ45" s="18">
        <v>3</v>
      </c>
      <c r="AS45" s="3" t="s">
        <v>9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BA45" s="3" t="s">
        <v>9</v>
      </c>
      <c r="BB45" s="336">
        <v>0.13088486103105618</v>
      </c>
      <c r="BC45" s="336">
        <v>1.2566266899367701E-2</v>
      </c>
      <c r="BD45" s="336">
        <v>0.11829988773439264</v>
      </c>
      <c r="BE45" s="336">
        <f t="shared" si="2"/>
        <v>0.26175101566481651</v>
      </c>
    </row>
    <row r="46" spans="1:57" x14ac:dyDescent="0.25">
      <c r="S46" s="3" t="s">
        <v>57</v>
      </c>
      <c r="T46" s="14">
        <v>5.5801459071751484E-2</v>
      </c>
      <c r="U46" s="14">
        <v>5.5801459071751484E-2</v>
      </c>
      <c r="V46" s="14">
        <v>7.4819199812212536E-2</v>
      </c>
      <c r="W46" s="14">
        <v>9.8669702749987293E-2</v>
      </c>
      <c r="X46" s="14">
        <v>0.11421808813669709</v>
      </c>
      <c r="Y46" s="14">
        <v>0.12399038114143607</v>
      </c>
      <c r="Z46" s="14">
        <v>0.13376267414617526</v>
      </c>
      <c r="AK46" s="17"/>
      <c r="AL46" s="18"/>
      <c r="AM46" s="18"/>
      <c r="AN46" s="18"/>
      <c r="AO46" s="18"/>
      <c r="AP46" s="18"/>
      <c r="AQ46" s="18"/>
      <c r="AS46" s="3"/>
      <c r="AT46" s="4"/>
      <c r="AU46" s="4"/>
      <c r="AV46" s="4"/>
      <c r="AW46" s="4"/>
      <c r="AX46" s="4"/>
      <c r="AY46" s="4"/>
      <c r="BA46" s="3" t="s">
        <v>57</v>
      </c>
      <c r="BB46" s="336">
        <v>9.2869862582857134</v>
      </c>
      <c r="BC46" s="336">
        <v>0.18453513853836373</v>
      </c>
      <c r="BD46" s="336">
        <v>2.0893505959148189</v>
      </c>
      <c r="BE46" s="336">
        <f t="shared" si="2"/>
        <v>11.560871992738896</v>
      </c>
    </row>
    <row r="47" spans="1:57" x14ac:dyDescent="0.25">
      <c r="AK47" s="264"/>
      <c r="AL47" s="265"/>
      <c r="AM47" s="265"/>
      <c r="AN47" s="265"/>
      <c r="AO47" s="265"/>
      <c r="AP47" s="265"/>
      <c r="AQ47" s="265"/>
      <c r="AS47" s="227"/>
      <c r="AT47" s="261"/>
      <c r="AU47" s="261"/>
      <c r="AV47" s="261"/>
      <c r="AW47" s="261"/>
      <c r="AX47" s="261"/>
      <c r="AY47" s="261"/>
      <c r="BA47" s="227"/>
      <c r="BB47" s="227"/>
      <c r="BC47" s="263"/>
      <c r="BD47" s="263"/>
      <c r="BE47" s="263"/>
    </row>
    <row r="48" spans="1:57" x14ac:dyDescent="0.25">
      <c r="AK48" s="227"/>
      <c r="AL48" s="262"/>
      <c r="AM48" s="262"/>
      <c r="AN48" s="262"/>
      <c r="AO48" s="262"/>
      <c r="AP48" s="262"/>
      <c r="AQ48" s="262"/>
      <c r="AS48" s="227"/>
      <c r="AT48" s="261"/>
      <c r="AU48" s="261"/>
      <c r="AV48" s="261"/>
      <c r="AW48" s="261"/>
      <c r="AX48" s="261"/>
      <c r="AY48" s="261"/>
      <c r="BA48" s="227"/>
      <c r="BB48" s="227"/>
      <c r="BC48" s="263"/>
      <c r="BD48" s="263"/>
      <c r="BE48" s="263"/>
    </row>
    <row r="49" spans="1:57" s="227" customFormat="1" x14ac:dyDescent="0.25">
      <c r="A49" s="338" t="s">
        <v>14</v>
      </c>
      <c r="B49" s="339"/>
      <c r="C49" s="339"/>
      <c r="D49" s="339"/>
      <c r="E49" s="339"/>
      <c r="F49" s="339"/>
      <c r="G49" s="339"/>
      <c r="H49" s="340"/>
      <c r="J49" s="338" t="s">
        <v>14</v>
      </c>
      <c r="K49" s="339"/>
      <c r="L49" s="339"/>
      <c r="M49" s="339"/>
      <c r="N49" s="339"/>
      <c r="O49" s="339"/>
      <c r="P49" s="339"/>
      <c r="Q49" s="340"/>
      <c r="S49" s="338" t="s">
        <v>14</v>
      </c>
      <c r="T49" s="339"/>
      <c r="U49" s="339"/>
      <c r="V49" s="339"/>
      <c r="W49" s="339"/>
      <c r="X49" s="339"/>
      <c r="Y49" s="339"/>
      <c r="Z49" s="340"/>
      <c r="AB49" s="333" t="s">
        <v>14</v>
      </c>
      <c r="AC49" s="334"/>
      <c r="AD49" s="334"/>
      <c r="AE49" s="334"/>
      <c r="AF49" s="334"/>
      <c r="AG49" s="334"/>
      <c r="AH49" s="334"/>
      <c r="AI49" s="335"/>
      <c r="AK49" s="332" t="s">
        <v>14</v>
      </c>
      <c r="AL49" s="332"/>
      <c r="AM49" s="332"/>
      <c r="AN49" s="332"/>
      <c r="AO49" s="332"/>
      <c r="AP49" s="332"/>
      <c r="AQ49" s="332"/>
      <c r="AS49" s="246" t="s">
        <v>14</v>
      </c>
      <c r="AT49" s="246"/>
      <c r="AU49" s="246"/>
      <c r="AV49" s="246"/>
      <c r="AW49" s="246"/>
      <c r="AX49" s="246"/>
      <c r="AY49" s="246"/>
      <c r="BA49" s="246" t="s">
        <v>14</v>
      </c>
      <c r="BB49" s="246"/>
      <c r="BC49" s="246"/>
      <c r="BD49" s="246"/>
      <c r="BE49" s="246"/>
    </row>
    <row r="50" spans="1:57" x14ac:dyDescent="0.25">
      <c r="A50" s="3" t="s">
        <v>0</v>
      </c>
      <c r="B50" s="4">
        <v>55.187601015741485</v>
      </c>
      <c r="C50" s="4">
        <v>63.392556034916375</v>
      </c>
      <c r="D50" s="4">
        <v>76.403467642786637</v>
      </c>
      <c r="E50" s="4">
        <v>87.832515364980637</v>
      </c>
      <c r="F50" s="4">
        <v>100.31613901095881</v>
      </c>
      <c r="G50" s="4">
        <v>112.53611867599095</v>
      </c>
      <c r="H50" s="4">
        <v>124.75609834102308</v>
      </c>
      <c r="J50" s="3" t="s">
        <v>0</v>
      </c>
      <c r="K50" s="4">
        <v>73.753</v>
      </c>
      <c r="L50" s="4">
        <v>78.931449999999998</v>
      </c>
      <c r="M50" s="4">
        <v>99.160261550095839</v>
      </c>
      <c r="N50" s="4">
        <v>111.94991538338762</v>
      </c>
      <c r="O50" s="4">
        <v>126.13140001840738</v>
      </c>
      <c r="P50" s="4">
        <v>140.04240001840751</v>
      </c>
      <c r="Q50" s="4">
        <v>153.95340001840725</v>
      </c>
      <c r="S50" s="3" t="s">
        <v>0</v>
      </c>
      <c r="T50" s="4">
        <v>54.499999999999979</v>
      </c>
      <c r="U50" s="4">
        <v>63.694556034916431</v>
      </c>
      <c r="V50" s="4">
        <v>82.358252817516728</v>
      </c>
      <c r="W50" s="4">
        <v>91.284515364980578</v>
      </c>
      <c r="X50" s="4">
        <v>102.84816816123613</v>
      </c>
      <c r="Y50" s="4">
        <v>114.1912664466921</v>
      </c>
      <c r="Z50" s="4">
        <v>125.53436473214767</v>
      </c>
      <c r="AB50" s="3" t="s">
        <v>0</v>
      </c>
      <c r="AC50" s="330">
        <v>169</v>
      </c>
      <c r="AD50" s="4">
        <v>177</v>
      </c>
      <c r="AE50" s="4">
        <v>197</v>
      </c>
      <c r="AF50" s="4">
        <v>209</v>
      </c>
      <c r="AG50" s="4">
        <v>223</v>
      </c>
      <c r="AH50" s="4">
        <v>237</v>
      </c>
      <c r="AI50" s="4">
        <v>251</v>
      </c>
      <c r="AK50" s="17" t="s">
        <v>0</v>
      </c>
      <c r="AL50" s="18">
        <v>8</v>
      </c>
      <c r="AM50" s="18">
        <v>20</v>
      </c>
      <c r="AN50" s="18">
        <v>12</v>
      </c>
      <c r="AO50" s="18">
        <v>14</v>
      </c>
      <c r="AP50" s="18">
        <v>14</v>
      </c>
      <c r="AQ50" s="18">
        <v>14</v>
      </c>
      <c r="AS50" s="3" t="s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BA50" s="3" t="s">
        <v>0</v>
      </c>
      <c r="BB50" s="336">
        <v>1.6410855324342362</v>
      </c>
      <c r="BC50" s="336">
        <v>0.13771735152033857</v>
      </c>
      <c r="BD50" s="336">
        <v>0.75570569557590606</v>
      </c>
      <c r="BE50" s="336">
        <f>SUM(BB50:BD50)</f>
        <v>2.5345085795304807</v>
      </c>
    </row>
    <row r="51" spans="1:57" x14ac:dyDescent="0.25">
      <c r="A51" s="3" t="s">
        <v>1</v>
      </c>
      <c r="B51" s="4">
        <v>24.123917310725101</v>
      </c>
      <c r="C51" s="4">
        <v>30.920133681549501</v>
      </c>
      <c r="D51" s="4">
        <v>37.251770292577</v>
      </c>
      <c r="E51" s="4">
        <v>43.615959577157497</v>
      </c>
      <c r="F51" s="4">
        <v>49.958447079369328</v>
      </c>
      <c r="G51" s="4">
        <v>56.306360027173326</v>
      </c>
      <c r="H51" s="4">
        <v>62.654272974977324</v>
      </c>
      <c r="J51" s="3" t="s">
        <v>1</v>
      </c>
      <c r="K51" s="4">
        <v>28.271473972602738</v>
      </c>
      <c r="L51" s="4">
        <v>37.380660235294108</v>
      </c>
      <c r="M51" s="4">
        <v>41.649660235294114</v>
      </c>
      <c r="N51" s="4">
        <v>48.681060235294112</v>
      </c>
      <c r="O51" s="4">
        <v>52.818806915031288</v>
      </c>
      <c r="P51" s="4">
        <v>56.759806915031319</v>
      </c>
      <c r="Q51" s="4">
        <v>60.700806915031343</v>
      </c>
      <c r="S51" s="3" t="s">
        <v>1</v>
      </c>
      <c r="T51" s="4">
        <v>22.422917310725065</v>
      </c>
      <c r="U51" s="4">
        <v>27.619924749130142</v>
      </c>
      <c r="V51" s="4">
        <v>30.114069963033895</v>
      </c>
      <c r="W51" s="4">
        <v>34.108766153466313</v>
      </c>
      <c r="X51" s="4">
        <v>36.993750132391675</v>
      </c>
      <c r="Y51" s="4">
        <v>39.741555336761301</v>
      </c>
      <c r="Z51" s="4">
        <v>42.489360541130928</v>
      </c>
      <c r="AB51" s="3" t="s">
        <v>1</v>
      </c>
      <c r="AC51" s="330">
        <v>146</v>
      </c>
      <c r="AD51" s="4">
        <v>160</v>
      </c>
      <c r="AE51" s="4">
        <v>164</v>
      </c>
      <c r="AF51" s="4">
        <v>169</v>
      </c>
      <c r="AG51" s="4">
        <v>173</v>
      </c>
      <c r="AH51" s="4">
        <v>177</v>
      </c>
      <c r="AI51" s="4">
        <v>181</v>
      </c>
      <c r="AK51" s="17" t="s">
        <v>1</v>
      </c>
      <c r="AL51" s="18">
        <v>14</v>
      </c>
      <c r="AM51" s="18">
        <v>4</v>
      </c>
      <c r="AN51" s="18">
        <v>5</v>
      </c>
      <c r="AO51" s="18">
        <v>4</v>
      </c>
      <c r="AP51" s="18">
        <v>4</v>
      </c>
      <c r="AQ51" s="18">
        <v>4</v>
      </c>
      <c r="AS51" s="3" t="s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BA51" s="3" t="s">
        <v>1</v>
      </c>
      <c r="BB51" s="336">
        <v>0.14390722826759589</v>
      </c>
      <c r="BC51" s="336">
        <v>2.0852817530427642E-2</v>
      </c>
      <c r="BD51" s="336">
        <v>0.25285768699479033</v>
      </c>
      <c r="BE51" s="336">
        <f>SUM(BB51:BD51)</f>
        <v>0.41761773279281389</v>
      </c>
    </row>
    <row r="52" spans="1:57" x14ac:dyDescent="0.25">
      <c r="A52" s="3" t="s">
        <v>2</v>
      </c>
      <c r="B52" s="4">
        <v>4.1509999999999998</v>
      </c>
      <c r="C52" s="4">
        <v>5.3410000000000002</v>
      </c>
      <c r="D52" s="4">
        <v>6.37</v>
      </c>
      <c r="E52" s="4">
        <v>7.42</v>
      </c>
      <c r="F52" s="4">
        <v>8.4559999999999995</v>
      </c>
      <c r="G52" s="4">
        <v>9.4954999999999981</v>
      </c>
      <c r="H52" s="4">
        <v>10.534999999999998</v>
      </c>
      <c r="J52" s="3" t="s">
        <v>2</v>
      </c>
      <c r="K52" s="4">
        <v>6.8597123287671229</v>
      </c>
      <c r="L52" s="4">
        <v>9.6980000000000004</v>
      </c>
      <c r="M52" s="4">
        <v>9.6980000000000004</v>
      </c>
      <c r="N52" s="4">
        <v>9.6980000000000004</v>
      </c>
      <c r="O52" s="4">
        <v>11.171999999999974</v>
      </c>
      <c r="P52" s="4">
        <v>12.500999999999925</v>
      </c>
      <c r="Q52" s="4">
        <v>13.829999999999933</v>
      </c>
      <c r="S52" s="3" t="s">
        <v>2</v>
      </c>
      <c r="T52" s="4">
        <v>4.3179999999999978</v>
      </c>
      <c r="U52" s="4">
        <v>5.8840000000000021</v>
      </c>
      <c r="V52" s="4">
        <v>7.0579999999999998</v>
      </c>
      <c r="W52" s="4">
        <v>8.1400000000000023</v>
      </c>
      <c r="X52" s="4">
        <v>9.3878667106565299</v>
      </c>
      <c r="Y52" s="4">
        <v>10.512978554932305</v>
      </c>
      <c r="Z52" s="4">
        <v>11.638090399208128</v>
      </c>
      <c r="AB52" s="3" t="s">
        <v>2</v>
      </c>
      <c r="AC52" s="330">
        <v>46</v>
      </c>
      <c r="AD52" s="4">
        <v>55</v>
      </c>
      <c r="AE52" s="4">
        <v>55</v>
      </c>
      <c r="AF52" s="4">
        <v>55</v>
      </c>
      <c r="AG52" s="4">
        <v>56</v>
      </c>
      <c r="AH52" s="4">
        <v>57</v>
      </c>
      <c r="AI52" s="4">
        <v>58</v>
      </c>
      <c r="AK52" s="17" t="s">
        <v>2</v>
      </c>
      <c r="AL52" s="18">
        <v>9</v>
      </c>
      <c r="AM52" s="18">
        <v>0</v>
      </c>
      <c r="AN52" s="18">
        <v>0</v>
      </c>
      <c r="AO52" s="18">
        <v>1</v>
      </c>
      <c r="AP52" s="18">
        <v>1</v>
      </c>
      <c r="AQ52" s="18">
        <v>1</v>
      </c>
      <c r="AS52" s="3" t="s">
        <v>2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BA52" s="3" t="s">
        <v>2</v>
      </c>
      <c r="BB52" s="336">
        <v>1.7586208068968594E-2</v>
      </c>
      <c r="BC52" s="336">
        <v>0.12198161652990933</v>
      </c>
      <c r="BD52" s="336">
        <v>0.32071984882419302</v>
      </c>
      <c r="BE52" s="336">
        <f>SUM(BB52:BD52)</f>
        <v>0.46028767342307098</v>
      </c>
    </row>
    <row r="53" spans="1:57" x14ac:dyDescent="0.25">
      <c r="A53" s="3" t="s">
        <v>3</v>
      </c>
      <c r="B53" s="4">
        <v>38.068447413322104</v>
      </c>
      <c r="C53" s="4">
        <v>42.6964634687724</v>
      </c>
      <c r="D53" s="4">
        <v>48.360730853042398</v>
      </c>
      <c r="E53" s="4">
        <v>52.565198277801294</v>
      </c>
      <c r="F53" s="4">
        <v>57.742865675567593</v>
      </c>
      <c r="G53" s="4">
        <v>62.67723308008204</v>
      </c>
      <c r="H53" s="4">
        <v>67.611600484596494</v>
      </c>
      <c r="J53" s="3" t="s">
        <v>3</v>
      </c>
      <c r="K53" s="4">
        <v>49.746835616438354</v>
      </c>
      <c r="L53" s="4">
        <v>54.185000000000002</v>
      </c>
      <c r="M53" s="4">
        <v>57.54</v>
      </c>
      <c r="N53" s="4">
        <v>61.994999999999997</v>
      </c>
      <c r="O53" s="4">
        <v>61.994999999999997</v>
      </c>
      <c r="P53" s="4">
        <v>61.994999999999997</v>
      </c>
      <c r="Q53" s="4">
        <v>61.994999999999997</v>
      </c>
      <c r="S53" s="3" t="s">
        <v>3</v>
      </c>
      <c r="T53" s="4">
        <v>42.058999999999983</v>
      </c>
      <c r="U53" s="4">
        <v>46.872999999999934</v>
      </c>
      <c r="V53" s="4">
        <v>52.393999999999998</v>
      </c>
      <c r="W53" s="4">
        <v>56.38199999999992</v>
      </c>
      <c r="X53" s="4">
        <v>61.391999999999939</v>
      </c>
      <c r="Y53" s="4">
        <v>66.146499999999932</v>
      </c>
      <c r="Z53" s="4">
        <v>70.900999999999925</v>
      </c>
      <c r="AB53" s="3" t="s">
        <v>3</v>
      </c>
      <c r="AC53" s="330">
        <v>173</v>
      </c>
      <c r="AD53" s="4">
        <v>177</v>
      </c>
      <c r="AE53" s="4">
        <v>179</v>
      </c>
      <c r="AF53" s="4">
        <v>179</v>
      </c>
      <c r="AG53" s="4">
        <v>179</v>
      </c>
      <c r="AH53" s="4">
        <v>179</v>
      </c>
      <c r="AI53" s="4">
        <v>179</v>
      </c>
      <c r="AK53" s="17" t="s">
        <v>3</v>
      </c>
      <c r="AL53" s="18">
        <v>4</v>
      </c>
      <c r="AM53" s="18">
        <v>2</v>
      </c>
      <c r="AN53" s="18">
        <v>0</v>
      </c>
      <c r="AO53" s="18">
        <v>0</v>
      </c>
      <c r="AP53" s="18">
        <v>0</v>
      </c>
      <c r="AQ53" s="18">
        <v>0</v>
      </c>
      <c r="AS53" s="3" t="s">
        <v>3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BA53" s="3"/>
      <c r="BB53" s="336"/>
      <c r="BC53" s="336"/>
      <c r="BD53" s="336"/>
      <c r="BE53" s="336"/>
    </row>
    <row r="54" spans="1:57" x14ac:dyDescent="0.25">
      <c r="A54" s="3" t="s">
        <v>4</v>
      </c>
      <c r="B54" s="4">
        <v>37.365000000000002</v>
      </c>
      <c r="C54" s="4">
        <v>41.970999999999997</v>
      </c>
      <c r="D54" s="4">
        <v>47.427999999999997</v>
      </c>
      <c r="E54" s="4">
        <v>50.975999999999999</v>
      </c>
      <c r="F54" s="4">
        <v>55.796666666666667</v>
      </c>
      <c r="G54" s="4">
        <v>60.299166666666665</v>
      </c>
      <c r="H54" s="4">
        <v>64.801666666666662</v>
      </c>
      <c r="J54" s="3" t="s">
        <v>4</v>
      </c>
      <c r="K54" s="4">
        <v>46.939283972602738</v>
      </c>
      <c r="L54" s="4">
        <v>50.513409999999993</v>
      </c>
      <c r="M54" s="4">
        <v>53.563409999999998</v>
      </c>
      <c r="N54" s="4">
        <v>57.613409999999995</v>
      </c>
      <c r="O54" s="4">
        <v>63.338865169846336</v>
      </c>
      <c r="P54" s="4">
        <v>68.448865169846229</v>
      </c>
      <c r="Q54" s="4">
        <v>73.558865169846371</v>
      </c>
      <c r="S54" s="3" t="s">
        <v>4</v>
      </c>
      <c r="T54" s="4">
        <v>39.006389286363863</v>
      </c>
      <c r="U54" s="4">
        <v>43.58791661260129</v>
      </c>
      <c r="V54" s="4">
        <v>48.917138996940004</v>
      </c>
      <c r="W54" s="4">
        <v>52.479170850814398</v>
      </c>
      <c r="X54" s="4">
        <v>56.821333092407137</v>
      </c>
      <c r="Y54" s="4">
        <v>60.696736601178991</v>
      </c>
      <c r="Z54" s="4">
        <v>64.572140109951022</v>
      </c>
      <c r="AB54" s="3" t="s">
        <v>4</v>
      </c>
      <c r="AC54" s="330">
        <v>188</v>
      </c>
      <c r="AD54" s="4">
        <v>192</v>
      </c>
      <c r="AE54" s="4">
        <v>194</v>
      </c>
      <c r="AF54" s="4">
        <v>194</v>
      </c>
      <c r="AG54" s="4">
        <v>195</v>
      </c>
      <c r="AH54" s="4">
        <v>196</v>
      </c>
      <c r="AI54" s="4">
        <v>197</v>
      </c>
      <c r="AK54" s="17" t="s">
        <v>4</v>
      </c>
      <c r="AL54" s="18">
        <v>4</v>
      </c>
      <c r="AM54" s="18">
        <v>2</v>
      </c>
      <c r="AN54" s="18">
        <v>0</v>
      </c>
      <c r="AO54" s="18">
        <v>1</v>
      </c>
      <c r="AP54" s="18">
        <v>1</v>
      </c>
      <c r="AQ54" s="18">
        <v>1</v>
      </c>
      <c r="AS54" s="3" t="s">
        <v>4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BA54" s="3" t="s">
        <v>4</v>
      </c>
      <c r="BB54" s="336">
        <v>1.0000000000000004E-2</v>
      </c>
      <c r="BC54" s="336">
        <v>1.4010659329516333</v>
      </c>
      <c r="BD54" s="336">
        <v>3.7619516960266004E-2</v>
      </c>
      <c r="BE54" s="336">
        <f t="shared" ref="BE54:BE60" si="3">SUM(BB54:BD54)</f>
        <v>1.4486854499118993</v>
      </c>
    </row>
    <row r="55" spans="1:57" x14ac:dyDescent="0.25">
      <c r="A55" s="3" t="s">
        <v>5</v>
      </c>
      <c r="B55" s="4">
        <v>46.615619629469002</v>
      </c>
      <c r="C55" s="4">
        <v>66.685662247629395</v>
      </c>
      <c r="D55" s="4">
        <v>79.479015835508193</v>
      </c>
      <c r="E55" s="4">
        <v>92.890065697886001</v>
      </c>
      <c r="F55" s="4">
        <v>105.88931804393113</v>
      </c>
      <c r="G55" s="4">
        <v>118.99151976905944</v>
      </c>
      <c r="H55" s="4">
        <v>132.09372149418775</v>
      </c>
      <c r="J55" s="3" t="s">
        <v>5</v>
      </c>
      <c r="K55" s="4">
        <v>55.811978082191779</v>
      </c>
      <c r="L55" s="4">
        <v>83.489000000000004</v>
      </c>
      <c r="M55" s="4">
        <v>90.489000000000004</v>
      </c>
      <c r="N55" s="4">
        <v>105.989</v>
      </c>
      <c r="O55" s="4">
        <v>114.88922328448959</v>
      </c>
      <c r="P55" s="4">
        <v>122.30022328448966</v>
      </c>
      <c r="Q55" s="4">
        <v>129.71122328448973</v>
      </c>
      <c r="S55" s="3" t="s">
        <v>5</v>
      </c>
      <c r="T55" s="4">
        <v>46.985999999999983</v>
      </c>
      <c r="U55" s="4">
        <v>68.869843140908699</v>
      </c>
      <c r="V55" s="4">
        <v>82.416803383917184</v>
      </c>
      <c r="W55" s="4">
        <v>96.539735153277789</v>
      </c>
      <c r="X55" s="4">
        <v>104.84661021880139</v>
      </c>
      <c r="Y55" s="4">
        <v>111.76354355213479</v>
      </c>
      <c r="Z55" s="4">
        <v>118.6804768854682</v>
      </c>
      <c r="AB55" s="3" t="s">
        <v>5</v>
      </c>
      <c r="AC55" s="330">
        <v>88</v>
      </c>
      <c r="AD55" s="4">
        <v>101</v>
      </c>
      <c r="AE55" s="4">
        <v>104</v>
      </c>
      <c r="AF55" s="4">
        <v>110</v>
      </c>
      <c r="AG55" s="4">
        <v>113</v>
      </c>
      <c r="AH55" s="4">
        <v>116</v>
      </c>
      <c r="AI55" s="4">
        <v>119</v>
      </c>
      <c r="AK55" s="17" t="s">
        <v>5</v>
      </c>
      <c r="AL55" s="18">
        <v>13</v>
      </c>
      <c r="AM55" s="18">
        <v>3</v>
      </c>
      <c r="AN55" s="18">
        <v>6</v>
      </c>
      <c r="AO55" s="18">
        <v>3</v>
      </c>
      <c r="AP55" s="18">
        <v>3</v>
      </c>
      <c r="AQ55" s="18">
        <v>3</v>
      </c>
      <c r="AS55" s="3" t="s">
        <v>5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BA55" s="3" t="s">
        <v>5</v>
      </c>
      <c r="BB55" s="336">
        <v>1.8092369932103953</v>
      </c>
      <c r="BC55" s="336">
        <v>0.18956057618699529</v>
      </c>
      <c r="BD55" s="336">
        <v>1.6653506483489615</v>
      </c>
      <c r="BE55" s="336">
        <f t="shared" si="3"/>
        <v>3.6641482177463525</v>
      </c>
    </row>
    <row r="56" spans="1:57" x14ac:dyDescent="0.25">
      <c r="A56" s="3" t="s">
        <v>6</v>
      </c>
      <c r="B56" s="4">
        <v>56.381165000000003</v>
      </c>
      <c r="C56" s="4">
        <v>67.371942304350895</v>
      </c>
      <c r="D56" s="4">
        <v>84.544905751868001</v>
      </c>
      <c r="E56" s="4">
        <v>95.2897767155103</v>
      </c>
      <c r="F56" s="4">
        <v>110.32004266840246</v>
      </c>
      <c r="G56" s="4">
        <v>124.27895987398216</v>
      </c>
      <c r="H56" s="4">
        <v>138.23787707956185</v>
      </c>
      <c r="J56" s="3" t="s">
        <v>6</v>
      </c>
      <c r="K56" s="4">
        <v>72.560424657534242</v>
      </c>
      <c r="L56" s="4">
        <v>75.646000000000001</v>
      </c>
      <c r="M56" s="4">
        <v>79.646000000000001</v>
      </c>
      <c r="N56" s="4">
        <v>81.646000000000001</v>
      </c>
      <c r="O56" s="4">
        <v>90.546223284489585</v>
      </c>
      <c r="P56" s="4">
        <v>97.957223284489658</v>
      </c>
      <c r="Q56" s="4">
        <v>105.36822328448974</v>
      </c>
      <c r="S56" s="3" t="s">
        <v>6</v>
      </c>
      <c r="T56" s="4">
        <v>43.274000000000015</v>
      </c>
      <c r="U56" s="4">
        <v>48.755942304350846</v>
      </c>
      <c r="V56" s="4">
        <v>58.426775527632998</v>
      </c>
      <c r="W56" s="4">
        <v>61.965776715510394</v>
      </c>
      <c r="X56" s="4">
        <v>68.720660589366645</v>
      </c>
      <c r="Y56" s="4">
        <v>74.345288510375028</v>
      </c>
      <c r="Z56" s="4">
        <v>79.96991643138341</v>
      </c>
      <c r="AB56" s="3" t="s">
        <v>6</v>
      </c>
      <c r="AC56" s="330">
        <v>195</v>
      </c>
      <c r="AD56" s="4">
        <v>199</v>
      </c>
      <c r="AE56" s="4">
        <v>201</v>
      </c>
      <c r="AF56" s="4">
        <v>201</v>
      </c>
      <c r="AG56" s="4">
        <v>204</v>
      </c>
      <c r="AH56" s="4">
        <v>207</v>
      </c>
      <c r="AI56" s="4">
        <v>210</v>
      </c>
      <c r="AK56" s="17" t="s">
        <v>6</v>
      </c>
      <c r="AL56" s="18">
        <v>4</v>
      </c>
      <c r="AM56" s="18">
        <v>2</v>
      </c>
      <c r="AN56" s="18">
        <v>0</v>
      </c>
      <c r="AO56" s="18">
        <v>3</v>
      </c>
      <c r="AP56" s="18">
        <v>3</v>
      </c>
      <c r="AQ56" s="18">
        <v>3</v>
      </c>
      <c r="AS56" s="3" t="s">
        <v>6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BA56" s="3" t="s">
        <v>6</v>
      </c>
      <c r="BB56" s="336">
        <v>1.8053548847779812</v>
      </c>
      <c r="BC56" s="336">
        <v>0.20809959938982592</v>
      </c>
      <c r="BD56" s="336">
        <v>0.63618027162350144</v>
      </c>
      <c r="BE56" s="336">
        <f t="shared" si="3"/>
        <v>2.6496347557913085</v>
      </c>
    </row>
    <row r="57" spans="1:57" x14ac:dyDescent="0.25">
      <c r="A57" s="3" t="s">
        <v>7</v>
      </c>
      <c r="B57" s="4">
        <v>49.957067124581698</v>
      </c>
      <c r="C57" s="4">
        <v>66.527734427084511</v>
      </c>
      <c r="D57" s="4">
        <v>76.518029234812005</v>
      </c>
      <c r="E57" s="4">
        <v>81.3158049850162</v>
      </c>
      <c r="F57" s="4">
        <v>89.57526010690259</v>
      </c>
      <c r="G57" s="4">
        <v>96.969295385868435</v>
      </c>
      <c r="H57" s="4">
        <v>104.36333066483428</v>
      </c>
      <c r="J57" s="3" t="s">
        <v>7</v>
      </c>
      <c r="K57" s="4">
        <v>75.299294794520549</v>
      </c>
      <c r="L57" s="4">
        <v>104.84449049193483</v>
      </c>
      <c r="M57" s="4">
        <v>110.72183176748267</v>
      </c>
      <c r="N57" s="4">
        <v>123.74183176748267</v>
      </c>
      <c r="O57" s="4">
        <v>138.92424008602725</v>
      </c>
      <c r="P57" s="4">
        <v>150.16024008602719</v>
      </c>
      <c r="Q57" s="4">
        <v>228.89624008602703</v>
      </c>
      <c r="S57" s="3" t="s">
        <v>7</v>
      </c>
      <c r="T57" s="4">
        <v>59.177279061029452</v>
      </c>
      <c r="U57" s="4">
        <v>78.910013866146315</v>
      </c>
      <c r="V57" s="4">
        <v>89.488568825867446</v>
      </c>
      <c r="W57" s="4">
        <v>90.622486720207249</v>
      </c>
      <c r="X57" s="4">
        <v>105.75736311637282</v>
      </c>
      <c r="Y57" s="4">
        <v>116.95818630722329</v>
      </c>
      <c r="Z57" s="4">
        <v>195.44768566240421</v>
      </c>
      <c r="AB57" s="3" t="s">
        <v>7</v>
      </c>
      <c r="AC57" s="330">
        <v>200</v>
      </c>
      <c r="AD57" s="4">
        <v>225</v>
      </c>
      <c r="AE57" s="4">
        <v>229</v>
      </c>
      <c r="AF57" s="4">
        <v>233</v>
      </c>
      <c r="AG57" s="4">
        <v>239</v>
      </c>
      <c r="AH57" s="4">
        <v>243</v>
      </c>
      <c r="AI57" s="4">
        <v>247</v>
      </c>
      <c r="AK57" s="17" t="s">
        <v>7</v>
      </c>
      <c r="AL57" s="18">
        <v>25</v>
      </c>
      <c r="AM57" s="18">
        <v>4</v>
      </c>
      <c r="AN57" s="18">
        <v>4</v>
      </c>
      <c r="AO57" s="18">
        <v>6</v>
      </c>
      <c r="AP57" s="18">
        <v>4</v>
      </c>
      <c r="AQ57" s="18">
        <v>4</v>
      </c>
      <c r="AS57" s="3" t="s">
        <v>7</v>
      </c>
      <c r="AT57" s="4">
        <v>0</v>
      </c>
      <c r="AU57" s="4">
        <v>0</v>
      </c>
      <c r="AV57" s="4">
        <v>0</v>
      </c>
      <c r="AW57" s="4">
        <v>0</v>
      </c>
      <c r="AX57" s="4">
        <v>0</v>
      </c>
      <c r="AY57" s="4">
        <v>0</v>
      </c>
      <c r="BA57" s="3" t="s">
        <v>7</v>
      </c>
      <c r="BB57" s="336">
        <v>1.2585026194237117</v>
      </c>
      <c r="BC57" s="336">
        <v>0.11826759265483545</v>
      </c>
      <c r="BD57" s="336">
        <v>0.83061877806810058</v>
      </c>
      <c r="BE57" s="336">
        <f t="shared" si="3"/>
        <v>2.2073889901466477</v>
      </c>
    </row>
    <row r="58" spans="1:57" x14ac:dyDescent="0.25">
      <c r="A58" s="3" t="s">
        <v>8</v>
      </c>
      <c r="B58" s="4">
        <v>11.698744701631099</v>
      </c>
      <c r="C58" s="4">
        <v>14.289799899741199</v>
      </c>
      <c r="D58" s="4">
        <v>16.373972182918699</v>
      </c>
      <c r="E58" s="4">
        <v>18.036052438869998</v>
      </c>
      <c r="F58" s="4">
        <v>19.97952737963876</v>
      </c>
      <c r="G58" s="4">
        <v>21.852653649203162</v>
      </c>
      <c r="H58" s="4">
        <v>23.725779918767557</v>
      </c>
      <c r="J58" s="3" t="s">
        <v>8</v>
      </c>
      <c r="K58" s="4">
        <v>25.517546575342465</v>
      </c>
      <c r="L58" s="4">
        <v>32.585740000000001</v>
      </c>
      <c r="M58" s="4">
        <v>36.10754</v>
      </c>
      <c r="N58" s="4">
        <v>41.388340000000007</v>
      </c>
      <c r="O58" s="4">
        <v>44.001969726941311</v>
      </c>
      <c r="P58" s="4">
        <v>46.236969726941261</v>
      </c>
      <c r="Q58" s="4">
        <v>48.471969726941282</v>
      </c>
      <c r="S58" s="3" t="s">
        <v>8</v>
      </c>
      <c r="T58" s="4">
        <v>12.926178161753741</v>
      </c>
      <c r="U58" s="4">
        <v>15.284580923199686</v>
      </c>
      <c r="V58" s="4">
        <v>17.485425027224807</v>
      </c>
      <c r="W58" s="4">
        <v>19.146370273058753</v>
      </c>
      <c r="X58" s="4">
        <v>20.336905417544489</v>
      </c>
      <c r="Y58" s="4">
        <v>21.354970838402522</v>
      </c>
      <c r="Z58" s="4">
        <v>22.373036259260584</v>
      </c>
      <c r="AB58" s="3" t="s">
        <v>8</v>
      </c>
      <c r="AC58" s="330">
        <v>69</v>
      </c>
      <c r="AD58" s="4">
        <v>78</v>
      </c>
      <c r="AE58" s="4">
        <v>78</v>
      </c>
      <c r="AF58" s="4">
        <v>78</v>
      </c>
      <c r="AG58" s="4">
        <v>79</v>
      </c>
      <c r="AH58" s="4">
        <v>80</v>
      </c>
      <c r="AI58" s="4">
        <v>81</v>
      </c>
      <c r="AK58" s="17" t="s">
        <v>8</v>
      </c>
      <c r="AL58" s="18">
        <v>9</v>
      </c>
      <c r="AM58" s="18">
        <v>0</v>
      </c>
      <c r="AN58" s="18">
        <v>0</v>
      </c>
      <c r="AO58" s="18">
        <v>1</v>
      </c>
      <c r="AP58" s="18">
        <v>1</v>
      </c>
      <c r="AQ58" s="18">
        <v>1</v>
      </c>
      <c r="AS58" s="3" t="s">
        <v>8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BA58" s="3" t="s">
        <v>8</v>
      </c>
      <c r="BB58" s="336">
        <v>5.9170504422822699E-2</v>
      </c>
      <c r="BC58" s="336">
        <v>9.0071516361103915E-3</v>
      </c>
      <c r="BD58" s="336">
        <v>0.18667329249359735</v>
      </c>
      <c r="BE58" s="336">
        <f t="shared" si="3"/>
        <v>0.25485094855253043</v>
      </c>
    </row>
    <row r="59" spans="1:57" x14ac:dyDescent="0.25">
      <c r="A59" s="3" t="s">
        <v>9</v>
      </c>
      <c r="B59" s="4">
        <v>40.121099999999998</v>
      </c>
      <c r="C59" s="4">
        <v>50.000999999999998</v>
      </c>
      <c r="D59" s="4">
        <v>56.128300000000003</v>
      </c>
      <c r="E59" s="4">
        <v>65.768299999999996</v>
      </c>
      <c r="F59" s="4">
        <v>73.066500000000005</v>
      </c>
      <c r="G59" s="4">
        <v>80.950150000000008</v>
      </c>
      <c r="H59" s="4">
        <v>88.833799999999997</v>
      </c>
      <c r="J59" s="3" t="s">
        <v>9</v>
      </c>
      <c r="K59" s="4">
        <v>57.72493835616438</v>
      </c>
      <c r="L59" s="4">
        <v>72.644974400000009</v>
      </c>
      <c r="M59" s="4">
        <v>80.489974400000008</v>
      </c>
      <c r="N59" s="4">
        <v>91.594974400000012</v>
      </c>
      <c r="O59" s="4">
        <v>100.11513897595822</v>
      </c>
      <c r="P59" s="4">
        <v>108.75813897595822</v>
      </c>
      <c r="Q59" s="4">
        <v>117.40113897595822</v>
      </c>
      <c r="S59" s="3" t="s">
        <v>9</v>
      </c>
      <c r="T59" s="4">
        <v>41.417081874585939</v>
      </c>
      <c r="U59" s="4">
        <v>51.020095119415785</v>
      </c>
      <c r="V59" s="4">
        <v>57.22084461271541</v>
      </c>
      <c r="W59" s="4">
        <v>66.837835424041799</v>
      </c>
      <c r="X59" s="4">
        <v>73.025801473275948</v>
      </c>
      <c r="Y59" s="4">
        <v>79.302979582539905</v>
      </c>
      <c r="Z59" s="4">
        <v>85.580157691803862</v>
      </c>
      <c r="AB59" s="3" t="s">
        <v>9</v>
      </c>
      <c r="AC59" s="330">
        <v>69</v>
      </c>
      <c r="AD59" s="4">
        <v>79</v>
      </c>
      <c r="AE59" s="4">
        <v>80</v>
      </c>
      <c r="AF59" s="4">
        <v>80</v>
      </c>
      <c r="AG59" s="4">
        <v>84</v>
      </c>
      <c r="AH59" s="4">
        <v>88</v>
      </c>
      <c r="AI59" s="4">
        <v>92</v>
      </c>
      <c r="AK59" s="3" t="s">
        <v>9</v>
      </c>
      <c r="AL59" s="13">
        <v>10</v>
      </c>
      <c r="AM59" s="13">
        <v>1</v>
      </c>
      <c r="AN59" s="13">
        <v>0</v>
      </c>
      <c r="AO59" s="13">
        <v>4</v>
      </c>
      <c r="AP59" s="13">
        <v>4</v>
      </c>
      <c r="AQ59" s="13">
        <v>4</v>
      </c>
      <c r="AS59" s="3" t="s">
        <v>9</v>
      </c>
      <c r="AT59" s="4">
        <v>0</v>
      </c>
      <c r="AU59" s="4">
        <v>0</v>
      </c>
      <c r="AV59" s="4">
        <v>0</v>
      </c>
      <c r="AW59" s="4">
        <v>0</v>
      </c>
      <c r="AX59" s="4">
        <v>0</v>
      </c>
      <c r="AY59" s="4">
        <v>0</v>
      </c>
      <c r="BA59" s="3" t="s">
        <v>9</v>
      </c>
      <c r="BB59" s="336">
        <v>0.11544535350309065</v>
      </c>
      <c r="BC59" s="336">
        <v>1.3468951120241318E-2</v>
      </c>
      <c r="BD59" s="336">
        <v>0.18282116800718559</v>
      </c>
      <c r="BE59" s="336">
        <f t="shared" si="3"/>
        <v>0.3117354726305176</v>
      </c>
    </row>
    <row r="60" spans="1:57" x14ac:dyDescent="0.25">
      <c r="S60" s="3" t="s">
        <v>57</v>
      </c>
      <c r="T60" s="4">
        <v>1.6237097057601095</v>
      </c>
      <c r="U60" s="4">
        <v>1.6237097057601095</v>
      </c>
      <c r="V60" s="4">
        <v>1.5952454639012661</v>
      </c>
      <c r="W60" s="4">
        <v>1.5453764154194827</v>
      </c>
      <c r="X60" s="4">
        <v>1.5453764154194827</v>
      </c>
      <c r="Y60" s="4">
        <v>1.5586238903961438</v>
      </c>
      <c r="Z60" s="4">
        <v>1.5718713653728051</v>
      </c>
      <c r="AK60" s="3"/>
      <c r="AL60" s="13"/>
      <c r="AM60" s="13"/>
      <c r="AN60" s="13"/>
      <c r="AO60" s="13"/>
      <c r="AP60" s="13"/>
      <c r="AQ60" s="13"/>
      <c r="AS60" s="3"/>
      <c r="AT60" s="4"/>
      <c r="AU60" s="4"/>
      <c r="AV60" s="4"/>
      <c r="AW60" s="4"/>
      <c r="AX60" s="4"/>
      <c r="AY60" s="4"/>
      <c r="BA60" s="3" t="s">
        <v>57</v>
      </c>
      <c r="BB60" s="336">
        <v>9.2869862582857134</v>
      </c>
      <c r="BC60" s="336">
        <v>0.15805813265238272</v>
      </c>
      <c r="BD60" s="336">
        <v>2.0670711115810967</v>
      </c>
      <c r="BE60" s="336">
        <f t="shared" si="3"/>
        <v>11.512115502519192</v>
      </c>
    </row>
    <row r="61" spans="1:57" x14ac:dyDescent="0.25">
      <c r="AK61" s="227"/>
      <c r="AL61" s="262"/>
      <c r="AM61" s="262"/>
      <c r="AN61" s="262"/>
      <c r="AO61" s="262"/>
      <c r="AP61" s="262"/>
      <c r="AQ61" s="262"/>
      <c r="AS61" s="227"/>
      <c r="AT61" s="261"/>
      <c r="AU61" s="261"/>
      <c r="AV61" s="261"/>
      <c r="AW61" s="261"/>
      <c r="AX61" s="261"/>
      <c r="AY61" s="261"/>
      <c r="BA61" s="227"/>
      <c r="BB61" s="227"/>
      <c r="BC61" s="260"/>
      <c r="BD61" s="260"/>
      <c r="BE61" s="260"/>
    </row>
    <row r="62" spans="1:57" x14ac:dyDescent="0.25">
      <c r="A62" s="227"/>
      <c r="B62" s="227"/>
      <c r="C62" s="260"/>
      <c r="D62" s="260"/>
      <c r="E62" s="260"/>
      <c r="F62" s="260"/>
      <c r="G62" s="260"/>
      <c r="H62" s="260"/>
      <c r="AK62" s="227"/>
      <c r="AL62" s="262"/>
      <c r="AM62" s="262"/>
      <c r="AN62" s="262"/>
      <c r="AO62" s="262"/>
      <c r="AP62" s="262"/>
      <c r="AQ62" s="262"/>
      <c r="AS62" s="227"/>
      <c r="AT62" s="261"/>
      <c r="AU62" s="261"/>
      <c r="AV62" s="261"/>
      <c r="AW62" s="261"/>
      <c r="AX62" s="261"/>
      <c r="AY62" s="261"/>
      <c r="BA62" s="227"/>
      <c r="BB62" s="227"/>
      <c r="BC62" s="260"/>
      <c r="BD62" s="260"/>
      <c r="BE62" s="260"/>
    </row>
    <row r="63" spans="1:57" s="227" customFormat="1" x14ac:dyDescent="0.25">
      <c r="A63" s="341" t="s">
        <v>77</v>
      </c>
      <c r="B63" s="341"/>
      <c r="C63" s="341"/>
      <c r="D63" s="341"/>
      <c r="E63" s="341"/>
      <c r="F63" s="341"/>
      <c r="G63" s="341"/>
      <c r="H63" s="341"/>
      <c r="J63" s="338" t="s">
        <v>77</v>
      </c>
      <c r="K63" s="339"/>
      <c r="L63" s="339"/>
      <c r="M63" s="339"/>
      <c r="N63" s="339"/>
      <c r="O63" s="339"/>
      <c r="P63" s="339"/>
      <c r="Q63" s="340"/>
      <c r="S63" s="246" t="s">
        <v>77</v>
      </c>
      <c r="T63" s="246"/>
      <c r="U63" s="246"/>
      <c r="V63" s="246"/>
      <c r="W63" s="246"/>
      <c r="X63" s="246"/>
      <c r="Y63" s="246"/>
      <c r="Z63" s="246"/>
      <c r="AB63" s="333" t="s">
        <v>77</v>
      </c>
      <c r="AC63" s="334"/>
      <c r="AD63" s="334"/>
      <c r="AE63" s="334"/>
      <c r="AF63" s="334"/>
      <c r="AG63" s="334"/>
      <c r="AH63" s="334"/>
      <c r="AI63" s="335"/>
      <c r="AK63" s="246" t="s">
        <v>77</v>
      </c>
      <c r="AL63" s="246"/>
      <c r="AM63" s="246"/>
      <c r="AN63" s="246"/>
      <c r="AO63" s="246"/>
      <c r="AP63" s="246"/>
      <c r="AQ63" s="246"/>
      <c r="AS63" s="246" t="s">
        <v>77</v>
      </c>
      <c r="AT63" s="246"/>
      <c r="AU63" s="246"/>
      <c r="AV63" s="246"/>
      <c r="AW63" s="246"/>
      <c r="AX63" s="246"/>
      <c r="AY63" s="246"/>
      <c r="BA63" s="246" t="s">
        <v>655</v>
      </c>
      <c r="BB63" s="246"/>
      <c r="BC63" s="246"/>
      <c r="BD63" s="246"/>
      <c r="BE63" s="246"/>
    </row>
    <row r="64" spans="1:57" x14ac:dyDescent="0.25">
      <c r="A64" s="3" t="s">
        <v>0</v>
      </c>
      <c r="B64" s="4">
        <v>88.709643929724564</v>
      </c>
      <c r="C64" s="4">
        <v>102.31540188898711</v>
      </c>
      <c r="D64" s="4">
        <v>127.98482231781989</v>
      </c>
      <c r="E64" s="4">
        <v>144.8247344325803</v>
      </c>
      <c r="F64" s="4">
        <v>167.55098542338897</v>
      </c>
      <c r="G64" s="4">
        <v>188.80565169518556</v>
      </c>
      <c r="H64" s="4">
        <v>210.06031796698215</v>
      </c>
      <c r="J64" s="3" t="s">
        <v>0</v>
      </c>
      <c r="K64" s="4">
        <v>149.93799999999999</v>
      </c>
      <c r="L64" s="4">
        <v>171.21560696</v>
      </c>
      <c r="M64" s="4">
        <v>220.78461774067409</v>
      </c>
      <c r="N64" s="4">
        <v>262.24648042221486</v>
      </c>
      <c r="O64" s="4">
        <v>307.32349559367213</v>
      </c>
      <c r="P64" s="4">
        <v>351.44249559367199</v>
      </c>
      <c r="Q64" s="4">
        <v>395.56149559367174</v>
      </c>
      <c r="S64" s="3" t="s">
        <v>0</v>
      </c>
      <c r="T64" s="4">
        <f t="shared" ref="T64:Z74" si="4">T50+T36+T22+T8</f>
        <v>107.48690633328769</v>
      </c>
      <c r="U64" s="4">
        <f t="shared" si="4"/>
        <v>128.76030849125334</v>
      </c>
      <c r="V64" s="4">
        <f t="shared" si="4"/>
        <v>172.99290267862739</v>
      </c>
      <c r="W64" s="4">
        <f t="shared" si="4"/>
        <v>203.74698451465071</v>
      </c>
      <c r="X64" s="4">
        <f t="shared" si="4"/>
        <v>239.82142400017943</v>
      </c>
      <c r="Y64" s="4">
        <f t="shared" si="4"/>
        <v>275.06483146108985</v>
      </c>
      <c r="Z64" s="4">
        <f t="shared" si="4"/>
        <v>310.51367026731566</v>
      </c>
      <c r="AB64" s="3" t="s">
        <v>0</v>
      </c>
      <c r="AC64" s="330">
        <v>286</v>
      </c>
      <c r="AD64" s="4">
        <v>320</v>
      </c>
      <c r="AE64" s="4">
        <v>343</v>
      </c>
      <c r="AF64" s="4">
        <v>360</v>
      </c>
      <c r="AG64" s="4">
        <v>385</v>
      </c>
      <c r="AH64" s="4">
        <v>410</v>
      </c>
      <c r="AI64" s="4">
        <v>435</v>
      </c>
      <c r="AK64" s="3" t="s">
        <v>0</v>
      </c>
      <c r="AL64" s="4">
        <v>34</v>
      </c>
      <c r="AM64" s="4">
        <v>24</v>
      </c>
      <c r="AN64" s="4">
        <v>18</v>
      </c>
      <c r="AO64" s="4">
        <v>25</v>
      </c>
      <c r="AP64" s="4">
        <v>25</v>
      </c>
      <c r="AQ64" s="4">
        <v>25</v>
      </c>
      <c r="AS64" s="3" t="s">
        <v>0</v>
      </c>
      <c r="AT64" s="4">
        <v>0</v>
      </c>
      <c r="AU64" s="4">
        <v>1</v>
      </c>
      <c r="AV64" s="4">
        <v>1</v>
      </c>
      <c r="AW64" s="4">
        <v>0</v>
      </c>
      <c r="AX64" s="4">
        <v>0</v>
      </c>
      <c r="AY64" s="4">
        <v>0</v>
      </c>
      <c r="BA64" s="3" t="s">
        <v>0</v>
      </c>
      <c r="BB64" s="336">
        <f t="shared" ref="BB64:BD66" si="5">((BB8*$T8)+(BB22*$T22)+(BB36*$T36)+(BB50*$T50))/$T64</f>
        <v>1.6617495010225882</v>
      </c>
      <c r="BC64" s="336">
        <f t="shared" si="5"/>
        <v>7.1083039390039626E-2</v>
      </c>
      <c r="BD64" s="336">
        <f t="shared" si="5"/>
        <v>0.57407576000675642</v>
      </c>
      <c r="BE64" s="336">
        <f>SUM(BB64:BD64)</f>
        <v>2.3069083004193844</v>
      </c>
    </row>
    <row r="65" spans="1:57" x14ac:dyDescent="0.25">
      <c r="A65" s="3" t="s">
        <v>1</v>
      </c>
      <c r="B65" s="4">
        <v>39.19855884985158</v>
      </c>
      <c r="C65" s="4">
        <v>46.200154776443284</v>
      </c>
      <c r="D65" s="4">
        <v>54.104484051196167</v>
      </c>
      <c r="E65" s="4">
        <v>61.05642552909319</v>
      </c>
      <c r="F65" s="4">
        <v>68.643292204894124</v>
      </c>
      <c r="G65" s="4">
        <v>76.071427581219069</v>
      </c>
      <c r="H65" s="4">
        <v>83.499562957544015</v>
      </c>
      <c r="J65" s="3" t="s">
        <v>1</v>
      </c>
      <c r="K65" s="4">
        <v>53.381473972602734</v>
      </c>
      <c r="L65" s="4">
        <v>63.841660235294114</v>
      </c>
      <c r="M65" s="4">
        <v>73.39992756164412</v>
      </c>
      <c r="N65" s="4">
        <v>82.031327561644105</v>
      </c>
      <c r="O65" s="4">
        <v>88.085186864839415</v>
      </c>
      <c r="P65" s="4">
        <v>93.459186864839481</v>
      </c>
      <c r="Q65" s="4">
        <v>98.83318686483949</v>
      </c>
      <c r="S65" s="3" t="s">
        <v>1</v>
      </c>
      <c r="T65" s="4">
        <f t="shared" si="4"/>
        <v>37.192800937010084</v>
      </c>
      <c r="U65" s="4">
        <f t="shared" si="4"/>
        <v>43.344021218291253</v>
      </c>
      <c r="V65" s="4">
        <f t="shared" si="4"/>
        <v>47.890971094398701</v>
      </c>
      <c r="W65" s="4">
        <f t="shared" si="4"/>
        <v>51.619453270151666</v>
      </c>
      <c r="X65" s="4">
        <f t="shared" si="4"/>
        <v>55.161920881127081</v>
      </c>
      <c r="Y65" s="4">
        <f t="shared" si="4"/>
        <v>58.313243019953575</v>
      </c>
      <c r="Z65" s="4">
        <f t="shared" si="4"/>
        <v>61.464565158780033</v>
      </c>
      <c r="AB65" s="3" t="s">
        <v>1</v>
      </c>
      <c r="AC65" s="330">
        <v>259</v>
      </c>
      <c r="AD65" s="4">
        <v>278</v>
      </c>
      <c r="AE65" s="4">
        <v>286</v>
      </c>
      <c r="AF65" s="4">
        <v>293</v>
      </c>
      <c r="AG65" s="4">
        <v>300</v>
      </c>
      <c r="AH65" s="4">
        <v>307</v>
      </c>
      <c r="AI65" s="4">
        <v>314</v>
      </c>
      <c r="AK65" s="3" t="s">
        <v>1</v>
      </c>
      <c r="AL65" s="4">
        <v>19</v>
      </c>
      <c r="AM65" s="4">
        <v>8</v>
      </c>
      <c r="AN65" s="4">
        <v>7</v>
      </c>
      <c r="AO65" s="4">
        <v>7</v>
      </c>
      <c r="AP65" s="4">
        <v>7</v>
      </c>
      <c r="AQ65" s="4">
        <v>7</v>
      </c>
      <c r="AS65" s="3" t="s">
        <v>1</v>
      </c>
      <c r="AT65" s="4">
        <v>0</v>
      </c>
      <c r="AU65" s="4">
        <v>0</v>
      </c>
      <c r="AV65" s="4">
        <v>0</v>
      </c>
      <c r="AW65" s="4">
        <v>0</v>
      </c>
      <c r="AX65" s="4">
        <v>0</v>
      </c>
      <c r="AY65" s="4">
        <v>0</v>
      </c>
      <c r="BA65" s="3" t="s">
        <v>1</v>
      </c>
      <c r="BB65" s="336">
        <f t="shared" si="5"/>
        <v>0.13200537996821493</v>
      </c>
      <c r="BC65" s="336">
        <f t="shared" si="5"/>
        <v>1.7012218749308014E-2</v>
      </c>
      <c r="BD65" s="336">
        <f t="shared" si="5"/>
        <v>0.23291972846215819</v>
      </c>
      <c r="BE65" s="336">
        <f>SUM(BB65:BD65)</f>
        <v>0.38193732717968115</v>
      </c>
    </row>
    <row r="66" spans="1:57" x14ac:dyDescent="0.25">
      <c r="A66" s="3" t="s">
        <v>2</v>
      </c>
      <c r="B66" s="4">
        <v>7.0019999999999998</v>
      </c>
      <c r="C66" s="4">
        <v>8.4960000000000004</v>
      </c>
      <c r="D66" s="4">
        <v>9.6470000000000002</v>
      </c>
      <c r="E66" s="4">
        <v>10.8</v>
      </c>
      <c r="F66" s="4">
        <v>11.951666666666666</v>
      </c>
      <c r="G66" s="4">
        <v>13.103666666666665</v>
      </c>
      <c r="H66" s="4">
        <v>14.255666666666665</v>
      </c>
      <c r="J66" s="3" t="s">
        <v>2</v>
      </c>
      <c r="K66" s="4">
        <v>12.505712328767123</v>
      </c>
      <c r="L66" s="4">
        <v>15.32</v>
      </c>
      <c r="M66" s="4">
        <v>15.670000000000002</v>
      </c>
      <c r="N66" s="4">
        <v>15.670000000000002</v>
      </c>
      <c r="O66" s="4">
        <v>17.287999999999975</v>
      </c>
      <c r="P66" s="4">
        <v>18.667999999999925</v>
      </c>
      <c r="Q66" s="4">
        <v>20.047999999999934</v>
      </c>
      <c r="S66" s="3" t="s">
        <v>2</v>
      </c>
      <c r="T66" s="4">
        <f t="shared" si="4"/>
        <v>7.6759999999999966</v>
      </c>
      <c r="U66" s="4">
        <f t="shared" si="4"/>
        <v>9.6920000000000037</v>
      </c>
      <c r="V66" s="4">
        <f t="shared" si="4"/>
        <v>11.032999999999999</v>
      </c>
      <c r="W66" s="4">
        <f t="shared" si="4"/>
        <v>12.227</v>
      </c>
      <c r="X66" s="4">
        <f t="shared" si="4"/>
        <v>13.715509134898953</v>
      </c>
      <c r="Y66" s="4">
        <f t="shared" si="4"/>
        <v>14.998084615538364</v>
      </c>
      <c r="Z66" s="4">
        <f t="shared" si="4"/>
        <v>16.280660096177822</v>
      </c>
      <c r="AB66" s="3" t="s">
        <v>2</v>
      </c>
      <c r="AC66" s="330">
        <v>89</v>
      </c>
      <c r="AD66" s="4">
        <v>101</v>
      </c>
      <c r="AE66" s="4">
        <v>102</v>
      </c>
      <c r="AF66" s="4">
        <v>102</v>
      </c>
      <c r="AG66" s="4">
        <v>104</v>
      </c>
      <c r="AH66" s="4">
        <v>106</v>
      </c>
      <c r="AI66" s="4">
        <v>108</v>
      </c>
      <c r="AK66" s="3" t="s">
        <v>2</v>
      </c>
      <c r="AL66" s="4">
        <v>12</v>
      </c>
      <c r="AM66" s="4">
        <v>1</v>
      </c>
      <c r="AN66" s="4">
        <v>0</v>
      </c>
      <c r="AO66" s="4">
        <v>2</v>
      </c>
      <c r="AP66" s="4">
        <v>2</v>
      </c>
      <c r="AQ66" s="4">
        <v>2</v>
      </c>
      <c r="AS66" s="3" t="s">
        <v>2</v>
      </c>
      <c r="AT66" s="4">
        <v>0</v>
      </c>
      <c r="AU66" s="4">
        <v>0</v>
      </c>
      <c r="AV66" s="4">
        <v>0</v>
      </c>
      <c r="AW66" s="4">
        <v>0</v>
      </c>
      <c r="AX66" s="4">
        <v>0</v>
      </c>
      <c r="AY66" s="4">
        <v>0</v>
      </c>
      <c r="BA66" s="3" t="s">
        <v>2</v>
      </c>
      <c r="BB66" s="336">
        <f t="shared" si="5"/>
        <v>9.8928148048210516E-3</v>
      </c>
      <c r="BC66" s="336">
        <f t="shared" si="5"/>
        <v>9.1024554512564568E-2</v>
      </c>
      <c r="BD66" s="336">
        <f t="shared" si="5"/>
        <v>0.25882774879534609</v>
      </c>
      <c r="BE66" s="336">
        <f>SUM(BB66:BD66)</f>
        <v>0.35974511811273169</v>
      </c>
    </row>
    <row r="67" spans="1:57" x14ac:dyDescent="0.25">
      <c r="A67" s="3" t="s">
        <v>3</v>
      </c>
      <c r="B67" s="4">
        <v>54.88395948272948</v>
      </c>
      <c r="C67" s="4">
        <v>60.820347274058548</v>
      </c>
      <c r="D67" s="4">
        <v>67.922169285314439</v>
      </c>
      <c r="E67" s="4">
        <v>73.517458504311193</v>
      </c>
      <c r="F67" s="4">
        <v>80.117102918147367</v>
      </c>
      <c r="G67" s="4">
        <v>86.465658533273697</v>
      </c>
      <c r="H67" s="4">
        <v>92.814214148400026</v>
      </c>
      <c r="J67" s="3" t="s">
        <v>3</v>
      </c>
      <c r="K67" s="4">
        <v>80.546289589041095</v>
      </c>
      <c r="L67" s="4">
        <v>86.737680000000012</v>
      </c>
      <c r="M67" s="4">
        <v>91.913179999999997</v>
      </c>
      <c r="N67" s="4">
        <v>97.743179999999995</v>
      </c>
      <c r="O67" s="4">
        <v>97.743179999999995</v>
      </c>
      <c r="P67" s="4">
        <v>97.743179999999995</v>
      </c>
      <c r="Q67" s="4">
        <v>97.743179999999995</v>
      </c>
      <c r="S67" s="3" t="s">
        <v>3</v>
      </c>
      <c r="T67" s="4">
        <f t="shared" si="4"/>
        <v>63.642809304092928</v>
      </c>
      <c r="U67" s="4">
        <f t="shared" si="4"/>
        <v>70.789445888553274</v>
      </c>
      <c r="V67" s="4">
        <f t="shared" si="4"/>
        <v>78.681776942646991</v>
      </c>
      <c r="W67" s="4">
        <f t="shared" si="4"/>
        <v>84.654206745189839</v>
      </c>
      <c r="X67" s="4">
        <f t="shared" si="4"/>
        <v>91.90657071543329</v>
      </c>
      <c r="Y67" s="4">
        <f t="shared" si="4"/>
        <v>98.838951143751558</v>
      </c>
      <c r="Z67" s="4">
        <f t="shared" si="4"/>
        <v>105.77133157206985</v>
      </c>
      <c r="AB67" s="3" t="s">
        <v>3</v>
      </c>
      <c r="AC67" s="330">
        <v>333</v>
      </c>
      <c r="AD67" s="4">
        <v>341</v>
      </c>
      <c r="AE67" s="4">
        <v>349</v>
      </c>
      <c r="AF67" s="4">
        <v>350</v>
      </c>
      <c r="AG67" s="4">
        <v>350</v>
      </c>
      <c r="AH67" s="4">
        <v>350</v>
      </c>
      <c r="AI67" s="4">
        <v>350</v>
      </c>
      <c r="AK67" s="3" t="s">
        <v>3</v>
      </c>
      <c r="AL67" s="4">
        <v>8</v>
      </c>
      <c r="AM67" s="4">
        <v>8</v>
      </c>
      <c r="AN67" s="4">
        <v>1</v>
      </c>
      <c r="AO67" s="4">
        <v>0</v>
      </c>
      <c r="AP67" s="4">
        <v>0</v>
      </c>
      <c r="AQ67" s="4">
        <v>0</v>
      </c>
      <c r="AS67" s="3" t="s">
        <v>3</v>
      </c>
      <c r="AT67" s="4">
        <v>0</v>
      </c>
      <c r="AU67" s="4">
        <v>0</v>
      </c>
      <c r="AV67" s="4">
        <v>0</v>
      </c>
      <c r="AW67" s="4">
        <v>0</v>
      </c>
      <c r="AX67" s="4">
        <v>0</v>
      </c>
      <c r="AY67" s="4">
        <v>0</v>
      </c>
      <c r="BA67" s="3"/>
      <c r="BB67" s="336"/>
      <c r="BC67" s="336"/>
      <c r="BD67" s="336"/>
      <c r="BE67" s="336"/>
    </row>
    <row r="68" spans="1:57" x14ac:dyDescent="0.25">
      <c r="A68" s="3" t="s">
        <v>4</v>
      </c>
      <c r="B68" s="4">
        <v>55.685000000000002</v>
      </c>
      <c r="C68" s="4">
        <v>61.622</v>
      </c>
      <c r="D68" s="4">
        <v>68.846999999999994</v>
      </c>
      <c r="E68" s="4">
        <v>73.912999999999997</v>
      </c>
      <c r="F68" s="4">
        <v>80.418333333333337</v>
      </c>
      <c r="G68" s="4">
        <v>86.563833333333335</v>
      </c>
      <c r="H68" s="4">
        <v>92.709333333333333</v>
      </c>
      <c r="J68" s="3" t="s">
        <v>4</v>
      </c>
      <c r="K68" s="4">
        <v>78.384253794520546</v>
      </c>
      <c r="L68" s="4">
        <v>83.370198999999985</v>
      </c>
      <c r="M68" s="4">
        <v>88.075198999999998</v>
      </c>
      <c r="N68" s="4">
        <v>93.375198999999995</v>
      </c>
      <c r="O68" s="4">
        <v>100.5086137332673</v>
      </c>
      <c r="P68" s="4">
        <v>107.10461373326717</v>
      </c>
      <c r="Q68" s="4">
        <v>113.70061373326735</v>
      </c>
      <c r="S68" s="3" t="s">
        <v>4</v>
      </c>
      <c r="T68" s="4">
        <f t="shared" si="4"/>
        <v>60.631888792273678</v>
      </c>
      <c r="U68" s="4">
        <f t="shared" si="4"/>
        <v>67.544080704209534</v>
      </c>
      <c r="V68" s="4">
        <f t="shared" si="4"/>
        <v>75.126562391669538</v>
      </c>
      <c r="W68" s="4">
        <f t="shared" si="4"/>
        <v>80.599360496183095</v>
      </c>
      <c r="X68" s="4">
        <f t="shared" si="4"/>
        <v>86.105464121222951</v>
      </c>
      <c r="Y68" s="4">
        <f t="shared" si="4"/>
        <v>91.202619471710818</v>
      </c>
      <c r="Z68" s="4">
        <f t="shared" si="4"/>
        <v>96.299774822198899</v>
      </c>
      <c r="AB68" s="3" t="s">
        <v>4</v>
      </c>
      <c r="AC68" s="330">
        <v>354</v>
      </c>
      <c r="AD68" s="4">
        <v>362</v>
      </c>
      <c r="AE68" s="4">
        <v>370</v>
      </c>
      <c r="AF68" s="4">
        <v>371</v>
      </c>
      <c r="AG68" s="4">
        <v>374</v>
      </c>
      <c r="AH68" s="4">
        <v>377</v>
      </c>
      <c r="AI68" s="4">
        <v>380</v>
      </c>
      <c r="AK68" s="3" t="s">
        <v>4</v>
      </c>
      <c r="AL68" s="4">
        <v>8</v>
      </c>
      <c r="AM68" s="4">
        <v>8</v>
      </c>
      <c r="AN68" s="4">
        <v>1</v>
      </c>
      <c r="AO68" s="4">
        <v>3</v>
      </c>
      <c r="AP68" s="4">
        <v>3</v>
      </c>
      <c r="AQ68" s="4">
        <v>3</v>
      </c>
      <c r="AS68" s="3" t="s">
        <v>4</v>
      </c>
      <c r="AT68" s="4">
        <v>0</v>
      </c>
      <c r="AU68" s="4">
        <v>0</v>
      </c>
      <c r="AV68" s="4">
        <v>0</v>
      </c>
      <c r="AW68" s="4">
        <v>0</v>
      </c>
      <c r="AX68" s="4">
        <v>0</v>
      </c>
      <c r="AY68" s="4">
        <v>0</v>
      </c>
      <c r="BA68" s="3" t="s">
        <v>4</v>
      </c>
      <c r="BB68" s="336">
        <f t="shared" ref="BB68:BD74" si="6">((BB12*$T12)+(BB26*$T26)+(BB40*$T40)+(BB54*$T54))/$T68</f>
        <v>0.01</v>
      </c>
      <c r="BC68" s="336">
        <f t="shared" si="6"/>
        <v>1.1157332848537334</v>
      </c>
      <c r="BD68" s="336">
        <f t="shared" si="6"/>
        <v>3.1253512482194927E-2</v>
      </c>
      <c r="BE68" s="336">
        <f t="shared" ref="BE68:BE74" si="7">SUM(BB68:BD68)</f>
        <v>1.1569867973359282</v>
      </c>
    </row>
    <row r="69" spans="1:57" x14ac:dyDescent="0.25">
      <c r="A69" s="3" t="s">
        <v>5</v>
      </c>
      <c r="B69" s="4">
        <v>114.63972138118379</v>
      </c>
      <c r="C69" s="4">
        <v>141.757371468391</v>
      </c>
      <c r="D69" s="4">
        <v>166.5497618378466</v>
      </c>
      <c r="E69" s="4">
        <v>185.75642800185258</v>
      </c>
      <c r="F69" s="4">
        <v>208.68691030282497</v>
      </c>
      <c r="G69" s="4">
        <v>230.68643856955578</v>
      </c>
      <c r="H69" s="4">
        <v>252.68596683628658</v>
      </c>
      <c r="J69" s="3" t="s">
        <v>5</v>
      </c>
      <c r="K69" s="4">
        <v>171.25097808219178</v>
      </c>
      <c r="L69" s="4">
        <v>209.97800000000001</v>
      </c>
      <c r="M69" s="4">
        <v>240.37800000000001</v>
      </c>
      <c r="N69" s="4">
        <v>263.10400000000004</v>
      </c>
      <c r="O69" s="4">
        <v>281.0757604825867</v>
      </c>
      <c r="P69" s="4">
        <v>295.98357400643425</v>
      </c>
      <c r="Q69" s="4">
        <v>310.5684795597648</v>
      </c>
      <c r="S69" s="3" t="s">
        <v>5</v>
      </c>
      <c r="T69" s="4">
        <f t="shared" si="4"/>
        <v>137.25767430264966</v>
      </c>
      <c r="U69" s="4">
        <f t="shared" si="4"/>
        <v>176.87411183697139</v>
      </c>
      <c r="V69" s="4">
        <f t="shared" si="4"/>
        <v>213.77417884230408</v>
      </c>
      <c r="W69" s="4">
        <f t="shared" si="4"/>
        <v>236.3900118213501</v>
      </c>
      <c r="X69" s="4">
        <f t="shared" si="4"/>
        <v>253.05621132238434</v>
      </c>
      <c r="Y69" s="4">
        <f t="shared" si="4"/>
        <v>267.03900532189772</v>
      </c>
      <c r="Z69" s="4">
        <f t="shared" si="4"/>
        <v>280.77194043687945</v>
      </c>
      <c r="AB69" s="3" t="s">
        <v>5</v>
      </c>
      <c r="AC69" s="330">
        <v>221</v>
      </c>
      <c r="AD69" s="4">
        <v>235</v>
      </c>
      <c r="AE69" s="4">
        <v>247</v>
      </c>
      <c r="AF69" s="4">
        <v>253</v>
      </c>
      <c r="AG69" s="4">
        <v>257</v>
      </c>
      <c r="AH69" s="4">
        <v>255</v>
      </c>
      <c r="AI69" s="4">
        <v>257</v>
      </c>
      <c r="AK69" s="3" t="s">
        <v>5</v>
      </c>
      <c r="AL69" s="4">
        <v>17</v>
      </c>
      <c r="AM69" s="4">
        <v>14</v>
      </c>
      <c r="AN69" s="4">
        <v>14</v>
      </c>
      <c r="AO69" s="4">
        <v>8</v>
      </c>
      <c r="AP69" s="4">
        <v>8</v>
      </c>
      <c r="AQ69" s="4">
        <v>8</v>
      </c>
      <c r="AS69" s="3" t="s">
        <v>5</v>
      </c>
      <c r="AT69" s="4">
        <v>0</v>
      </c>
      <c r="AU69" s="4">
        <v>2</v>
      </c>
      <c r="AV69" s="4">
        <v>8</v>
      </c>
      <c r="AW69" s="4">
        <v>4</v>
      </c>
      <c r="AX69" s="4">
        <v>10</v>
      </c>
      <c r="AY69" s="4">
        <v>6</v>
      </c>
      <c r="BA69" s="3" t="s">
        <v>5</v>
      </c>
      <c r="BB69" s="336">
        <f t="shared" si="6"/>
        <v>1.4086802822290887</v>
      </c>
      <c r="BC69" s="336">
        <f t="shared" si="6"/>
        <v>0.10326386192071281</v>
      </c>
      <c r="BD69" s="336">
        <f t="shared" si="6"/>
        <v>1.1714292536782533</v>
      </c>
      <c r="BE69" s="336">
        <f t="shared" si="7"/>
        <v>2.683373397828055</v>
      </c>
    </row>
    <row r="70" spans="1:57" x14ac:dyDescent="0.25">
      <c r="A70" s="3" t="s">
        <v>6</v>
      </c>
      <c r="B70" s="4">
        <v>71.627165000000005</v>
      </c>
      <c r="C70" s="4">
        <v>85.837942304350889</v>
      </c>
      <c r="D70" s="4">
        <v>109.79890575186801</v>
      </c>
      <c r="E70" s="4">
        <v>123.0137767155103</v>
      </c>
      <c r="F70" s="4">
        <v>143.39270933506913</v>
      </c>
      <c r="G70" s="4">
        <v>161.98062654064881</v>
      </c>
      <c r="H70" s="4">
        <v>180.56854374622853</v>
      </c>
      <c r="J70" s="3" t="s">
        <v>6</v>
      </c>
      <c r="K70" s="4">
        <v>114.26396404109587</v>
      </c>
      <c r="L70" s="4">
        <v>131.78337500000001</v>
      </c>
      <c r="M70" s="4">
        <v>149.50337500000001</v>
      </c>
      <c r="N70" s="4">
        <v>166.83337499999999</v>
      </c>
      <c r="O70" s="4">
        <v>188.57859828448971</v>
      </c>
      <c r="P70" s="4">
        <v>208.34459828448973</v>
      </c>
      <c r="Q70" s="4">
        <v>228.11059828448967</v>
      </c>
      <c r="S70" s="3" t="s">
        <v>6</v>
      </c>
      <c r="T70" s="4">
        <f t="shared" si="4"/>
        <v>73.536000000000016</v>
      </c>
      <c r="U70" s="4">
        <f t="shared" si="4"/>
        <v>87.723172950922532</v>
      </c>
      <c r="V70" s="4">
        <f t="shared" si="4"/>
        <v>110.19419795603321</v>
      </c>
      <c r="W70" s="4">
        <f t="shared" si="4"/>
        <v>125.0689071974262</v>
      </c>
      <c r="X70" s="4">
        <f t="shared" si="4"/>
        <v>142.23059769219776</v>
      </c>
      <c r="Y70" s="4">
        <f t="shared" si="4"/>
        <v>157.87338370775609</v>
      </c>
      <c r="Z70" s="4">
        <f t="shared" si="4"/>
        <v>173.51616972331436</v>
      </c>
      <c r="AB70" s="3" t="s">
        <v>6</v>
      </c>
      <c r="AC70" s="330">
        <v>242</v>
      </c>
      <c r="AD70" s="4">
        <v>261</v>
      </c>
      <c r="AE70" s="4">
        <v>269</v>
      </c>
      <c r="AF70" s="4">
        <v>271</v>
      </c>
      <c r="AG70" s="4">
        <v>279</v>
      </c>
      <c r="AH70" s="4">
        <v>287</v>
      </c>
      <c r="AI70" s="4">
        <v>295</v>
      </c>
      <c r="AK70" s="3" t="s">
        <v>6</v>
      </c>
      <c r="AL70" s="4">
        <v>19</v>
      </c>
      <c r="AM70" s="4">
        <v>8</v>
      </c>
      <c r="AN70" s="4">
        <v>2</v>
      </c>
      <c r="AO70" s="4">
        <v>8</v>
      </c>
      <c r="AP70" s="4">
        <v>8</v>
      </c>
      <c r="AQ70" s="4">
        <v>8</v>
      </c>
      <c r="AS70" s="3" t="s">
        <v>6</v>
      </c>
      <c r="AT70" s="4">
        <v>0</v>
      </c>
      <c r="AU70" s="4">
        <v>0</v>
      </c>
      <c r="AV70" s="4">
        <v>0</v>
      </c>
      <c r="AW70" s="4">
        <v>0</v>
      </c>
      <c r="AX70" s="4">
        <v>0</v>
      </c>
      <c r="AY70" s="4">
        <v>0</v>
      </c>
      <c r="BA70" s="3" t="s">
        <v>6</v>
      </c>
      <c r="BB70" s="336">
        <f t="shared" si="6"/>
        <v>1.3349581978378506</v>
      </c>
      <c r="BC70" s="336">
        <f t="shared" si="6"/>
        <v>0.1279868188552413</v>
      </c>
      <c r="BD70" s="336">
        <f t="shared" si="6"/>
        <v>0.44968243007195263</v>
      </c>
      <c r="BE70" s="336">
        <f t="shared" si="7"/>
        <v>1.9126274467650446</v>
      </c>
    </row>
    <row r="71" spans="1:57" x14ac:dyDescent="0.25">
      <c r="A71" s="3" t="s">
        <v>7</v>
      </c>
      <c r="B71" s="4">
        <v>79.818425191217699</v>
      </c>
      <c r="C71" s="4">
        <v>99.060498064112778</v>
      </c>
      <c r="D71" s="4">
        <v>117.8446846778603</v>
      </c>
      <c r="E71" s="4">
        <v>127.6790337834676</v>
      </c>
      <c r="F71" s="4">
        <v>143.47994122783504</v>
      </c>
      <c r="G71" s="4">
        <v>157.78920908751246</v>
      </c>
      <c r="H71" s="4">
        <v>172.09847694718988</v>
      </c>
      <c r="J71" s="3" t="s">
        <v>7</v>
      </c>
      <c r="K71" s="4">
        <v>150.2378591780822</v>
      </c>
      <c r="L71" s="4">
        <v>185.79849049193484</v>
      </c>
      <c r="M71" s="4">
        <v>205.83537059872589</v>
      </c>
      <c r="N71" s="4">
        <v>228.15917090337385</v>
      </c>
      <c r="O71" s="4">
        <v>244.50109346061382</v>
      </c>
      <c r="P71" s="4">
        <v>259.67409346061379</v>
      </c>
      <c r="Q71" s="4">
        <v>343.24809346061352</v>
      </c>
      <c r="S71" s="3" t="s">
        <v>7</v>
      </c>
      <c r="T71" s="4">
        <f t="shared" si="4"/>
        <v>109.77920905036112</v>
      </c>
      <c r="U71" s="4">
        <f t="shared" si="4"/>
        <v>134.38626261429863</v>
      </c>
      <c r="V71" s="4">
        <f t="shared" si="4"/>
        <v>159.43059484350223</v>
      </c>
      <c r="W71" s="4">
        <f t="shared" si="4"/>
        <v>171.88693276462715</v>
      </c>
      <c r="X71" s="4">
        <f t="shared" si="4"/>
        <v>188.03575919632101</v>
      </c>
      <c r="Y71" s="4">
        <f t="shared" si="4"/>
        <v>202.57599114823245</v>
      </c>
      <c r="Z71" s="4">
        <f t="shared" si="4"/>
        <v>285.20051418331605</v>
      </c>
      <c r="AB71" s="3" t="s">
        <v>7</v>
      </c>
      <c r="AC71" s="330">
        <v>457</v>
      </c>
      <c r="AD71" s="4">
        <v>489</v>
      </c>
      <c r="AE71" s="4">
        <v>518</v>
      </c>
      <c r="AF71" s="4">
        <v>524</v>
      </c>
      <c r="AG71" s="4">
        <v>522</v>
      </c>
      <c r="AH71" s="4">
        <v>525</v>
      </c>
      <c r="AI71" s="4">
        <v>531</v>
      </c>
      <c r="AK71" s="3" t="s">
        <v>7</v>
      </c>
      <c r="AL71" s="4">
        <v>32</v>
      </c>
      <c r="AM71" s="4">
        <v>29</v>
      </c>
      <c r="AN71" s="4">
        <v>7</v>
      </c>
      <c r="AO71" s="4">
        <v>8</v>
      </c>
      <c r="AP71" s="4">
        <v>6</v>
      </c>
      <c r="AQ71" s="4">
        <v>6</v>
      </c>
      <c r="AS71" s="3" t="s">
        <v>7</v>
      </c>
      <c r="AT71" s="4">
        <v>0</v>
      </c>
      <c r="AU71" s="4">
        <v>0</v>
      </c>
      <c r="AV71" s="4">
        <v>1</v>
      </c>
      <c r="AW71" s="4">
        <v>10</v>
      </c>
      <c r="AX71" s="4">
        <v>3</v>
      </c>
      <c r="AY71" s="4">
        <v>0</v>
      </c>
      <c r="BA71" s="3" t="s">
        <v>7</v>
      </c>
      <c r="BB71" s="336">
        <f t="shared" si="6"/>
        <v>0.90990720141764203</v>
      </c>
      <c r="BC71" s="336">
        <f t="shared" si="6"/>
        <v>7.5253892532861993E-2</v>
      </c>
      <c r="BD71" s="336">
        <f t="shared" si="6"/>
        <v>0.66208192473246841</v>
      </c>
      <c r="BE71" s="336">
        <f t="shared" si="7"/>
        <v>1.6472430186829725</v>
      </c>
    </row>
    <row r="72" spans="1:57" x14ac:dyDescent="0.25">
      <c r="A72" s="3" t="s">
        <v>8</v>
      </c>
      <c r="B72" s="4">
        <v>18.216757420420009</v>
      </c>
      <c r="C72" s="4">
        <v>21.278967694873078</v>
      </c>
      <c r="D72" s="4">
        <v>23.724366331801019</v>
      </c>
      <c r="E72" s="4">
        <v>25.37626381922091</v>
      </c>
      <c r="F72" s="4">
        <v>27.557162072979498</v>
      </c>
      <c r="G72" s="4">
        <v>29.605810135153416</v>
      </c>
      <c r="H72" s="4">
        <v>31.65445819732733</v>
      </c>
      <c r="J72" s="3" t="s">
        <v>8</v>
      </c>
      <c r="K72" s="4">
        <v>38.766546575342467</v>
      </c>
      <c r="L72" s="4">
        <v>45.942740000000001</v>
      </c>
      <c r="M72" s="4">
        <v>49.773539999999997</v>
      </c>
      <c r="N72" s="4">
        <v>55.255840000000006</v>
      </c>
      <c r="O72" s="4">
        <v>58.44395830898889</v>
      </c>
      <c r="P72" s="4">
        <v>61.294958308988839</v>
      </c>
      <c r="Q72" s="4">
        <v>64.145958308988867</v>
      </c>
      <c r="S72" s="3" t="s">
        <v>8</v>
      </c>
      <c r="T72" s="4">
        <f t="shared" si="4"/>
        <v>21.20355962533889</v>
      </c>
      <c r="U72" s="4">
        <f t="shared" si="4"/>
        <v>24.499322726094832</v>
      </c>
      <c r="V72" s="4">
        <f t="shared" si="4"/>
        <v>27.255751021968763</v>
      </c>
      <c r="W72" s="4">
        <f t="shared" si="4"/>
        <v>29.372503684999479</v>
      </c>
      <c r="X72" s="4">
        <f t="shared" si="4"/>
        <v>30.954124658887029</v>
      </c>
      <c r="Y72" s="4">
        <f t="shared" si="4"/>
        <v>32.389971185245287</v>
      </c>
      <c r="Z72" s="4">
        <f t="shared" si="4"/>
        <v>33.825817711603577</v>
      </c>
      <c r="AB72" s="3" t="s">
        <v>8</v>
      </c>
      <c r="AC72" s="330">
        <v>137</v>
      </c>
      <c r="AD72" s="4">
        <v>151</v>
      </c>
      <c r="AE72" s="4">
        <v>152</v>
      </c>
      <c r="AF72" s="4">
        <v>153</v>
      </c>
      <c r="AG72" s="4">
        <v>155</v>
      </c>
      <c r="AH72" s="4">
        <v>157</v>
      </c>
      <c r="AI72" s="4">
        <v>159</v>
      </c>
      <c r="AK72" s="3" t="s">
        <v>8</v>
      </c>
      <c r="AL72" s="4">
        <v>14</v>
      </c>
      <c r="AM72" s="4">
        <v>1</v>
      </c>
      <c r="AN72" s="4">
        <v>1</v>
      </c>
      <c r="AO72" s="4">
        <v>2</v>
      </c>
      <c r="AP72" s="4">
        <v>2</v>
      </c>
      <c r="AQ72" s="4">
        <v>2</v>
      </c>
      <c r="AS72" s="3" t="s">
        <v>8</v>
      </c>
      <c r="AT72" s="4">
        <v>0</v>
      </c>
      <c r="AU72" s="4">
        <v>0</v>
      </c>
      <c r="AV72" s="4">
        <v>0</v>
      </c>
      <c r="AW72" s="4">
        <v>0</v>
      </c>
      <c r="AX72" s="4">
        <v>0</v>
      </c>
      <c r="AY72" s="4">
        <v>0</v>
      </c>
      <c r="BA72" s="3" t="s">
        <v>8</v>
      </c>
      <c r="BB72" s="336">
        <f t="shared" si="6"/>
        <v>5.9436732373972012E-2</v>
      </c>
      <c r="BC72" s="336">
        <f t="shared" si="6"/>
        <v>6.9850195763882387E-3</v>
      </c>
      <c r="BD72" s="336">
        <f t="shared" si="6"/>
        <v>0.19622293769924226</v>
      </c>
      <c r="BE72" s="336">
        <f t="shared" si="7"/>
        <v>0.26264468964960253</v>
      </c>
    </row>
    <row r="73" spans="1:57" x14ac:dyDescent="0.25">
      <c r="A73" s="3" t="s">
        <v>9</v>
      </c>
      <c r="B73" s="4">
        <v>45.923899999999996</v>
      </c>
      <c r="C73" s="4">
        <v>58.548000000000002</v>
      </c>
      <c r="D73" s="4">
        <v>68.770600000000002</v>
      </c>
      <c r="E73" s="4">
        <v>78.677599999999998</v>
      </c>
      <c r="F73" s="4">
        <v>88.795000000000002</v>
      </c>
      <c r="G73" s="4">
        <v>98.859800000000007</v>
      </c>
      <c r="H73" s="4">
        <v>108.9246</v>
      </c>
      <c r="J73" s="3" t="s">
        <v>9</v>
      </c>
      <c r="K73" s="4">
        <v>78.438938356164385</v>
      </c>
      <c r="L73" s="4">
        <v>94.178974400000016</v>
      </c>
      <c r="M73" s="4">
        <v>103.87397440000001</v>
      </c>
      <c r="N73" s="4">
        <v>116.57897440000002</v>
      </c>
      <c r="O73" s="4">
        <v>130.32923897763814</v>
      </c>
      <c r="P73" s="4">
        <v>143.1132389776381</v>
      </c>
      <c r="Q73" s="4">
        <v>155.89723897763812</v>
      </c>
      <c r="S73" s="3" t="s">
        <v>9</v>
      </c>
      <c r="T73" s="4">
        <f t="shared" si="4"/>
        <v>50.075462380650208</v>
      </c>
      <c r="U73" s="4">
        <f t="shared" si="4"/>
        <v>63.99310835256</v>
      </c>
      <c r="V73" s="4">
        <f t="shared" si="4"/>
        <v>75.29610352463645</v>
      </c>
      <c r="W73" s="4">
        <f t="shared" si="4"/>
        <v>86.553558351550805</v>
      </c>
      <c r="X73" s="4">
        <f t="shared" si="4"/>
        <v>97.628000639411709</v>
      </c>
      <c r="Y73" s="4">
        <f t="shared" si="4"/>
        <v>107.74185509587139</v>
      </c>
      <c r="Z73" s="4">
        <f t="shared" si="4"/>
        <v>117.85570955233115</v>
      </c>
      <c r="AB73" s="3" t="s">
        <v>9</v>
      </c>
      <c r="AC73" s="330">
        <v>126</v>
      </c>
      <c r="AD73" s="4">
        <v>138</v>
      </c>
      <c r="AE73" s="4">
        <v>141</v>
      </c>
      <c r="AF73" s="4">
        <v>144</v>
      </c>
      <c r="AG73" s="4">
        <v>152</v>
      </c>
      <c r="AH73" s="4">
        <v>160</v>
      </c>
      <c r="AI73" s="4">
        <v>168</v>
      </c>
      <c r="AK73" s="3" t="s">
        <v>9</v>
      </c>
      <c r="AL73" s="4">
        <v>12</v>
      </c>
      <c r="AM73" s="4">
        <v>3</v>
      </c>
      <c r="AN73" s="4">
        <v>3</v>
      </c>
      <c r="AO73" s="4">
        <v>8</v>
      </c>
      <c r="AP73" s="4">
        <v>8</v>
      </c>
      <c r="AQ73" s="4">
        <v>8</v>
      </c>
      <c r="AS73" s="3" t="s">
        <v>9</v>
      </c>
      <c r="AT73" s="4">
        <v>0</v>
      </c>
      <c r="AU73" s="4">
        <v>0</v>
      </c>
      <c r="AV73" s="4">
        <v>0</v>
      </c>
      <c r="AW73" s="4">
        <v>0</v>
      </c>
      <c r="AX73" s="4">
        <v>0</v>
      </c>
      <c r="AY73" s="4">
        <v>0</v>
      </c>
      <c r="BA73" s="3" t="s">
        <v>9</v>
      </c>
      <c r="BB73" s="336">
        <f t="shared" si="6"/>
        <v>0.11768676557680008</v>
      </c>
      <c r="BC73" s="336">
        <f t="shared" si="6"/>
        <v>1.2590350929875373E-2</v>
      </c>
      <c r="BD73" s="336">
        <f t="shared" si="6"/>
        <v>0.18863549986515496</v>
      </c>
      <c r="BE73" s="336">
        <f t="shared" si="7"/>
        <v>0.31891261637183044</v>
      </c>
    </row>
    <row r="74" spans="1:57" x14ac:dyDescent="0.25">
      <c r="S74" s="3" t="s">
        <v>57</v>
      </c>
      <c r="T74" s="4">
        <f t="shared" si="4"/>
        <v>2.4934902917197599</v>
      </c>
      <c r="U74" s="4">
        <f t="shared" si="4"/>
        <v>2.4934902917197599</v>
      </c>
      <c r="V74" s="4">
        <f t="shared" si="4"/>
        <v>2.6408172232646852</v>
      </c>
      <c r="W74" s="4">
        <f t="shared" si="4"/>
        <v>2.6955191358661796</v>
      </c>
      <c r="X74" s="4">
        <f t="shared" si="4"/>
        <v>2.7937483311498403</v>
      </c>
      <c r="Y74" s="4">
        <f t="shared" si="4"/>
        <v>2.8852614217710886</v>
      </c>
      <c r="Z74" s="4">
        <f t="shared" si="4"/>
        <v>2.9767745123923364</v>
      </c>
      <c r="AB74" s="247"/>
      <c r="AC74" s="247"/>
      <c r="AD74" s="247"/>
      <c r="AE74" s="247"/>
      <c r="AF74" s="247"/>
      <c r="AG74" s="247"/>
      <c r="AH74" s="247"/>
      <c r="AI74" s="247"/>
      <c r="AK74" s="247"/>
      <c r="AL74" s="247"/>
      <c r="AM74" s="247"/>
      <c r="AN74" s="247"/>
      <c r="AO74" s="247"/>
      <c r="AP74" s="247"/>
      <c r="AQ74" s="247"/>
      <c r="AS74" s="247"/>
      <c r="AT74" s="247"/>
      <c r="AU74" s="247"/>
      <c r="AV74" s="247"/>
      <c r="AW74" s="247"/>
      <c r="AX74" s="247"/>
      <c r="AY74" s="247"/>
      <c r="BA74" s="3" t="s">
        <v>57</v>
      </c>
      <c r="BB74" s="336">
        <f t="shared" si="6"/>
        <v>9.2869862582857152</v>
      </c>
      <c r="BC74" s="336">
        <f t="shared" si="6"/>
        <v>0.13084238976821386</v>
      </c>
      <c r="BD74" s="336">
        <f t="shared" si="6"/>
        <v>2.0687601179938087</v>
      </c>
      <c r="BE74" s="336">
        <f t="shared" si="7"/>
        <v>11.486588766047738</v>
      </c>
    </row>
  </sheetData>
  <mergeCells count="16">
    <mergeCell ref="A49:H49"/>
    <mergeCell ref="J49:Q49"/>
    <mergeCell ref="S49:Z49"/>
    <mergeCell ref="A63:H63"/>
    <mergeCell ref="J63:Q63"/>
    <mergeCell ref="AB7:AI7"/>
    <mergeCell ref="A21:H21"/>
    <mergeCell ref="J21:Q21"/>
    <mergeCell ref="AB21:AI21"/>
    <mergeCell ref="A35:H35"/>
    <mergeCell ref="J35:Q35"/>
    <mergeCell ref="S35:Z35"/>
    <mergeCell ref="S21:Z21"/>
    <mergeCell ref="A7:H7"/>
    <mergeCell ref="J7:Q7"/>
    <mergeCell ref="S7:Z7"/>
  </mergeCells>
  <phoneticPr fontId="34" type="noConversion"/>
  <hyperlinks>
    <hyperlink ref="B1" location="'0. Contents'!A1" display=": Click here" xr:uid="{2963E56C-CEBE-4C77-873A-B28F31B97666}"/>
  </hyperlink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BDE27-21BC-4FBB-A741-7C7BD2BA6205}">
  <sheetPr filterMode="1">
    <tabColor rgb="FFFFFF99"/>
  </sheetPr>
  <dimension ref="A1:Q507"/>
  <sheetViews>
    <sheetView zoomScaleNormal="100" workbookViewId="0">
      <pane ySplit="3" topLeftCell="A288" activePane="bottomLeft" state="frozen"/>
      <selection pane="bottomLeft" activeCell="H361" sqref="A1:Q507"/>
    </sheetView>
  </sheetViews>
  <sheetFormatPr defaultColWidth="8.7109375" defaultRowHeight="15" x14ac:dyDescent="0.25"/>
  <cols>
    <col min="1" max="1" width="15" style="1" customWidth="1"/>
    <col min="2" max="2" width="14.42578125" style="1" customWidth="1"/>
    <col min="3" max="3" width="22.85546875" style="1" customWidth="1"/>
    <col min="4" max="4" width="19.28515625" style="1" customWidth="1"/>
    <col min="5" max="5" width="34.5703125" style="1" customWidth="1"/>
    <col min="6" max="6" width="12" style="1" bestFit="1" customWidth="1"/>
    <col min="7" max="8" width="8.85546875" style="1" bestFit="1" customWidth="1"/>
    <col min="9" max="17" width="12" style="1" bestFit="1" customWidth="1"/>
    <col min="18" max="16384" width="8.7109375" style="1"/>
  </cols>
  <sheetData>
    <row r="1" spans="1:17" x14ac:dyDescent="0.25">
      <c r="A1" s="7" t="s">
        <v>103</v>
      </c>
      <c r="B1" s="312" t="s">
        <v>635</v>
      </c>
    </row>
    <row r="3" spans="1:17" x14ac:dyDescent="0.25">
      <c r="A3" s="314" t="s">
        <v>525</v>
      </c>
      <c r="B3" s="314" t="s">
        <v>200</v>
      </c>
      <c r="C3" s="314" t="s">
        <v>526</v>
      </c>
      <c r="D3" s="314" t="s">
        <v>527</v>
      </c>
      <c r="E3" s="314" t="s">
        <v>528</v>
      </c>
      <c r="F3" s="315">
        <v>2025</v>
      </c>
      <c r="G3" s="315">
        <v>2030</v>
      </c>
      <c r="H3" s="315">
        <v>2035</v>
      </c>
      <c r="I3" s="315">
        <v>2040</v>
      </c>
      <c r="J3" s="315">
        <v>2045</v>
      </c>
      <c r="K3" s="315">
        <v>2050</v>
      </c>
      <c r="L3" s="315">
        <v>2055</v>
      </c>
      <c r="M3" s="315">
        <v>2060</v>
      </c>
      <c r="N3" s="315">
        <v>2065</v>
      </c>
      <c r="O3" s="315">
        <v>2070</v>
      </c>
      <c r="P3" s="315">
        <v>2075</v>
      </c>
      <c r="Q3" s="315">
        <v>2080</v>
      </c>
    </row>
    <row r="4" spans="1:17" hidden="1" x14ac:dyDescent="0.25">
      <c r="A4" s="316" t="s">
        <v>529</v>
      </c>
      <c r="B4" s="316" t="s">
        <v>530</v>
      </c>
      <c r="C4" s="316" t="s">
        <v>531</v>
      </c>
      <c r="D4" s="316" t="s">
        <v>532</v>
      </c>
      <c r="E4" s="316" t="s">
        <v>533</v>
      </c>
      <c r="F4" s="316">
        <f>'[4]Breakdown-Olefins'!F2+'[4]Breakdown-Olefins'!F9</f>
        <v>2.084645500985947</v>
      </c>
      <c r="G4" s="316">
        <f>'[4]Breakdown-Olefins'!G2+'[4]Breakdown-Olefins'!G9</f>
        <v>1.6854920156885691</v>
      </c>
      <c r="H4" s="316">
        <f>'[4]Breakdown-Olefins'!H2+'[4]Breakdown-Olefins'!H9</f>
        <v>1.738385664492861</v>
      </c>
      <c r="I4" s="316">
        <f>'[4]Breakdown-Olefins'!I2+'[4]Breakdown-Olefins'!I9</f>
        <v>1.7912793132971525</v>
      </c>
      <c r="J4" s="316">
        <f>'[4]Breakdown-Olefins'!J2+'[4]Breakdown-Olefins'!J9</f>
        <v>1.8854995654504143</v>
      </c>
      <c r="K4" s="316">
        <f>'[4]Breakdown-Olefins'!K2+'[4]Breakdown-Olefins'!K9</f>
        <v>2.0590127456036744</v>
      </c>
      <c r="L4" s="316">
        <f>'[4]Breakdown-Olefins'!L2+'[4]Breakdown-Olefins'!L9</f>
        <v>2.1046663865971151</v>
      </c>
      <c r="M4" s="316">
        <f>'[4]Breakdown-Olefins'!M2+'[4]Breakdown-Olefins'!M9</f>
        <v>2.1503200275905558</v>
      </c>
      <c r="N4" s="316">
        <f>'[4]Breakdown-Olefins'!N2+'[4]Breakdown-Olefins'!N9</f>
        <v>1.0448253075905558</v>
      </c>
      <c r="O4" s="316">
        <f>'[4]Breakdown-Olefins'!O2+'[4]Breakdown-Olefins'!O9</f>
        <v>1.0791953075905556</v>
      </c>
      <c r="P4" s="316">
        <f>'[4]Breakdown-Olefins'!P2+'[4]Breakdown-Olefins'!P9</f>
        <v>1.1134953075905556</v>
      </c>
      <c r="Q4" s="316">
        <f>'[4]Breakdown-Olefins'!Q2+'[4]Breakdown-Olefins'!Q9</f>
        <v>1.1477953075905554</v>
      </c>
    </row>
    <row r="5" spans="1:17" hidden="1" x14ac:dyDescent="0.25">
      <c r="A5" s="316" t="s">
        <v>529</v>
      </c>
      <c r="B5" s="316" t="s">
        <v>530</v>
      </c>
      <c r="C5" s="316" t="s">
        <v>531</v>
      </c>
      <c r="D5" s="316" t="s">
        <v>532</v>
      </c>
      <c r="E5" s="316" t="s">
        <v>534</v>
      </c>
      <c r="F5" s="316">
        <f>'[4]Breakdown-Olefins'!F3+'[4]Breakdown-Olefins'!F10</f>
        <v>61.89640884432194</v>
      </c>
      <c r="G5" s="316">
        <f>'[4]Breakdown-Olefins'!G3+'[4]Breakdown-Olefins'!G10</f>
        <v>60.853238202549221</v>
      </c>
      <c r="H5" s="316">
        <f>'[4]Breakdown-Olefins'!H3+'[4]Breakdown-Olefins'!H10</f>
        <v>53.921292596834043</v>
      </c>
      <c r="I5" s="316">
        <f>'[4]Breakdown-Olefins'!I3+'[4]Breakdown-Olefins'!I10</f>
        <v>46.989346991118822</v>
      </c>
      <c r="J5" s="316">
        <f>'[4]Breakdown-Olefins'!J3+'[4]Breakdown-Olefins'!J10</f>
        <v>26.130183265203041</v>
      </c>
      <c r="K5" s="316">
        <f>'[4]Breakdown-Olefins'!K3+'[4]Breakdown-Olefins'!K10</f>
        <v>5.271019539287269</v>
      </c>
      <c r="L5" s="316">
        <f>'[4]Breakdown-Olefins'!L3+'[4]Breakdown-Olefins'!L10</f>
        <v>3.6520661869681299</v>
      </c>
      <c r="M5" s="316">
        <f>'[4]Breakdown-Olefins'!M3+'[4]Breakdown-Olefins'!M10</f>
        <v>2.0331128346491036</v>
      </c>
      <c r="N5" s="316">
        <f>'[4]Breakdown-Olefins'!N3+'[4]Breakdown-Olefins'!N10</f>
        <v>1.1918092965484641</v>
      </c>
      <c r="O5" s="316">
        <f>'[4]Breakdown-Olefins'!O3+'[4]Breakdown-Olefins'!O10</f>
        <v>0.35050575844782461</v>
      </c>
      <c r="P5" s="316">
        <f>'[4]Breakdown-Olefins'!P3+'[4]Breakdown-Olefins'!P10</f>
        <v>0.35936746308061895</v>
      </c>
      <c r="Q5" s="316">
        <f>'[4]Breakdown-Olefins'!Q3+'[4]Breakdown-Olefins'!Q10</f>
        <v>0.36822916771342751</v>
      </c>
    </row>
    <row r="6" spans="1:17" hidden="1" x14ac:dyDescent="0.25">
      <c r="A6" s="316" t="s">
        <v>529</v>
      </c>
      <c r="B6" s="316" t="s">
        <v>530</v>
      </c>
      <c r="C6" s="316" t="s">
        <v>531</v>
      </c>
      <c r="D6" s="316" t="s">
        <v>532</v>
      </c>
      <c r="E6" s="316" t="s">
        <v>535</v>
      </c>
      <c r="F6" s="316">
        <f>'[4]Breakdown-Olefins'!F4+'[4]Breakdown-Olefins'!F11</f>
        <v>1.8058119367477672</v>
      </c>
      <c r="G6" s="316">
        <f>'[4]Breakdown-Olefins'!G4+'[4]Breakdown-Olefins'!G11</f>
        <v>0.84745180399403253</v>
      </c>
      <c r="H6" s="316">
        <f>'[4]Breakdown-Olefins'!H4+'[4]Breakdown-Olefins'!H11</f>
        <v>0.9289018110738898</v>
      </c>
      <c r="I6" s="316">
        <f>'[4]Breakdown-Olefins'!I4+'[4]Breakdown-Olefins'!I11</f>
        <v>1.010351818153747</v>
      </c>
      <c r="J6" s="316">
        <f>'[4]Breakdown-Olefins'!J4+'[4]Breakdown-Olefins'!J11</f>
        <v>0.77767538072264331</v>
      </c>
      <c r="K6" s="316">
        <f>'[4]Breakdown-Olefins'!K4+'[4]Breakdown-Olefins'!K11</f>
        <v>0.54499894329153931</v>
      </c>
      <c r="L6" s="316">
        <f>'[4]Breakdown-Olefins'!L4+'[4]Breakdown-Olefins'!L11</f>
        <v>0.5488882128329321</v>
      </c>
      <c r="M6" s="316">
        <f>'[4]Breakdown-Olefins'!M4+'[4]Breakdown-Olefins'!M11</f>
        <v>0.55277748237432478</v>
      </c>
      <c r="N6" s="316">
        <f>'[4]Breakdown-Olefins'!N4+'[4]Breakdown-Olefins'!N11</f>
        <v>0.55523132840802358</v>
      </c>
      <c r="O6" s="316">
        <f>'[4]Breakdown-Olefins'!O4+'[4]Breakdown-Olefins'!O11</f>
        <v>0.55768517444172261</v>
      </c>
      <c r="P6" s="316">
        <f>'[4]Breakdown-Olefins'!P4+'[4]Breakdown-Olefins'!P11</f>
        <v>0.56013435540928103</v>
      </c>
      <c r="Q6" s="316">
        <f>'[4]Breakdown-Olefins'!Q4+'[4]Breakdown-Olefins'!Q11</f>
        <v>0.56258353637683944</v>
      </c>
    </row>
    <row r="7" spans="1:17" hidden="1" x14ac:dyDescent="0.25">
      <c r="A7" s="316" t="s">
        <v>529</v>
      </c>
      <c r="B7" s="316" t="s">
        <v>530</v>
      </c>
      <c r="C7" s="316" t="s">
        <v>531</v>
      </c>
      <c r="D7" s="316" t="s">
        <v>532</v>
      </c>
      <c r="E7" s="316" t="s">
        <v>536</v>
      </c>
      <c r="F7" s="316">
        <f>'[4]Breakdown-Olefins'!F5+'[4]Breakdown-Olefins'!F12</f>
        <v>11.457943806551935</v>
      </c>
      <c r="G7" s="316">
        <f>'[4]Breakdown-Olefins'!G5+'[4]Breakdown-Olefins'!G12</f>
        <v>5.8238926253338015</v>
      </c>
      <c r="H7" s="316">
        <f>'[4]Breakdown-Olefins'!H5+'[4]Breakdown-Olefins'!H12</f>
        <v>3.8198298644999511</v>
      </c>
      <c r="I7" s="316">
        <f>'[4]Breakdown-Olefins'!I5+'[4]Breakdown-Olefins'!I12</f>
        <v>1.8157671036660998</v>
      </c>
      <c r="J7" s="316">
        <f>'[4]Breakdown-Olefins'!J5+'[4]Breakdown-Olefins'!J12</f>
        <v>1.74112675810592</v>
      </c>
      <c r="K7" s="316">
        <f>'[4]Breakdown-Olefins'!K5+'[4]Breakdown-Olefins'!K12</f>
        <v>1.6664864125457408</v>
      </c>
      <c r="L7" s="316">
        <f>'[4]Breakdown-Olefins'!L5+'[4]Breakdown-Olefins'!L12</f>
        <v>1.7416674493679094</v>
      </c>
      <c r="M7" s="316">
        <f>'[4]Breakdown-Olefins'!M5+'[4]Breakdown-Olefins'!M12</f>
        <v>1.8168484861900775</v>
      </c>
      <c r="N7" s="316">
        <f>'[4]Breakdown-Olefins'!N5+'[4]Breakdown-Olefins'!N12</f>
        <v>1.8700125481104404</v>
      </c>
      <c r="O7" s="316">
        <f>'[4]Breakdown-Olefins'!O5+'[4]Breakdown-Olefins'!O12</f>
        <v>1.9231766100308032</v>
      </c>
      <c r="P7" s="316">
        <f>'[4]Breakdown-Olefins'!P5+'[4]Breakdown-Olefins'!P12</f>
        <v>1.9701880247583814</v>
      </c>
      <c r="Q7" s="316">
        <f>'[4]Breakdown-Olefins'!Q5+'[4]Breakdown-Olefins'!Q12</f>
        <v>2.0171994394859585</v>
      </c>
    </row>
    <row r="8" spans="1:17" hidden="1" x14ac:dyDescent="0.25">
      <c r="A8" s="316" t="s">
        <v>529</v>
      </c>
      <c r="B8" s="316" t="s">
        <v>530</v>
      </c>
      <c r="C8" s="316" t="s">
        <v>531</v>
      </c>
      <c r="D8" s="316" t="s">
        <v>532</v>
      </c>
      <c r="E8" s="316" t="s">
        <v>537</v>
      </c>
      <c r="F8" s="316">
        <f>'[4]Breakdown-Olefins'!F6+'[4]Breakdown-Olefins'!F13</f>
        <v>23.550489201461364</v>
      </c>
      <c r="G8" s="316">
        <f>'[4]Breakdown-Olefins'!G6+'[4]Breakdown-Olefins'!G13</f>
        <v>11.213769725369758</v>
      </c>
      <c r="H8" s="316">
        <f>'[4]Breakdown-Olefins'!H6+'[4]Breakdown-Olefins'!H13</f>
        <v>7.788580583848157</v>
      </c>
      <c r="I8" s="316">
        <f>'[4]Breakdown-Olefins'!I6+'[4]Breakdown-Olefins'!I13</f>
        <v>4.3633914423265567</v>
      </c>
      <c r="J8" s="316">
        <f>'[4]Breakdown-Olefins'!J6+'[4]Breakdown-Olefins'!J13</f>
        <v>4.4065482505507063</v>
      </c>
      <c r="K8" s="316">
        <f>'[4]Breakdown-Olefins'!K6+'[4]Breakdown-Olefins'!K13</f>
        <v>4.449705058774855</v>
      </c>
      <c r="L8" s="316">
        <f>'[4]Breakdown-Olefins'!L6+'[4]Breakdown-Olefins'!L13</f>
        <v>4.8515344023093903</v>
      </c>
      <c r="M8" s="316">
        <f>'[4]Breakdown-Olefins'!M6+'[4]Breakdown-Olefins'!M13</f>
        <v>5.2533637458439273</v>
      </c>
      <c r="N8" s="316">
        <f>'[4]Breakdown-Olefins'!N6+'[4]Breakdown-Olefins'!N13</f>
        <v>5.7284514370117527</v>
      </c>
      <c r="O8" s="316">
        <f>'[4]Breakdown-Olefins'!O6+'[4]Breakdown-Olefins'!O13</f>
        <v>6.2035391281795782</v>
      </c>
      <c r="P8" s="316">
        <f>'[4]Breakdown-Olefins'!P6+'[4]Breakdown-Olefins'!P13</f>
        <v>6.6785143540973912</v>
      </c>
      <c r="Q8" s="316">
        <f>'[4]Breakdown-Olefins'!Q6+'[4]Breakdown-Olefins'!Q13</f>
        <v>7.1534895800152096</v>
      </c>
    </row>
    <row r="9" spans="1:17" hidden="1" x14ac:dyDescent="0.25">
      <c r="A9" s="316" t="s">
        <v>529</v>
      </c>
      <c r="B9" s="316" t="s">
        <v>530</v>
      </c>
      <c r="C9" s="316" t="s">
        <v>538</v>
      </c>
      <c r="D9" s="316" t="s">
        <v>120</v>
      </c>
      <c r="E9" s="316" t="s">
        <v>533</v>
      </c>
      <c r="F9" s="316">
        <v>0.77998219769003874</v>
      </c>
      <c r="G9" s="316">
        <v>0.78384902156911407</v>
      </c>
      <c r="H9" s="316">
        <v>0.68200323249397909</v>
      </c>
      <c r="I9" s="316">
        <v>0.58015744341884423</v>
      </c>
      <c r="J9" s="316">
        <v>0.32322504685305797</v>
      </c>
      <c r="K9" s="316">
        <v>5.2166399711326306E-2</v>
      </c>
      <c r="L9" s="316">
        <v>5.469247858118953E-2</v>
      </c>
      <c r="M9" s="316">
        <v>5.7218557451052643E-2</v>
      </c>
      <c r="N9" s="316">
        <v>9.1445065299504469E-2</v>
      </c>
      <c r="O9" s="316">
        <v>6.0641208235897803E-2</v>
      </c>
      <c r="P9" s="316">
        <v>6.2212340687905154E-2</v>
      </c>
      <c r="Q9" s="316">
        <v>6.3783473139912283E-2</v>
      </c>
    </row>
    <row r="10" spans="1:17" hidden="1" x14ac:dyDescent="0.25">
      <c r="A10" s="316" t="s">
        <v>529</v>
      </c>
      <c r="B10" s="316" t="s">
        <v>530</v>
      </c>
      <c r="C10" s="316" t="s">
        <v>538</v>
      </c>
      <c r="D10" s="316" t="s">
        <v>120</v>
      </c>
      <c r="E10" s="316" t="s">
        <v>534</v>
      </c>
      <c r="F10" s="316">
        <v>0.58603064692938656</v>
      </c>
      <c r="G10" s="316">
        <v>0.55043014533830037</v>
      </c>
      <c r="H10" s="316">
        <v>0.47005537040359591</v>
      </c>
      <c r="I10" s="316">
        <v>0.38968059546889167</v>
      </c>
      <c r="J10" s="316">
        <v>0.22000577524463194</v>
      </c>
      <c r="K10" s="316">
        <v>5.0330955020372325E-2</v>
      </c>
      <c r="L10" s="316">
        <v>5.7108699138374019E-2</v>
      </c>
      <c r="M10" s="316">
        <v>6.3886443256375713E-2</v>
      </c>
      <c r="N10" s="316">
        <v>6.9322421363956499E-2</v>
      </c>
      <c r="O10" s="316">
        <v>7.4758399471536841E-2</v>
      </c>
      <c r="P10" s="316">
        <v>8.0535055003378542E-2</v>
      </c>
      <c r="Q10" s="316">
        <v>8.6311710535219799E-2</v>
      </c>
    </row>
    <row r="11" spans="1:17" hidden="1" x14ac:dyDescent="0.25">
      <c r="A11" s="316" t="s">
        <v>529</v>
      </c>
      <c r="B11" s="316" t="s">
        <v>530</v>
      </c>
      <c r="C11" s="316" t="s">
        <v>538</v>
      </c>
      <c r="D11" s="316" t="s">
        <v>120</v>
      </c>
      <c r="E11" s="316" t="s">
        <v>535</v>
      </c>
      <c r="F11" s="316">
        <v>6.6915179540913916E-2</v>
      </c>
      <c r="G11" s="316">
        <v>3.0273548081860197E-2</v>
      </c>
      <c r="H11" s="316">
        <v>2.8983013928391407E-2</v>
      </c>
      <c r="I11" s="316">
        <v>2.7692479774922625E-2</v>
      </c>
      <c r="J11" s="316">
        <v>1.4363359753009248E-2</v>
      </c>
      <c r="K11" s="316">
        <v>1.0342397310958715E-3</v>
      </c>
      <c r="L11" s="316">
        <v>1.159927580875538E-3</v>
      </c>
      <c r="M11" s="316">
        <v>1.2856154306552037E-3</v>
      </c>
      <c r="N11" s="316">
        <v>1.3776131410233494E-3</v>
      </c>
      <c r="O11" s="316">
        <v>1.469610851391496E-3</v>
      </c>
      <c r="P11" s="316">
        <v>1.560216056914519E-3</v>
      </c>
      <c r="Q11" s="316">
        <v>1.6508212624375424E-3</v>
      </c>
    </row>
    <row r="12" spans="1:17" hidden="1" x14ac:dyDescent="0.25">
      <c r="A12" s="316" t="s">
        <v>529</v>
      </c>
      <c r="B12" s="316" t="s">
        <v>530</v>
      </c>
      <c r="C12" s="316" t="s">
        <v>538</v>
      </c>
      <c r="D12" s="316" t="s">
        <v>120</v>
      </c>
      <c r="E12" s="316" t="s">
        <v>536</v>
      </c>
      <c r="F12" s="316">
        <v>1.2702672581311356</v>
      </c>
      <c r="G12" s="316">
        <v>0.67454124460405374</v>
      </c>
      <c r="H12" s="316">
        <v>0.43337981925032032</v>
      </c>
      <c r="I12" s="316">
        <v>0.19221839389658707</v>
      </c>
      <c r="J12" s="316">
        <v>0.16840808888424336</v>
      </c>
      <c r="K12" s="316">
        <v>0.14459778387189962</v>
      </c>
      <c r="L12" s="316">
        <v>0.15437377448105</v>
      </c>
      <c r="M12" s="316">
        <v>0.16414976509020021</v>
      </c>
      <c r="N12" s="316">
        <v>0.16987617934517124</v>
      </c>
      <c r="O12" s="316">
        <v>0.17560259360014235</v>
      </c>
      <c r="P12" s="316">
        <v>0.17976265717899742</v>
      </c>
      <c r="Q12" s="316">
        <v>0.18392272075785251</v>
      </c>
    </row>
    <row r="13" spans="1:17" hidden="1" x14ac:dyDescent="0.25">
      <c r="A13" s="316" t="s">
        <v>529</v>
      </c>
      <c r="B13" s="316" t="s">
        <v>530</v>
      </c>
      <c r="C13" s="316" t="s">
        <v>538</v>
      </c>
      <c r="D13" s="316" t="s">
        <v>120</v>
      </c>
      <c r="E13" s="316" t="s">
        <v>537</v>
      </c>
      <c r="F13" s="316">
        <v>1.1558338824288612</v>
      </c>
      <c r="G13" s="316">
        <v>0.45889542878854733</v>
      </c>
      <c r="H13" s="316">
        <v>0.27564554253744394</v>
      </c>
      <c r="I13" s="316">
        <v>9.2395656286340597E-2</v>
      </c>
      <c r="J13" s="316">
        <v>9.0193539652147492E-2</v>
      </c>
      <c r="K13" s="316">
        <v>8.7991423017954332E-2</v>
      </c>
      <c r="L13" s="316">
        <v>8.7991423017954332E-2</v>
      </c>
      <c r="M13" s="316">
        <v>8.7991423017954332E-2</v>
      </c>
      <c r="N13" s="316">
        <v>8.7991423017954332E-2</v>
      </c>
      <c r="O13" s="316">
        <v>8.7991423017954332E-2</v>
      </c>
      <c r="P13" s="316">
        <v>8.7991423017954332E-2</v>
      </c>
      <c r="Q13" s="316">
        <v>8.7991423017954332E-2</v>
      </c>
    </row>
    <row r="14" spans="1:17" hidden="1" x14ac:dyDescent="0.25">
      <c r="A14" s="316" t="s">
        <v>529</v>
      </c>
      <c r="B14" s="316" t="s">
        <v>530</v>
      </c>
      <c r="C14" s="316" t="s">
        <v>6</v>
      </c>
      <c r="D14" s="316" t="s">
        <v>120</v>
      </c>
      <c r="E14" s="316" t="s">
        <v>533</v>
      </c>
      <c r="F14" s="316">
        <v>3.6496547097317609</v>
      </c>
      <c r="G14" s="316">
        <v>3.5214868672992301</v>
      </c>
      <c r="H14" s="316">
        <v>4.0149581838608555</v>
      </c>
      <c r="I14" s="316">
        <v>4.5084295004224764</v>
      </c>
      <c r="J14" s="316">
        <v>4.8996603589510785</v>
      </c>
      <c r="K14" s="316">
        <v>0.46749125360048183</v>
      </c>
      <c r="L14" s="316">
        <v>0.51765793601157206</v>
      </c>
      <c r="M14" s="316">
        <v>0.5678246184226623</v>
      </c>
      <c r="N14" s="316">
        <v>0.61695466932494192</v>
      </c>
      <c r="O14" s="316">
        <v>0.66608472022722509</v>
      </c>
      <c r="P14" s="316">
        <v>0.71521477112950471</v>
      </c>
      <c r="Q14" s="316">
        <v>0.76434482203178611</v>
      </c>
    </row>
    <row r="15" spans="1:17" hidden="1" x14ac:dyDescent="0.25">
      <c r="A15" s="316" t="s">
        <v>529</v>
      </c>
      <c r="B15" s="316" t="s">
        <v>530</v>
      </c>
      <c r="C15" s="316" t="s">
        <v>6</v>
      </c>
      <c r="D15" s="316" t="s">
        <v>120</v>
      </c>
      <c r="E15" s="316" t="s">
        <v>534</v>
      </c>
      <c r="F15" s="316">
        <v>3.5942462487037092</v>
      </c>
      <c r="G15" s="316">
        <v>3.474443169618306</v>
      </c>
      <c r="H15" s="316">
        <v>3.9958214117597639</v>
      </c>
      <c r="I15" s="316">
        <v>4.5171996539012174</v>
      </c>
      <c r="J15" s="316">
        <v>2.5027215226692139</v>
      </c>
      <c r="K15" s="316">
        <v>0.48824339143721396</v>
      </c>
      <c r="L15" s="316">
        <v>0.54254381398297724</v>
      </c>
      <c r="M15" s="316">
        <v>0.59684423652874585</v>
      </c>
      <c r="N15" s="316">
        <v>0.6500226090156449</v>
      </c>
      <c r="O15" s="316">
        <v>0.70320098150254218</v>
      </c>
      <c r="P15" s="316">
        <v>0.75637935398943767</v>
      </c>
      <c r="Q15" s="316">
        <v>0.80955772647633673</v>
      </c>
    </row>
    <row r="16" spans="1:17" hidden="1" x14ac:dyDescent="0.25">
      <c r="A16" s="316" t="s">
        <v>529</v>
      </c>
      <c r="B16" s="316" t="s">
        <v>530</v>
      </c>
      <c r="C16" s="316" t="s">
        <v>6</v>
      </c>
      <c r="D16" s="316" t="s">
        <v>120</v>
      </c>
      <c r="E16" s="316" t="s">
        <v>535</v>
      </c>
      <c r="F16" s="316">
        <v>6.0167584199686264E-2</v>
      </c>
      <c r="G16" s="316">
        <v>2.9365690457376834E-2</v>
      </c>
      <c r="H16" s="316">
        <v>3.2097562803982294E-2</v>
      </c>
      <c r="I16" s="316">
        <v>3.4829435150587763E-2</v>
      </c>
      <c r="J16" s="316">
        <v>1.8256841903602744E-2</v>
      </c>
      <c r="K16" s="316">
        <v>1.6842486566177313E-3</v>
      </c>
      <c r="L16" s="316">
        <v>1.8566311004746389E-3</v>
      </c>
      <c r="M16" s="316">
        <v>2.0290135443315461E-3</v>
      </c>
      <c r="N16" s="316">
        <v>2.1978339214086913E-3</v>
      </c>
      <c r="O16" s="316">
        <v>2.3666542984858347E-3</v>
      </c>
      <c r="P16" s="316">
        <v>2.5354746755629799E-3</v>
      </c>
      <c r="Q16" s="316">
        <v>2.7042950526401234E-3</v>
      </c>
    </row>
    <row r="17" spans="1:17" hidden="1" x14ac:dyDescent="0.25">
      <c r="A17" s="316" t="s">
        <v>529</v>
      </c>
      <c r="B17" s="316" t="s">
        <v>530</v>
      </c>
      <c r="C17" s="316" t="s">
        <v>6</v>
      </c>
      <c r="D17" s="316" t="s">
        <v>120</v>
      </c>
      <c r="E17" s="316" t="s">
        <v>536</v>
      </c>
      <c r="F17" s="316">
        <v>0.68524443893329023</v>
      </c>
      <c r="G17" s="316">
        <v>0.44132780105709624</v>
      </c>
      <c r="H17" s="316">
        <v>0.33702134216868407</v>
      </c>
      <c r="I17" s="316">
        <v>0.23271488328027204</v>
      </c>
      <c r="J17" s="316">
        <v>0.25640277196250738</v>
      </c>
      <c r="K17" s="316">
        <v>0.28009066064474264</v>
      </c>
      <c r="L17" s="316">
        <v>0.29910073325655157</v>
      </c>
      <c r="M17" s="316">
        <v>0.31811080586836071</v>
      </c>
      <c r="N17" s="316">
        <v>0.34086177351843439</v>
      </c>
      <c r="O17" s="316">
        <v>0.363612741168508</v>
      </c>
      <c r="P17" s="316">
        <v>0.38636370881858167</v>
      </c>
      <c r="Q17" s="316">
        <v>0.40911467646865529</v>
      </c>
    </row>
    <row r="18" spans="1:17" hidden="1" x14ac:dyDescent="0.25">
      <c r="A18" s="316" t="s">
        <v>529</v>
      </c>
      <c r="B18" s="316" t="s">
        <v>530</v>
      </c>
      <c r="C18" s="316" t="s">
        <v>6</v>
      </c>
      <c r="D18" s="316" t="s">
        <v>120</v>
      </c>
      <c r="E18" s="316" t="s">
        <v>537</v>
      </c>
      <c r="F18" s="316">
        <v>1.9612017215858972</v>
      </c>
      <c r="G18" s="316">
        <v>0.98532875180198776</v>
      </c>
      <c r="H18" s="316">
        <v>0.65300112817854428</v>
      </c>
      <c r="I18" s="316">
        <v>0.32067350455510085</v>
      </c>
      <c r="J18" s="316">
        <v>0.37384854902562392</v>
      </c>
      <c r="K18" s="316">
        <v>0.42702359349614682</v>
      </c>
      <c r="L18" s="316">
        <v>0.47447207783192935</v>
      </c>
      <c r="M18" s="316">
        <v>0.52192056216771165</v>
      </c>
      <c r="N18" s="316">
        <v>0.56838858314527141</v>
      </c>
      <c r="O18" s="316">
        <v>0.61485660412283094</v>
      </c>
      <c r="P18" s="316">
        <v>0.6613246251003907</v>
      </c>
      <c r="Q18" s="316">
        <v>0.70779264607795023</v>
      </c>
    </row>
    <row r="19" spans="1:17" hidden="1" x14ac:dyDescent="0.25">
      <c r="A19" s="316" t="s">
        <v>529</v>
      </c>
      <c r="B19" s="316" t="s">
        <v>530</v>
      </c>
      <c r="C19" s="316" t="s">
        <v>0</v>
      </c>
      <c r="D19" s="316" t="s">
        <v>120</v>
      </c>
      <c r="E19" s="316" t="s">
        <v>533</v>
      </c>
      <c r="F19" s="316">
        <v>28.003501873036122</v>
      </c>
      <c r="G19" s="316">
        <v>31.307898696139976</v>
      </c>
      <c r="H19" s="316">
        <v>36.984158055483974</v>
      </c>
      <c r="I19" s="316">
        <v>42.66041741482794</v>
      </c>
      <c r="J19" s="316">
        <v>43.723584423980299</v>
      </c>
      <c r="K19" s="316">
        <v>3.8688787451168309</v>
      </c>
      <c r="L19" s="316">
        <v>4.4645704168084137</v>
      </c>
      <c r="M19" s="316">
        <v>5.0602620885000817</v>
      </c>
      <c r="N19" s="316">
        <v>7.8316142069863588</v>
      </c>
      <c r="O19" s="316">
        <v>6.2270269908490974</v>
      </c>
      <c r="P19" s="316">
        <v>6.818010401800251</v>
      </c>
      <c r="Q19" s="316">
        <v>7.4089938127514756</v>
      </c>
    </row>
    <row r="20" spans="1:17" hidden="1" x14ac:dyDescent="0.25">
      <c r="A20" s="316" t="s">
        <v>529</v>
      </c>
      <c r="B20" s="316" t="s">
        <v>530</v>
      </c>
      <c r="C20" s="316" t="s">
        <v>0</v>
      </c>
      <c r="D20" s="316" t="s">
        <v>120</v>
      </c>
      <c r="E20" s="316" t="s">
        <v>534</v>
      </c>
      <c r="F20" s="316">
        <v>6.7864361509042119</v>
      </c>
      <c r="G20" s="316">
        <v>7.6174179892361247</v>
      </c>
      <c r="H20" s="316">
        <v>9.1379910162172209</v>
      </c>
      <c r="I20" s="316">
        <v>10.658564043198323</v>
      </c>
      <c r="J20" s="316">
        <v>5.9263709018701096</v>
      </c>
      <c r="K20" s="316">
        <v>1.1941777605419013</v>
      </c>
      <c r="L20" s="316">
        <v>1.3394180757529739</v>
      </c>
      <c r="M20" s="316">
        <v>1.4846583909640678</v>
      </c>
      <c r="N20" s="316">
        <v>1.6268974974074659</v>
      </c>
      <c r="O20" s="316">
        <v>1.769136603850896</v>
      </c>
      <c r="P20" s="316">
        <v>1.913228960635621</v>
      </c>
      <c r="Q20" s="316">
        <v>2.0573213174203246</v>
      </c>
    </row>
    <row r="21" spans="1:17" hidden="1" x14ac:dyDescent="0.25">
      <c r="A21" s="316" t="s">
        <v>529</v>
      </c>
      <c r="B21" s="316" t="s">
        <v>530</v>
      </c>
      <c r="C21" s="316" t="s">
        <v>0</v>
      </c>
      <c r="D21" s="316" t="s">
        <v>120</v>
      </c>
      <c r="E21" s="316" t="s">
        <v>535</v>
      </c>
      <c r="F21" s="316">
        <v>0.10956673398316322</v>
      </c>
      <c r="G21" s="316">
        <v>5.5292566898940784E-2</v>
      </c>
      <c r="H21" s="316">
        <v>5.8039873842927983E-2</v>
      </c>
      <c r="I21" s="316">
        <v>6.0787180786915154E-2</v>
      </c>
      <c r="J21" s="316">
        <v>3.1824957541377354E-2</v>
      </c>
      <c r="K21" s="316">
        <v>2.8627342958395712E-3</v>
      </c>
      <c r="L21" s="316">
        <v>3.2853721727358664E-3</v>
      </c>
      <c r="M21" s="316">
        <v>3.7080100496321633E-3</v>
      </c>
      <c r="N21" s="316">
        <v>4.12191464541538E-3</v>
      </c>
      <c r="O21" s="316">
        <v>4.5358192411985984E-3</v>
      </c>
      <c r="P21" s="316">
        <v>4.9551166494971651E-3</v>
      </c>
      <c r="Q21" s="316">
        <v>5.3744140577957353E-3</v>
      </c>
    </row>
    <row r="22" spans="1:17" hidden="1" x14ac:dyDescent="0.25">
      <c r="A22" s="316" t="s">
        <v>529</v>
      </c>
      <c r="B22" s="316" t="s">
        <v>530</v>
      </c>
      <c r="C22" s="316" t="s">
        <v>0</v>
      </c>
      <c r="D22" s="316" t="s">
        <v>120</v>
      </c>
      <c r="E22" s="316" t="s">
        <v>536</v>
      </c>
      <c r="F22" s="316">
        <v>1.3368837123869091</v>
      </c>
      <c r="G22" s="316">
        <v>0.90212665251450797</v>
      </c>
      <c r="H22" s="316">
        <v>0.68814427033400005</v>
      </c>
      <c r="I22" s="316">
        <v>0.47416188815349192</v>
      </c>
      <c r="J22" s="316">
        <v>0.61278327841876679</v>
      </c>
      <c r="K22" s="316">
        <v>0.75140466868404154</v>
      </c>
      <c r="L22" s="316">
        <v>0.85083586695030311</v>
      </c>
      <c r="M22" s="316">
        <v>0.95026706521656434</v>
      </c>
      <c r="N22" s="316">
        <v>1.0476436426044355</v>
      </c>
      <c r="O22" s="316">
        <v>1.1450202199923072</v>
      </c>
      <c r="P22" s="316">
        <v>1.2436655284611795</v>
      </c>
      <c r="Q22" s="316">
        <v>1.3423108369300518</v>
      </c>
    </row>
    <row r="23" spans="1:17" hidden="1" x14ac:dyDescent="0.25">
      <c r="A23" s="316" t="s">
        <v>529</v>
      </c>
      <c r="B23" s="316" t="s">
        <v>530</v>
      </c>
      <c r="C23" s="316" t="s">
        <v>0</v>
      </c>
      <c r="D23" s="316" t="s">
        <v>120</v>
      </c>
      <c r="E23" s="316" t="s">
        <v>537</v>
      </c>
      <c r="F23" s="316">
        <v>4.2251984127232687</v>
      </c>
      <c r="G23" s="316">
        <v>2.1452897077672608</v>
      </c>
      <c r="H23" s="316">
        <v>1.3935623772703023</v>
      </c>
      <c r="I23" s="316">
        <v>0.64183504677334424</v>
      </c>
      <c r="J23" s="316">
        <v>0.74303159492050863</v>
      </c>
      <c r="K23" s="316">
        <v>0.84422814306767258</v>
      </c>
      <c r="L23" s="316">
        <v>0.98658488854160753</v>
      </c>
      <c r="M23" s="316">
        <v>1.1289416340155427</v>
      </c>
      <c r="N23" s="316">
        <v>1.2683567560701652</v>
      </c>
      <c r="O23" s="316">
        <v>1.407771878124787</v>
      </c>
      <c r="P23" s="316">
        <v>1.5490034564901265</v>
      </c>
      <c r="Q23" s="316">
        <v>1.6902350348554658</v>
      </c>
    </row>
    <row r="24" spans="1:17" hidden="1" x14ac:dyDescent="0.25">
      <c r="A24" s="316" t="s">
        <v>529</v>
      </c>
      <c r="B24" s="316" t="s">
        <v>530</v>
      </c>
      <c r="C24" s="316" t="s">
        <v>4</v>
      </c>
      <c r="D24" s="316" t="s">
        <v>539</v>
      </c>
      <c r="E24" s="316" t="s">
        <v>533</v>
      </c>
      <c r="F24" s="316">
        <v>0.11396444402105307</v>
      </c>
      <c r="G24" s="316">
        <v>0.11254703349954352</v>
      </c>
      <c r="H24" s="316">
        <v>0.1167716070762288</v>
      </c>
      <c r="I24" s="316">
        <v>0.12099618065291411</v>
      </c>
      <c r="J24" s="316">
        <v>0.12493499982642535</v>
      </c>
      <c r="K24" s="316">
        <v>0.12887381899993658</v>
      </c>
      <c r="L24" s="316">
        <v>0.13095706266571991</v>
      </c>
      <c r="M24" s="316">
        <v>0.13304030633150324</v>
      </c>
      <c r="N24" s="316">
        <v>0.13570657669084168</v>
      </c>
      <c r="O24" s="316">
        <v>0.13837284705018002</v>
      </c>
      <c r="P24" s="316">
        <v>0.14103911740951847</v>
      </c>
      <c r="Q24" s="316">
        <v>0.1437053877688568</v>
      </c>
    </row>
    <row r="25" spans="1:17" hidden="1" x14ac:dyDescent="0.25">
      <c r="A25" s="316" t="s">
        <v>529</v>
      </c>
      <c r="B25" s="316" t="s">
        <v>530</v>
      </c>
      <c r="C25" s="316" t="s">
        <v>4</v>
      </c>
      <c r="D25" s="316" t="s">
        <v>539</v>
      </c>
      <c r="E25" s="316" t="s">
        <v>535</v>
      </c>
      <c r="F25" s="316">
        <v>3.9447887468353304</v>
      </c>
      <c r="G25" s="316">
        <v>1.6873455032951827</v>
      </c>
      <c r="H25" s="316">
        <v>1.5585868631938375</v>
      </c>
      <c r="I25" s="316">
        <v>1.4298282230924917</v>
      </c>
      <c r="J25" s="316">
        <v>0.74415554615601542</v>
      </c>
      <c r="K25" s="316">
        <v>5.8482869219539407E-2</v>
      </c>
      <c r="L25" s="316">
        <v>5.9941904887070602E-2</v>
      </c>
      <c r="M25" s="316">
        <v>6.1400940554601761E-2</v>
      </c>
      <c r="N25" s="316">
        <v>6.3268309032639636E-2</v>
      </c>
      <c r="O25" s="316">
        <v>6.5135677510677517E-2</v>
      </c>
      <c r="P25" s="316">
        <v>6.7003045988715371E-2</v>
      </c>
      <c r="Q25" s="316">
        <v>6.887041446675328E-2</v>
      </c>
    </row>
    <row r="26" spans="1:17" hidden="1" x14ac:dyDescent="0.25">
      <c r="A26" s="316" t="s">
        <v>540</v>
      </c>
      <c r="B26" s="316" t="s">
        <v>530</v>
      </c>
      <c r="C26" s="316" t="s">
        <v>531</v>
      </c>
      <c r="D26" s="316" t="s">
        <v>532</v>
      </c>
      <c r="E26" s="316" t="s">
        <v>533</v>
      </c>
      <c r="F26" s="316">
        <f>'[4]Breakdown-Olefins'!F16+'[4]Breakdown-Olefins'!F23</f>
        <v>2.084645500985947</v>
      </c>
      <c r="G26" s="316">
        <f>'[4]Breakdown-Olefins'!G16+'[4]Breakdown-Olefins'!G23</f>
        <v>1.6854920156885691</v>
      </c>
      <c r="H26" s="316">
        <f>'[4]Breakdown-Olefins'!H16+'[4]Breakdown-Olefins'!H23</f>
        <v>1.8262718364928607</v>
      </c>
      <c r="I26" s="316">
        <f>'[4]Breakdown-Olefins'!I16+'[4]Breakdown-Olefins'!I23</f>
        <v>1.9670516572971526</v>
      </c>
      <c r="J26" s="316">
        <f>'[4]Breakdown-Olefins'!J16+'[4]Breakdown-Olefins'!J23</f>
        <v>1.9647924934504144</v>
      </c>
      <c r="K26" s="316">
        <f>'[4]Breakdown-Olefins'!K16+'[4]Breakdown-Olefins'!K23</f>
        <v>2.0590127456036744</v>
      </c>
      <c r="L26" s="316">
        <f>'[4]Breakdown-Olefins'!L16+'[4]Breakdown-Olefins'!L23</f>
        <v>2.1046663865971151</v>
      </c>
      <c r="M26" s="316">
        <f>'[4]Breakdown-Olefins'!M16+'[4]Breakdown-Olefins'!M23</f>
        <v>2.1503200275905558</v>
      </c>
      <c r="N26" s="316">
        <f>'[4]Breakdown-Olefins'!N16+'[4]Breakdown-Olefins'!N23</f>
        <v>1.0448253075905558</v>
      </c>
      <c r="O26" s="316">
        <f>'[4]Breakdown-Olefins'!O16+'[4]Breakdown-Olefins'!O23</f>
        <v>1.0791953075905556</v>
      </c>
      <c r="P26" s="316">
        <f>'[4]Breakdown-Olefins'!P16+'[4]Breakdown-Olefins'!P23</f>
        <v>1.1134953075905556</v>
      </c>
      <c r="Q26" s="316">
        <f>'[4]Breakdown-Olefins'!Q16+'[4]Breakdown-Olefins'!Q23</f>
        <v>1.1477953075905554</v>
      </c>
    </row>
    <row r="27" spans="1:17" hidden="1" x14ac:dyDescent="0.25">
      <c r="A27" s="316" t="s">
        <v>540</v>
      </c>
      <c r="B27" s="316" t="s">
        <v>530</v>
      </c>
      <c r="C27" s="316" t="s">
        <v>531</v>
      </c>
      <c r="D27" s="316" t="s">
        <v>532</v>
      </c>
      <c r="E27" s="316" t="s">
        <v>534</v>
      </c>
      <c r="F27" s="316">
        <f>'[4]Breakdown-Olefins'!F17+'[4]Breakdown-Olefins'!F24</f>
        <v>61.89640884432194</v>
      </c>
      <c r="G27" s="316">
        <f>'[4]Breakdown-Olefins'!G17+'[4]Breakdown-Olefins'!G24</f>
        <v>60.853238202549221</v>
      </c>
      <c r="H27" s="316">
        <f>'[4]Breakdown-Olefins'!H17+'[4]Breakdown-Olefins'!H24</f>
        <v>58.066128141768623</v>
      </c>
      <c r="I27" s="316">
        <f>'[4]Breakdown-Olefins'!I17+'[4]Breakdown-Olefins'!I24</f>
        <v>55.279018080987974</v>
      </c>
      <c r="J27" s="316">
        <f>'[4]Breakdown-Olefins'!J17+'[4]Breakdown-Olefins'!J24</f>
        <v>49.785028089341637</v>
      </c>
      <c r="K27" s="316">
        <f>'[4]Breakdown-Olefins'!K17+'[4]Breakdown-Olefins'!K24</f>
        <v>44.291038097695349</v>
      </c>
      <c r="L27" s="316">
        <f>'[4]Breakdown-Olefins'!L17+'[4]Breakdown-Olefins'!L24</f>
        <v>30.329038520721859</v>
      </c>
      <c r="M27" s="316">
        <f>'[4]Breakdown-Olefins'!M17+'[4]Breakdown-Olefins'!M24</f>
        <v>16.367038943748401</v>
      </c>
      <c r="N27" s="316">
        <f>'[4]Breakdown-Olefins'!N17+'[4]Breakdown-Olefins'!N24</f>
        <v>8.3587723510981338</v>
      </c>
      <c r="O27" s="316">
        <f>'[4]Breakdown-Olefins'!O17+'[4]Breakdown-Olefins'!O24</f>
        <v>0.35050575844783882</v>
      </c>
      <c r="P27" s="316">
        <f>'[4]Breakdown-Olefins'!P17+'[4]Breakdown-Olefins'!P24</f>
        <v>0.35936746308063316</v>
      </c>
      <c r="Q27" s="316">
        <f>'[4]Breakdown-Olefins'!Q17+'[4]Breakdown-Olefins'!Q24</f>
        <v>0.36822916771344172</v>
      </c>
    </row>
    <row r="28" spans="1:17" hidden="1" x14ac:dyDescent="0.25">
      <c r="A28" s="316" t="s">
        <v>540</v>
      </c>
      <c r="B28" s="316" t="s">
        <v>530</v>
      </c>
      <c r="C28" s="316" t="s">
        <v>531</v>
      </c>
      <c r="D28" s="316" t="s">
        <v>532</v>
      </c>
      <c r="E28" s="316" t="s">
        <v>535</v>
      </c>
      <c r="F28" s="316">
        <f>'[4]Breakdown-Olefins'!F18+'[4]Breakdown-Olefins'!F25</f>
        <v>2.1650407887757024</v>
      </c>
      <c r="G28" s="316">
        <f>'[4]Breakdown-Olefins'!G18+'[4]Breakdown-Olefins'!G25</f>
        <v>1.6726944264263595</v>
      </c>
      <c r="H28" s="316">
        <f>'[4]Breakdown-Olefins'!H18+'[4]Breakdown-Olefins'!H25</f>
        <v>1.4702507097849087</v>
      </c>
      <c r="I28" s="316">
        <f>'[4]Breakdown-Olefins'!I18+'[4]Breakdown-Olefins'!I25</f>
        <v>1.267806993143457</v>
      </c>
      <c r="J28" s="316">
        <f>'[4]Breakdown-Olefins'!J18+'[4]Breakdown-Olefins'!J25</f>
        <v>1.265860680446417</v>
      </c>
      <c r="K28" s="316">
        <f>'[4]Breakdown-Olefins'!K18+'[4]Breakdown-Olefins'!K25</f>
        <v>1.2639143677493767</v>
      </c>
      <c r="L28" s="316">
        <f>'[4]Breakdown-Olefins'!L18+'[4]Breakdown-Olefins'!L25</f>
        <v>1.0020764947686975</v>
      </c>
      <c r="M28" s="316">
        <f>'[4]Breakdown-Olefins'!M18+'[4]Breakdown-Olefins'!M25</f>
        <v>0.74023862178801869</v>
      </c>
      <c r="N28" s="316">
        <f>'[4]Breakdown-Olefins'!N18+'[4]Breakdown-Olefins'!N25</f>
        <v>0.74587244912477557</v>
      </c>
      <c r="O28" s="316">
        <f>'[4]Breakdown-Olefins'!O18+'[4]Breakdown-Olefins'!O25</f>
        <v>0.75150627646153234</v>
      </c>
      <c r="P28" s="316">
        <f>'[4]Breakdown-Olefins'!P18+'[4]Breakdown-Olefins'!P25</f>
        <v>0.75395545742909076</v>
      </c>
      <c r="Q28" s="316">
        <f>'[4]Breakdown-Olefins'!Q18+'[4]Breakdown-Olefins'!Q25</f>
        <v>0.75640463839664918</v>
      </c>
    </row>
    <row r="29" spans="1:17" hidden="1" x14ac:dyDescent="0.25">
      <c r="A29" s="316" t="s">
        <v>540</v>
      </c>
      <c r="B29" s="316" t="s">
        <v>530</v>
      </c>
      <c r="C29" s="316" t="s">
        <v>531</v>
      </c>
      <c r="D29" s="316" t="s">
        <v>532</v>
      </c>
      <c r="E29" s="316" t="s">
        <v>536</v>
      </c>
      <c r="F29" s="316">
        <f>'[4]Breakdown-Olefins'!F19+'[4]Breakdown-Olefins'!F26</f>
        <v>13.094792921773641</v>
      </c>
      <c r="G29" s="316">
        <f>'[4]Breakdown-Olefins'!G19+'[4]Breakdown-Olefins'!G26</f>
        <v>9.8974163809644491</v>
      </c>
      <c r="H29" s="316">
        <f>'[4]Breakdown-Olefins'!H19+'[4]Breakdown-Olefins'!H26</f>
        <v>8.0374424276507099</v>
      </c>
      <c r="I29" s="316">
        <f>'[4]Breakdown-Olefins'!I19+'[4]Breakdown-Olefins'!I26</f>
        <v>6.1774684743369708</v>
      </c>
      <c r="J29" s="316">
        <f>'[4]Breakdown-Olefins'!J19+'[4]Breakdown-Olefins'!J26</f>
        <v>4.2645813240596624</v>
      </c>
      <c r="K29" s="316">
        <f>'[4]Breakdown-Olefins'!K19+'[4]Breakdown-Olefins'!K26</f>
        <v>2.3516941737823545</v>
      </c>
      <c r="L29" s="316">
        <f>'[4]Breakdown-Olefins'!L19+'[4]Breakdown-Olefins'!L26</f>
        <v>2.2865337177757072</v>
      </c>
      <c r="M29" s="316">
        <f>'[4]Breakdown-Olefins'!M19+'[4]Breakdown-Olefins'!M26</f>
        <v>2.22137326176906</v>
      </c>
      <c r="N29" s="316">
        <f>'[4]Breakdown-Olefins'!N19+'[4]Breakdown-Olefins'!N26</f>
        <v>2.3101251459419441</v>
      </c>
      <c r="O29" s="316">
        <f>'[4]Breakdown-Olefins'!O19+'[4]Breakdown-Olefins'!O26</f>
        <v>2.3988770301148281</v>
      </c>
      <c r="P29" s="316">
        <f>'[4]Breakdown-Olefins'!P19+'[4]Breakdown-Olefins'!P26</f>
        <v>2.4458884448424061</v>
      </c>
      <c r="Q29" s="316">
        <f>'[4]Breakdown-Olefins'!Q19+'[4]Breakdown-Olefins'!Q26</f>
        <v>2.4928998595699836</v>
      </c>
    </row>
    <row r="30" spans="1:17" hidden="1" x14ac:dyDescent="0.25">
      <c r="A30" s="316" t="s">
        <v>540</v>
      </c>
      <c r="B30" s="316" t="s">
        <v>530</v>
      </c>
      <c r="C30" s="316" t="s">
        <v>531</v>
      </c>
      <c r="D30" s="316" t="s">
        <v>532</v>
      </c>
      <c r="E30" s="316" t="s">
        <v>537</v>
      </c>
      <c r="F30" s="316">
        <f>'[4]Breakdown-Olefins'!F20+'[4]Breakdown-Olefins'!F27</f>
        <v>27.674970753329443</v>
      </c>
      <c r="G30" s="316">
        <f>'[4]Breakdown-Olefins'!G20+'[4]Breakdown-Olefins'!G27</f>
        <v>19.83950692613843</v>
      </c>
      <c r="H30" s="316">
        <f>'[4]Breakdown-Olefins'!H20+'[4]Breakdown-Olefins'!H27</f>
        <v>15.948675181471973</v>
      </c>
      <c r="I30" s="316">
        <f>'[4]Breakdown-Olefins'!I20+'[4]Breakdown-Olefins'!I27</f>
        <v>12.057843436805515</v>
      </c>
      <c r="J30" s="316">
        <f>'[4]Breakdown-Olefins'!J20+'[4]Breakdown-Olefins'!J27</f>
        <v>8.253774247790183</v>
      </c>
      <c r="K30" s="316">
        <f>'[4]Breakdown-Olefins'!K20+'[4]Breakdown-Olefins'!K27</f>
        <v>4.449705058774855</v>
      </c>
      <c r="L30" s="316">
        <f>'[4]Breakdown-Olefins'!L20+'[4]Breakdown-Olefins'!L27</f>
        <v>4.8515344023093903</v>
      </c>
      <c r="M30" s="316">
        <f>'[4]Breakdown-Olefins'!M20+'[4]Breakdown-Olefins'!M27</f>
        <v>5.2533637458439273</v>
      </c>
      <c r="N30" s="316">
        <f>'[4]Breakdown-Olefins'!N20+'[4]Breakdown-Olefins'!N27</f>
        <v>5.7284514370117527</v>
      </c>
      <c r="O30" s="316">
        <f>'[4]Breakdown-Olefins'!O20+'[4]Breakdown-Olefins'!O27</f>
        <v>6.2035391281795782</v>
      </c>
      <c r="P30" s="316">
        <f>'[4]Breakdown-Olefins'!P20+'[4]Breakdown-Olefins'!P27</f>
        <v>6.6785143540973912</v>
      </c>
      <c r="Q30" s="316">
        <f>'[4]Breakdown-Olefins'!Q20+'[4]Breakdown-Olefins'!Q27</f>
        <v>7.1534895800152096</v>
      </c>
    </row>
    <row r="31" spans="1:17" hidden="1" x14ac:dyDescent="0.25">
      <c r="A31" s="316" t="s">
        <v>540</v>
      </c>
      <c r="B31" s="316" t="s">
        <v>530</v>
      </c>
      <c r="C31" s="316" t="s">
        <v>538</v>
      </c>
      <c r="D31" s="316" t="s">
        <v>120</v>
      </c>
      <c r="E31" s="316" t="s">
        <v>533</v>
      </c>
      <c r="F31" s="316">
        <v>0.77998219769003874</v>
      </c>
      <c r="G31" s="316">
        <v>0.78384902156911407</v>
      </c>
      <c r="H31" s="316">
        <v>0.73034289345138892</v>
      </c>
      <c r="I31" s="316">
        <v>0.67683676533366366</v>
      </c>
      <c r="J31" s="316">
        <v>0.58007444192601321</v>
      </c>
      <c r="K31" s="316">
        <v>0.4064796909447872</v>
      </c>
      <c r="L31" s="316">
        <v>0.23184912419791992</v>
      </c>
      <c r="M31" s="316">
        <v>5.7218557451052643E-2</v>
      </c>
      <c r="N31" s="316">
        <v>9.1445065299504469E-2</v>
      </c>
      <c r="O31" s="316">
        <v>6.0641208235897803E-2</v>
      </c>
      <c r="P31" s="316">
        <v>6.2212340687905154E-2</v>
      </c>
      <c r="Q31" s="316">
        <v>6.3783473139912283E-2</v>
      </c>
    </row>
    <row r="32" spans="1:17" hidden="1" x14ac:dyDescent="0.25">
      <c r="A32" s="316" t="s">
        <v>540</v>
      </c>
      <c r="B32" s="316" t="s">
        <v>530</v>
      </c>
      <c r="C32" s="316" t="s">
        <v>538</v>
      </c>
      <c r="D32" s="316" t="s">
        <v>120</v>
      </c>
      <c r="E32" s="316" t="s">
        <v>534</v>
      </c>
      <c r="F32" s="316">
        <v>0.58603064692938656</v>
      </c>
      <c r="G32" s="316">
        <v>0.55043014533830037</v>
      </c>
      <c r="H32" s="316">
        <v>0.53862021499246804</v>
      </c>
      <c r="I32" s="316">
        <v>0.52681028464663593</v>
      </c>
      <c r="J32" s="316">
        <v>0.38112396735024301</v>
      </c>
      <c r="K32" s="316">
        <v>0.23543765005384998</v>
      </c>
      <c r="L32" s="316">
        <v>0.14966204665511273</v>
      </c>
      <c r="M32" s="316">
        <v>6.3886443256375713E-2</v>
      </c>
      <c r="N32" s="316">
        <v>6.9322421363956499E-2</v>
      </c>
      <c r="O32" s="316">
        <v>7.4758399471536841E-2</v>
      </c>
      <c r="P32" s="316">
        <v>8.0535055003378542E-2</v>
      </c>
      <c r="Q32" s="316">
        <v>8.6311710535219799E-2</v>
      </c>
    </row>
    <row r="33" spans="1:17" hidden="1" x14ac:dyDescent="0.25">
      <c r="A33" s="316" t="s">
        <v>540</v>
      </c>
      <c r="B33" s="316" t="s">
        <v>530</v>
      </c>
      <c r="C33" s="316" t="s">
        <v>538</v>
      </c>
      <c r="D33" s="316" t="s">
        <v>120</v>
      </c>
      <c r="E33" s="316" t="s">
        <v>535</v>
      </c>
      <c r="F33" s="316">
        <v>8.0226567421657111E-2</v>
      </c>
      <c r="G33" s="316">
        <v>5.975371685566034E-2</v>
      </c>
      <c r="H33" s="316">
        <v>4.7884809590727453E-2</v>
      </c>
      <c r="I33" s="316">
        <v>3.6015902325794547E-2</v>
      </c>
      <c r="J33" s="316">
        <v>3.1850618417694737E-2</v>
      </c>
      <c r="K33" s="316">
        <v>2.7685334509594893E-2</v>
      </c>
      <c r="L33" s="316">
        <v>1.4485474970125044E-2</v>
      </c>
      <c r="M33" s="316">
        <v>1.2856154306552037E-3</v>
      </c>
      <c r="N33" s="316">
        <v>1.3776131410233494E-3</v>
      </c>
      <c r="O33" s="316">
        <v>1.469610851391496E-3</v>
      </c>
      <c r="P33" s="316">
        <v>1.560216056914519E-3</v>
      </c>
      <c r="Q33" s="316">
        <v>1.6508212624375424E-3</v>
      </c>
    </row>
    <row r="34" spans="1:17" hidden="1" x14ac:dyDescent="0.25">
      <c r="A34" s="316" t="s">
        <v>540</v>
      </c>
      <c r="B34" s="316" t="s">
        <v>530</v>
      </c>
      <c r="C34" s="316" t="s">
        <v>538</v>
      </c>
      <c r="D34" s="316" t="s">
        <v>120</v>
      </c>
      <c r="E34" s="316" t="s">
        <v>536</v>
      </c>
      <c r="F34" s="316">
        <v>1.4517340092927267</v>
      </c>
      <c r="G34" s="316">
        <v>1.1431131497268923</v>
      </c>
      <c r="H34" s="316">
        <v>0.9350345546565445</v>
      </c>
      <c r="I34" s="316">
        <v>0.72695595958619619</v>
      </c>
      <c r="J34" s="316">
        <v>0.46718008670656264</v>
      </c>
      <c r="K34" s="316">
        <v>0.20740421382692903</v>
      </c>
      <c r="L34" s="316">
        <v>0.19274791716109496</v>
      </c>
      <c r="M34" s="316">
        <v>0.178091620495261</v>
      </c>
      <c r="N34" s="316">
        <v>0.18381803475023203</v>
      </c>
      <c r="O34" s="316">
        <v>0.18954444900520312</v>
      </c>
      <c r="P34" s="316">
        <v>0.19370451258405821</v>
      </c>
      <c r="Q34" s="316">
        <v>0.19786457616291328</v>
      </c>
    </row>
    <row r="35" spans="1:17" hidden="1" x14ac:dyDescent="0.25">
      <c r="A35" s="316" t="s">
        <v>540</v>
      </c>
      <c r="B35" s="316" t="s">
        <v>530</v>
      </c>
      <c r="C35" s="316" t="s">
        <v>538</v>
      </c>
      <c r="D35" s="316" t="s">
        <v>120</v>
      </c>
      <c r="E35" s="316" t="s">
        <v>537</v>
      </c>
      <c r="F35" s="316">
        <v>1.38693985292402</v>
      </c>
      <c r="G35" s="316">
        <v>0.91752172471632265</v>
      </c>
      <c r="H35" s="316">
        <v>0.68932002354314248</v>
      </c>
      <c r="I35" s="316">
        <v>0.46111832236996281</v>
      </c>
      <c r="J35" s="316">
        <v>0.27455487269395845</v>
      </c>
      <c r="K35" s="316">
        <v>8.7991423017954332E-2</v>
      </c>
      <c r="L35" s="316">
        <v>8.7991423017954332E-2</v>
      </c>
      <c r="M35" s="316">
        <v>8.7991423017954332E-2</v>
      </c>
      <c r="N35" s="316">
        <v>8.7991423017954332E-2</v>
      </c>
      <c r="O35" s="316">
        <v>8.7991423017954332E-2</v>
      </c>
      <c r="P35" s="316">
        <v>8.7991423017954332E-2</v>
      </c>
      <c r="Q35" s="316">
        <v>8.7991423017954332E-2</v>
      </c>
    </row>
    <row r="36" spans="1:17" hidden="1" x14ac:dyDescent="0.25">
      <c r="A36" s="316" t="s">
        <v>540</v>
      </c>
      <c r="B36" s="316" t="s">
        <v>530</v>
      </c>
      <c r="C36" s="316" t="s">
        <v>6</v>
      </c>
      <c r="D36" s="316" t="s">
        <v>120</v>
      </c>
      <c r="E36" s="316" t="s">
        <v>533</v>
      </c>
      <c r="F36" s="316">
        <v>3.6496547097317609</v>
      </c>
      <c r="G36" s="316">
        <v>3.5214868672992301</v>
      </c>
      <c r="H36" s="316">
        <v>4.3754546443177524</v>
      </c>
      <c r="I36" s="316">
        <v>5.2294224213362712</v>
      </c>
      <c r="J36" s="316">
        <v>5.9628296546271251</v>
      </c>
      <c r="K36" s="316">
        <v>6.5023805131557273</v>
      </c>
      <c r="L36" s="316">
        <v>5.0798194675081438</v>
      </c>
      <c r="M36" s="316">
        <v>3.6572584218605693</v>
      </c>
      <c r="N36" s="316">
        <v>0.61695466932494369</v>
      </c>
      <c r="O36" s="316">
        <v>0.66608472022722687</v>
      </c>
      <c r="P36" s="316">
        <v>0.71521477112950649</v>
      </c>
      <c r="Q36" s="316">
        <v>0.76434482203178788</v>
      </c>
    </row>
    <row r="37" spans="1:17" hidden="1" x14ac:dyDescent="0.25">
      <c r="A37" s="316" t="s">
        <v>540</v>
      </c>
      <c r="B37" s="316" t="s">
        <v>530</v>
      </c>
      <c r="C37" s="316" t="s">
        <v>6</v>
      </c>
      <c r="D37" s="316" t="s">
        <v>120</v>
      </c>
      <c r="E37" s="316" t="s">
        <v>534</v>
      </c>
      <c r="F37" s="316">
        <v>3.5942462487037092</v>
      </c>
      <c r="G37" s="316">
        <v>3.474443169618306</v>
      </c>
      <c r="H37" s="316">
        <v>4.3860228201099209</v>
      </c>
      <c r="I37" s="316">
        <v>5.2976024706015323</v>
      </c>
      <c r="J37" s="316">
        <v>5.9901979982184868</v>
      </c>
      <c r="K37" s="316">
        <v>6.6827935258354412</v>
      </c>
      <c r="L37" s="316">
        <v>5.3118206250801991</v>
      </c>
      <c r="M37" s="316">
        <v>3.940847724324958</v>
      </c>
      <c r="N37" s="316">
        <v>2.3220243529137523</v>
      </c>
      <c r="O37" s="316">
        <v>0.70320098150254218</v>
      </c>
      <c r="P37" s="316">
        <v>0.75637935398943767</v>
      </c>
      <c r="Q37" s="316">
        <v>0.80955772647633673</v>
      </c>
    </row>
    <row r="38" spans="1:17" hidden="1" x14ac:dyDescent="0.25">
      <c r="A38" s="316" t="s">
        <v>540</v>
      </c>
      <c r="B38" s="316" t="s">
        <v>530</v>
      </c>
      <c r="C38" s="316" t="s">
        <v>6</v>
      </c>
      <c r="D38" s="316" t="s">
        <v>120</v>
      </c>
      <c r="E38" s="316" t="s">
        <v>535</v>
      </c>
      <c r="F38" s="316">
        <v>7.2136677858616036E-2</v>
      </c>
      <c r="G38" s="316">
        <v>5.7961793844457835E-2</v>
      </c>
      <c r="H38" s="316">
        <v>5.1629889440084245E-2</v>
      </c>
      <c r="I38" s="316">
        <v>4.5297985035710656E-2</v>
      </c>
      <c r="J38" s="316">
        <v>4.5191632320713243E-2</v>
      </c>
      <c r="K38" s="316">
        <v>4.508527960571581E-2</v>
      </c>
      <c r="L38" s="316">
        <v>2.3557146575023689E-2</v>
      </c>
      <c r="M38" s="316">
        <v>2.0290135443315461E-3</v>
      </c>
      <c r="N38" s="316">
        <v>2.1978339214086913E-3</v>
      </c>
      <c r="O38" s="316">
        <v>2.3666542984858347E-3</v>
      </c>
      <c r="P38" s="316">
        <v>2.5354746755629799E-3</v>
      </c>
      <c r="Q38" s="316">
        <v>2.7042950526401234E-3</v>
      </c>
    </row>
    <row r="39" spans="1:17" hidden="1" x14ac:dyDescent="0.25">
      <c r="A39" s="316" t="s">
        <v>540</v>
      </c>
      <c r="B39" s="316" t="s">
        <v>530</v>
      </c>
      <c r="C39" s="316" t="s">
        <v>6</v>
      </c>
      <c r="D39" s="316" t="s">
        <v>120</v>
      </c>
      <c r="E39" s="316" t="s">
        <v>536</v>
      </c>
      <c r="F39" s="316">
        <v>0.78313650163804627</v>
      </c>
      <c r="G39" s="316">
        <v>0.75987432103989605</v>
      </c>
      <c r="H39" s="316">
        <v>0.73204393232268183</v>
      </c>
      <c r="I39" s="316">
        <v>0.70421354360546795</v>
      </c>
      <c r="J39" s="316">
        <v>0.53467469488759656</v>
      </c>
      <c r="K39" s="316">
        <v>0.36513584616972494</v>
      </c>
      <c r="L39" s="316">
        <v>0.36987603427701676</v>
      </c>
      <c r="M39" s="316">
        <v>0.37461622238430858</v>
      </c>
      <c r="N39" s="316">
        <v>0.41104821195127084</v>
      </c>
      <c r="O39" s="316">
        <v>0.44748020151823314</v>
      </c>
      <c r="P39" s="316">
        <v>0.47023116916830665</v>
      </c>
      <c r="Q39" s="316">
        <v>0.49298213681838043</v>
      </c>
    </row>
    <row r="40" spans="1:17" hidden="1" x14ac:dyDescent="0.25">
      <c r="A40" s="316" t="s">
        <v>540</v>
      </c>
      <c r="B40" s="316" t="s">
        <v>530</v>
      </c>
      <c r="C40" s="316" t="s">
        <v>6</v>
      </c>
      <c r="D40" s="316" t="s">
        <v>120</v>
      </c>
      <c r="E40" s="316" t="s">
        <v>537</v>
      </c>
      <c r="F40" s="316">
        <v>2.3534420659030753</v>
      </c>
      <c r="G40" s="316">
        <v>1.9706575036039755</v>
      </c>
      <c r="H40" s="316">
        <v>1.7870125131897387</v>
      </c>
      <c r="I40" s="316">
        <v>1.6033675227755027</v>
      </c>
      <c r="J40" s="316">
        <v>1.015195558135825</v>
      </c>
      <c r="K40" s="316">
        <v>0.42702359349614682</v>
      </c>
      <c r="L40" s="316">
        <v>0.47447207783192935</v>
      </c>
      <c r="M40" s="316">
        <v>0.52192056216771165</v>
      </c>
      <c r="N40" s="316">
        <v>0.56838858314527141</v>
      </c>
      <c r="O40" s="316">
        <v>0.61485660412283094</v>
      </c>
      <c r="P40" s="316">
        <v>0.6613246251003907</v>
      </c>
      <c r="Q40" s="316">
        <v>0.70779264607795023</v>
      </c>
    </row>
    <row r="41" spans="1:17" hidden="1" x14ac:dyDescent="0.25">
      <c r="A41" s="316" t="s">
        <v>540</v>
      </c>
      <c r="B41" s="316" t="s">
        <v>530</v>
      </c>
      <c r="C41" s="316" t="s">
        <v>0</v>
      </c>
      <c r="D41" s="316" t="s">
        <v>120</v>
      </c>
      <c r="E41" s="316" t="s">
        <v>533</v>
      </c>
      <c r="F41" s="316">
        <v>28.003501873036122</v>
      </c>
      <c r="G41" s="316">
        <v>31.307898696139976</v>
      </c>
      <c r="H41" s="316">
        <v>38.794260833775233</v>
      </c>
      <c r="I41" s="316">
        <v>46.280622971410459</v>
      </c>
      <c r="J41" s="316">
        <v>52.331254745144363</v>
      </c>
      <c r="K41" s="316">
        <v>57.269554390630447</v>
      </c>
      <c r="L41" s="316">
        <v>46.617500542545265</v>
      </c>
      <c r="M41" s="316">
        <v>35.965446694460134</v>
      </c>
      <c r="N41" s="316">
        <v>7.8316142069863588</v>
      </c>
      <c r="O41" s="316">
        <v>6.2270269908490974</v>
      </c>
      <c r="P41" s="316">
        <v>6.818010401800251</v>
      </c>
      <c r="Q41" s="316">
        <v>7.4089938127514756</v>
      </c>
    </row>
    <row r="42" spans="1:17" hidden="1" x14ac:dyDescent="0.25">
      <c r="A42" s="316" t="s">
        <v>540</v>
      </c>
      <c r="B42" s="316" t="s">
        <v>530</v>
      </c>
      <c r="C42" s="316" t="s">
        <v>0</v>
      </c>
      <c r="D42" s="316" t="s">
        <v>120</v>
      </c>
      <c r="E42" s="316" t="s">
        <v>534</v>
      </c>
      <c r="F42" s="316">
        <v>6.7864361509042119</v>
      </c>
      <c r="G42" s="316">
        <v>7.6174179892361247</v>
      </c>
      <c r="H42" s="316">
        <v>9.5793265435998798</v>
      </c>
      <c r="I42" s="316">
        <v>11.541235097963641</v>
      </c>
      <c r="J42" s="316">
        <v>12.877727747172337</v>
      </c>
      <c r="K42" s="316">
        <v>14.214220396381037</v>
      </c>
      <c r="L42" s="316">
        <v>11.617058589253693</v>
      </c>
      <c r="M42" s="316">
        <v>9.0198967821263558</v>
      </c>
      <c r="N42" s="316">
        <v>5.394516692988617</v>
      </c>
      <c r="O42" s="316">
        <v>1.7691366038508924</v>
      </c>
      <c r="P42" s="316">
        <v>1.913228960635621</v>
      </c>
      <c r="Q42" s="316">
        <v>2.0573213174203246</v>
      </c>
    </row>
    <row r="43" spans="1:17" hidden="1" x14ac:dyDescent="0.25">
      <c r="A43" s="316" t="s">
        <v>540</v>
      </c>
      <c r="B43" s="316" t="s">
        <v>530</v>
      </c>
      <c r="C43" s="316" t="s">
        <v>0</v>
      </c>
      <c r="D43" s="316" t="s">
        <v>120</v>
      </c>
      <c r="E43" s="316" t="s">
        <v>535</v>
      </c>
      <c r="F43" s="316">
        <v>0.13136276449346512</v>
      </c>
      <c r="G43" s="316">
        <v>0.10913608070544172</v>
      </c>
      <c r="H43" s="316">
        <v>9.4096915767202791E-2</v>
      </c>
      <c r="I43" s="316">
        <v>7.9057750828963824E-2</v>
      </c>
      <c r="J43" s="316">
        <v>7.784482587039282E-2</v>
      </c>
      <c r="K43" s="316">
        <v>7.6631900911821815E-2</v>
      </c>
      <c r="L43" s="316">
        <v>4.0169955480726993E-2</v>
      </c>
      <c r="M43" s="316">
        <v>3.7080100496321633E-3</v>
      </c>
      <c r="N43" s="316">
        <v>4.12191464541538E-3</v>
      </c>
      <c r="O43" s="316">
        <v>4.5358192411985984E-3</v>
      </c>
      <c r="P43" s="316">
        <v>4.9551166494971651E-3</v>
      </c>
      <c r="Q43" s="316">
        <v>5.3744140577957353E-3</v>
      </c>
    </row>
    <row r="44" spans="1:17" hidden="1" x14ac:dyDescent="0.25">
      <c r="A44" s="316" t="s">
        <v>540</v>
      </c>
      <c r="B44" s="316" t="s">
        <v>530</v>
      </c>
      <c r="C44" s="316" t="s">
        <v>0</v>
      </c>
      <c r="D44" s="316" t="s">
        <v>120</v>
      </c>
      <c r="E44" s="316" t="s">
        <v>536</v>
      </c>
      <c r="F44" s="316">
        <v>1.5278670998707524</v>
      </c>
      <c r="G44" s="316">
        <v>1.5615645648085663</v>
      </c>
      <c r="H44" s="316">
        <v>1.4648836063069131</v>
      </c>
      <c r="I44" s="316">
        <v>1.3682026478052607</v>
      </c>
      <c r="J44" s="316">
        <v>1.0724824898945762</v>
      </c>
      <c r="K44" s="316">
        <v>0.77676233198389133</v>
      </c>
      <c r="L44" s="316">
        <v>0.88762160306024263</v>
      </c>
      <c r="M44" s="316">
        <v>0.99848087413659403</v>
      </c>
      <c r="N44" s="316">
        <v>1.1776029082237434</v>
      </c>
      <c r="O44" s="316">
        <v>1.3567249423108931</v>
      </c>
      <c r="P44" s="316">
        <v>1.4553702507797655</v>
      </c>
      <c r="Q44" s="316">
        <v>1.5540155592486378</v>
      </c>
    </row>
    <row r="45" spans="1:17" hidden="1" x14ac:dyDescent="0.25">
      <c r="A45" s="316" t="s">
        <v>540</v>
      </c>
      <c r="B45" s="316" t="s">
        <v>530</v>
      </c>
      <c r="C45" s="316" t="s">
        <v>0</v>
      </c>
      <c r="D45" s="316" t="s">
        <v>120</v>
      </c>
      <c r="E45" s="316" t="s">
        <v>537</v>
      </c>
      <c r="F45" s="316">
        <v>5.0702380952679187</v>
      </c>
      <c r="G45" s="316">
        <v>4.2905794155345207</v>
      </c>
      <c r="H45" s="316">
        <v>3.7498773247006176</v>
      </c>
      <c r="I45" s="316">
        <v>3.2091752338667159</v>
      </c>
      <c r="J45" s="316">
        <v>2.0267016884671936</v>
      </c>
      <c r="K45" s="316">
        <v>0.84422814306767258</v>
      </c>
      <c r="L45" s="316">
        <v>0.98658488854160753</v>
      </c>
      <c r="M45" s="316">
        <v>1.1289416340155427</v>
      </c>
      <c r="N45" s="316">
        <v>1.2683567560701652</v>
      </c>
      <c r="O45" s="316">
        <v>1.407771878124787</v>
      </c>
      <c r="P45" s="316">
        <v>1.5490034564901265</v>
      </c>
      <c r="Q45" s="316">
        <v>1.6902350348554658</v>
      </c>
    </row>
    <row r="46" spans="1:17" hidden="1" x14ac:dyDescent="0.25">
      <c r="A46" s="316" t="s">
        <v>540</v>
      </c>
      <c r="B46" s="316" t="s">
        <v>530</v>
      </c>
      <c r="C46" s="316" t="s">
        <v>4</v>
      </c>
      <c r="D46" s="316" t="s">
        <v>539</v>
      </c>
      <c r="E46" s="316" t="s">
        <v>533</v>
      </c>
      <c r="F46" s="316">
        <v>0.11396444402105307</v>
      </c>
      <c r="G46" s="316">
        <v>0.11254703349954352</v>
      </c>
      <c r="H46" s="316">
        <v>0.1167716070762288</v>
      </c>
      <c r="I46" s="316">
        <v>0.12099618065291411</v>
      </c>
      <c r="J46" s="316">
        <v>0.12493499982642535</v>
      </c>
      <c r="K46" s="316">
        <v>0.12887381899993658</v>
      </c>
      <c r="L46" s="316">
        <v>0.13095706266571991</v>
      </c>
      <c r="M46" s="316">
        <v>0.13304030633150324</v>
      </c>
      <c r="N46" s="316">
        <v>0.13570657669084168</v>
      </c>
      <c r="O46" s="316">
        <v>0.13837284705018002</v>
      </c>
      <c r="P46" s="316">
        <v>0.14103911740951847</v>
      </c>
      <c r="Q46" s="316">
        <v>0.1437053877688568</v>
      </c>
    </row>
    <row r="47" spans="1:17" hidden="1" x14ac:dyDescent="0.25">
      <c r="A47" s="316" t="s">
        <v>540</v>
      </c>
      <c r="B47" s="316" t="s">
        <v>530</v>
      </c>
      <c r="C47" s="316" t="s">
        <v>4</v>
      </c>
      <c r="D47" s="316" t="s">
        <v>539</v>
      </c>
      <c r="E47" s="316" t="s">
        <v>535</v>
      </c>
      <c r="F47" s="316">
        <v>4.7295226962467556</v>
      </c>
      <c r="G47" s="316">
        <v>3.3304707188248646</v>
      </c>
      <c r="H47" s="316">
        <v>2.5950284664962759</v>
      </c>
      <c r="I47" s="316">
        <v>1.8595862141676869</v>
      </c>
      <c r="J47" s="316">
        <v>1.7125505997341375</v>
      </c>
      <c r="K47" s="316">
        <v>1.5655149853005883</v>
      </c>
      <c r="L47" s="316">
        <v>0.81345796292759487</v>
      </c>
      <c r="M47" s="316">
        <v>6.1400940554601761E-2</v>
      </c>
      <c r="N47" s="316">
        <v>6.3268309032639636E-2</v>
      </c>
      <c r="O47" s="316">
        <v>6.5135677510677517E-2</v>
      </c>
      <c r="P47" s="316">
        <v>6.7003045988715371E-2</v>
      </c>
      <c r="Q47" s="316">
        <v>6.887041446675328E-2</v>
      </c>
    </row>
    <row r="48" spans="1:17" hidden="1" x14ac:dyDescent="0.25">
      <c r="A48" s="316" t="s">
        <v>541</v>
      </c>
      <c r="B48" s="316" t="s">
        <v>530</v>
      </c>
      <c r="C48" s="316" t="s">
        <v>531</v>
      </c>
      <c r="D48" s="316" t="s">
        <v>532</v>
      </c>
      <c r="E48" s="316" t="s">
        <v>533</v>
      </c>
      <c r="F48" s="316">
        <f>'[4]Breakdown-Olefins'!F30+'[4]Breakdown-Olefins'!F37</f>
        <v>2.084645500985947</v>
      </c>
      <c r="G48" s="316">
        <f>'[4]Breakdown-Olefins'!G30+'[4]Breakdown-Olefins'!G37</f>
        <v>1.6854920156885691</v>
      </c>
      <c r="H48" s="316">
        <f>'[4]Breakdown-Olefins'!H30+'[4]Breakdown-Olefins'!H37</f>
        <v>2.0504528364928616</v>
      </c>
      <c r="I48" s="316">
        <f>'[4]Breakdown-Olefins'!I30+'[4]Breakdown-Olefins'!I37</f>
        <v>2.4154136572971527</v>
      </c>
      <c r="J48" s="316">
        <f>'[4]Breakdown-Olefins'!J30+'[4]Breakdown-Olefins'!J37</f>
        <v>2.3149278374504147</v>
      </c>
      <c r="K48" s="316">
        <f>'[4]Breakdown-Olefins'!K30+'[4]Breakdown-Olefins'!K37</f>
        <v>2.138305673603675</v>
      </c>
      <c r="L48" s="316">
        <f>'[4]Breakdown-Olefins'!L30+'[4]Breakdown-Olefins'!L37</f>
        <v>2.1443128505971147</v>
      </c>
      <c r="M48" s="316">
        <f>'[4]Breakdown-Olefins'!M30+'[4]Breakdown-Olefins'!M37</f>
        <v>2.1503200275905563</v>
      </c>
      <c r="N48" s="316">
        <f>'[4]Breakdown-Olefins'!N30+'[4]Breakdown-Olefins'!N37</f>
        <v>1.0448253075905563</v>
      </c>
      <c r="O48" s="316">
        <f>'[4]Breakdown-Olefins'!O30+'[4]Breakdown-Olefins'!O37</f>
        <v>1.079195307590556</v>
      </c>
      <c r="P48" s="316">
        <f>'[4]Breakdown-Olefins'!P30+'[4]Breakdown-Olefins'!P37</f>
        <v>1.113495307590556</v>
      </c>
      <c r="Q48" s="316">
        <f>'[4]Breakdown-Olefins'!Q30+'[4]Breakdown-Olefins'!Q37</f>
        <v>1.1477953075905558</v>
      </c>
    </row>
    <row r="49" spans="1:17" hidden="1" x14ac:dyDescent="0.25">
      <c r="A49" s="316" t="s">
        <v>541</v>
      </c>
      <c r="B49" s="316" t="s">
        <v>530</v>
      </c>
      <c r="C49" s="316" t="s">
        <v>531</v>
      </c>
      <c r="D49" s="316" t="s">
        <v>532</v>
      </c>
      <c r="E49" s="316" t="s">
        <v>534</v>
      </c>
      <c r="F49" s="316">
        <f>'[4]Breakdown-Olefins'!F31+'[4]Breakdown-Olefins'!F38</f>
        <v>61.89640884432194</v>
      </c>
      <c r="G49" s="316">
        <f>'[4]Breakdown-Olefins'!G31+'[4]Breakdown-Olefins'!G38</f>
        <v>60.853238202549221</v>
      </c>
      <c r="H49" s="316">
        <f>'[4]Breakdown-Olefins'!H31+'[4]Breakdown-Olefins'!H38</f>
        <v>60.68261929906577</v>
      </c>
      <c r="I49" s="316">
        <f>'[4]Breakdown-Olefins'!I31+'[4]Breakdown-Olefins'!I38</f>
        <v>60.512000395582291</v>
      </c>
      <c r="J49" s="316">
        <f>'[4]Breakdown-Olefins'!J31+'[4]Breakdown-Olefins'!J38</f>
        <v>57.768632008419743</v>
      </c>
      <c r="K49" s="316">
        <f>'[4]Breakdown-Olefins'!K31+'[4]Breakdown-Olefins'!K38</f>
        <v>55.025263621257217</v>
      </c>
      <c r="L49" s="316">
        <f>'[4]Breakdown-Olefins'!L31+'[4]Breakdown-Olefins'!L38</f>
        <v>48.625025510690129</v>
      </c>
      <c r="M49" s="316">
        <f>'[4]Breakdown-Olefins'!M31+'[4]Breakdown-Olefins'!M38</f>
        <v>42.224787400123098</v>
      </c>
      <c r="N49" s="316">
        <f>'[4]Breakdown-Olefins'!N31+'[4]Breakdown-Olefins'!N38</f>
        <v>30.232860961753186</v>
      </c>
      <c r="O49" s="316">
        <f>'[4]Breakdown-Olefins'!O31+'[4]Breakdown-Olefins'!O38</f>
        <v>18.240934523383288</v>
      </c>
      <c r="P49" s="316">
        <f>'[4]Breakdown-Olefins'!P31+'[4]Breakdown-Olefins'!P38</f>
        <v>9.3045818455483573</v>
      </c>
      <c r="Q49" s="316">
        <f>'[4]Breakdown-Olefins'!Q31+'[4]Breakdown-Olefins'!Q38</f>
        <v>0.36822916771342662</v>
      </c>
    </row>
    <row r="50" spans="1:17" hidden="1" x14ac:dyDescent="0.25">
      <c r="A50" s="316" t="s">
        <v>541</v>
      </c>
      <c r="B50" s="316" t="s">
        <v>530</v>
      </c>
      <c r="C50" s="316" t="s">
        <v>531</v>
      </c>
      <c r="D50" s="316" t="s">
        <v>532</v>
      </c>
      <c r="E50" s="316" t="s">
        <v>535</v>
      </c>
      <c r="F50" s="316">
        <f>'[4]Breakdown-Olefins'!F32+'[4]Breakdown-Olefins'!F39</f>
        <v>2.3087323295868756</v>
      </c>
      <c r="G50" s="316">
        <f>'[4]Breakdown-Olefins'!G32+'[4]Breakdown-Olefins'!G39</f>
        <v>2.0027914753992913</v>
      </c>
      <c r="H50" s="316">
        <f>'[4]Breakdown-Olefins'!H32+'[4]Breakdown-Olefins'!H39</f>
        <v>2.0702414595063123</v>
      </c>
      <c r="I50" s="316">
        <f>'[4]Breakdown-Olefins'!I32+'[4]Breakdown-Olefins'!I39</f>
        <v>2.1376914436133334</v>
      </c>
      <c r="J50" s="316">
        <f>'[4]Breakdown-Olefins'!J32+'[4]Breakdown-Olefins'!J39</f>
        <v>1.7977288618558149</v>
      </c>
      <c r="K50" s="316">
        <f>'[4]Breakdown-Olefins'!K32+'[4]Breakdown-Olefins'!K39</f>
        <v>1.4577662800982969</v>
      </c>
      <c r="L50" s="316">
        <f>'[4]Breakdown-Olefins'!L32+'[4]Breakdown-Olefins'!L39</f>
        <v>1.5236764492172399</v>
      </c>
      <c r="M50" s="316">
        <f>'[4]Breakdown-Olefins'!M32+'[4]Breakdown-Olefins'!M39</f>
        <v>1.5895866183361835</v>
      </c>
      <c r="N50" s="316">
        <f>'[4]Breakdown-Olefins'!N32+'[4]Breakdown-Olefins'!N39</f>
        <v>1.2797059599705072</v>
      </c>
      <c r="O50" s="316">
        <f>'[4]Breakdown-Olefins'!O32+'[4]Breakdown-Olefins'!O39</f>
        <v>0.96982530160483105</v>
      </c>
      <c r="P50" s="316">
        <f>'[4]Breakdown-Olefins'!P32+'[4]Breakdown-Olefins'!P39</f>
        <v>0.97621921071941953</v>
      </c>
      <c r="Q50" s="316">
        <f>'[4]Breakdown-Olefins'!Q32+'[4]Breakdown-Olefins'!Q39</f>
        <v>0.98261311983400823</v>
      </c>
    </row>
    <row r="51" spans="1:17" hidden="1" x14ac:dyDescent="0.25">
      <c r="A51" s="316" t="s">
        <v>541</v>
      </c>
      <c r="B51" s="316" t="s">
        <v>530</v>
      </c>
      <c r="C51" s="316" t="s">
        <v>531</v>
      </c>
      <c r="D51" s="316" t="s">
        <v>532</v>
      </c>
      <c r="E51" s="316" t="s">
        <v>536</v>
      </c>
      <c r="F51" s="316">
        <f>'[4]Breakdown-Olefins'!F33+'[4]Breakdown-Olefins'!F40</f>
        <v>14.731642036995341</v>
      </c>
      <c r="G51" s="316">
        <f>'[4]Breakdown-Olefins'!G33+'[4]Breakdown-Olefins'!G40</f>
        <v>13.970940136595072</v>
      </c>
      <c r="H51" s="316">
        <f>'[4]Breakdown-Olefins'!H33+'[4]Breakdown-Olefins'!H40</f>
        <v>12.584808679689688</v>
      </c>
      <c r="I51" s="316">
        <f>'[4]Breakdown-Olefins'!I33+'[4]Breakdown-Olefins'!I40</f>
        <v>11.198677222784301</v>
      </c>
      <c r="J51" s="316">
        <f>'[4]Breakdown-Olefins'!J33+'[4]Breakdown-Olefins'!J40</f>
        <v>8.9571567647030239</v>
      </c>
      <c r="K51" s="316">
        <f>'[4]Breakdown-Olefins'!K33+'[4]Breakdown-Olefins'!K40</f>
        <v>6.7156363066217395</v>
      </c>
      <c r="L51" s="316">
        <f>'[4]Breakdown-Olefins'!L33+'[4]Breakdown-Olefins'!L40</f>
        <v>4.842004290828668</v>
      </c>
      <c r="M51" s="316">
        <f>'[4]Breakdown-Olefins'!M33+'[4]Breakdown-Olefins'!M40</f>
        <v>2.9683722750355948</v>
      </c>
      <c r="N51" s="316">
        <f>'[4]Breakdown-Olefins'!N33+'[4]Breakdown-Olefins'!N40</f>
        <v>2.8565779024677758</v>
      </c>
      <c r="O51" s="316">
        <f>'[4]Breakdown-Olefins'!O33+'[4]Breakdown-Olefins'!O40</f>
        <v>2.744783529899955</v>
      </c>
      <c r="P51" s="316">
        <f>'[4]Breakdown-Olefins'!P33+'[4]Breakdown-Olefins'!P40</f>
        <v>2.8361744097877959</v>
      </c>
      <c r="Q51" s="316">
        <f>'[4]Breakdown-Olefins'!Q33+'[4]Breakdown-Olefins'!Q40</f>
        <v>2.9275652896756368</v>
      </c>
    </row>
    <row r="52" spans="1:17" hidden="1" x14ac:dyDescent="0.25">
      <c r="A52" s="316" t="s">
        <v>541</v>
      </c>
      <c r="B52" s="316" t="s">
        <v>530</v>
      </c>
      <c r="C52" s="316" t="s">
        <v>531</v>
      </c>
      <c r="D52" s="316" t="s">
        <v>532</v>
      </c>
      <c r="E52" s="316" t="s">
        <v>537</v>
      </c>
      <c r="F52" s="316">
        <f>'[4]Breakdown-Olefins'!F34+'[4]Breakdown-Olefins'!F41</f>
        <v>31.799452305197541</v>
      </c>
      <c r="G52" s="316">
        <f>'[4]Breakdown-Olefins'!G34+'[4]Breakdown-Olefins'!G41</f>
        <v>28.465244126907095</v>
      </c>
      <c r="H52" s="316">
        <f>'[4]Breakdown-Olefins'!H34+'[4]Breakdown-Olefins'!H41</f>
        <v>25.07057627840566</v>
      </c>
      <c r="I52" s="316">
        <f>'[4]Breakdown-Olefins'!I34+'[4]Breakdown-Olefins'!I41</f>
        <v>21.675908429904219</v>
      </c>
      <c r="J52" s="316">
        <f>'[4]Breakdown-Olefins'!J34+'[4]Breakdown-Olefins'!J41</f>
        <v>17.056984806219958</v>
      </c>
      <c r="K52" s="316">
        <f>'[4]Breakdown-Olefins'!K34+'[4]Breakdown-Olefins'!K41</f>
        <v>12.438061182535694</v>
      </c>
      <c r="L52" s="316">
        <f>'[4]Breakdown-Olefins'!L34+'[4]Breakdown-Olefins'!L41</f>
        <v>8.8457124641898091</v>
      </c>
      <c r="M52" s="316">
        <f>'[4]Breakdown-Olefins'!M34+'[4]Breakdown-Olefins'!M41</f>
        <v>5.2533637458439273</v>
      </c>
      <c r="N52" s="316">
        <f>'[4]Breakdown-Olefins'!N34+'[4]Breakdown-Olefins'!N41</f>
        <v>5.7284514370117527</v>
      </c>
      <c r="O52" s="316">
        <f>'[4]Breakdown-Olefins'!O34+'[4]Breakdown-Olefins'!O41</f>
        <v>6.2035391281795782</v>
      </c>
      <c r="P52" s="316">
        <f>'[4]Breakdown-Olefins'!P34+'[4]Breakdown-Olefins'!P41</f>
        <v>6.6785143540973912</v>
      </c>
      <c r="Q52" s="316">
        <f>'[4]Breakdown-Olefins'!Q34+'[4]Breakdown-Olefins'!Q41</f>
        <v>7.1534895800152096</v>
      </c>
    </row>
    <row r="53" spans="1:17" hidden="1" x14ac:dyDescent="0.25">
      <c r="A53" s="316" t="s">
        <v>541</v>
      </c>
      <c r="B53" s="316" t="s">
        <v>530</v>
      </c>
      <c r="C53" s="316" t="s">
        <v>538</v>
      </c>
      <c r="D53" s="316" t="s">
        <v>120</v>
      </c>
      <c r="E53" s="316" t="s">
        <v>533</v>
      </c>
      <c r="F53" s="316">
        <v>0.77998219769003874</v>
      </c>
      <c r="G53" s="316">
        <v>0.78384902156911407</v>
      </c>
      <c r="H53" s="316">
        <v>0.81170951290306126</v>
      </c>
      <c r="I53" s="316">
        <v>0.83957000423700856</v>
      </c>
      <c r="J53" s="316">
        <v>0.77981794087142586</v>
      </c>
      <c r="K53" s="316">
        <v>0.60001562525707308</v>
      </c>
      <c r="L53" s="316">
        <v>0.47217260127105365</v>
      </c>
      <c r="M53" s="316">
        <v>0.34432957728503433</v>
      </c>
      <c r="N53" s="316">
        <v>0.28244712482886658</v>
      </c>
      <c r="O53" s="316">
        <v>8.1315282818481993E-2</v>
      </c>
      <c r="P53" s="316">
        <v>7.2549377979197915E-2</v>
      </c>
      <c r="Q53" s="316">
        <v>6.3783473139912283E-2</v>
      </c>
    </row>
    <row r="54" spans="1:17" hidden="1" x14ac:dyDescent="0.25">
      <c r="A54" s="316" t="s">
        <v>541</v>
      </c>
      <c r="B54" s="316" t="s">
        <v>530</v>
      </c>
      <c r="C54" s="316" t="s">
        <v>538</v>
      </c>
      <c r="D54" s="316" t="s">
        <v>120</v>
      </c>
      <c r="E54" s="316" t="s">
        <v>534</v>
      </c>
      <c r="F54" s="316">
        <v>0.58603064692938656</v>
      </c>
      <c r="G54" s="316">
        <v>0.55043014533830037</v>
      </c>
      <c r="H54" s="316">
        <v>0.64019249759793173</v>
      </c>
      <c r="I54" s="316">
        <v>0.72995484985756343</v>
      </c>
      <c r="J54" s="316">
        <v>0.59956929211744758</v>
      </c>
      <c r="K54" s="316">
        <v>0.4691837343773313</v>
      </c>
      <c r="L54" s="316">
        <v>0.31922330592040793</v>
      </c>
      <c r="M54" s="316">
        <v>0.16926287746348523</v>
      </c>
      <c r="N54" s="316">
        <v>0.1225277670671765</v>
      </c>
      <c r="O54" s="316">
        <v>7.5792656670867764E-2</v>
      </c>
      <c r="P54" s="316">
        <v>8.1052183603043115E-2</v>
      </c>
      <c r="Q54" s="316">
        <v>8.6311710535219799E-2</v>
      </c>
    </row>
    <row r="55" spans="1:17" hidden="1" x14ac:dyDescent="0.25">
      <c r="A55" s="316" t="s">
        <v>541</v>
      </c>
      <c r="B55" s="316" t="s">
        <v>530</v>
      </c>
      <c r="C55" s="316" t="s">
        <v>538</v>
      </c>
      <c r="D55" s="316" t="s">
        <v>120</v>
      </c>
      <c r="E55" s="316" t="s">
        <v>535</v>
      </c>
      <c r="F55" s="316">
        <v>8.5551122573954405E-2</v>
      </c>
      <c r="G55" s="316">
        <v>7.1545784365180401E-2</v>
      </c>
      <c r="H55" s="316">
        <v>7.1316859874407751E-2</v>
      </c>
      <c r="I55" s="316">
        <v>7.1087935383635073E-2</v>
      </c>
      <c r="J55" s="316">
        <v>5.3547272409538597E-2</v>
      </c>
      <c r="K55" s="316">
        <v>3.6006609435442122E-2</v>
      </c>
      <c r="L55" s="316">
        <v>3.5210482211604659E-2</v>
      </c>
      <c r="M55" s="316">
        <v>3.4414354987767189E-2</v>
      </c>
      <c r="N55" s="316">
        <v>1.7941982919579335E-2</v>
      </c>
      <c r="O55" s="316">
        <v>1.469610851391496E-3</v>
      </c>
      <c r="P55" s="316">
        <v>1.560216056914519E-3</v>
      </c>
      <c r="Q55" s="316">
        <v>1.6508212624375424E-3</v>
      </c>
    </row>
    <row r="56" spans="1:17" hidden="1" x14ac:dyDescent="0.25">
      <c r="A56" s="316" t="s">
        <v>541</v>
      </c>
      <c r="B56" s="316" t="s">
        <v>530</v>
      </c>
      <c r="C56" s="316" t="s">
        <v>538</v>
      </c>
      <c r="D56" s="316" t="s">
        <v>120</v>
      </c>
      <c r="E56" s="316" t="s">
        <v>536</v>
      </c>
      <c r="F56" s="316">
        <v>1.6332007604543164</v>
      </c>
      <c r="G56" s="316">
        <v>1.6116850548497286</v>
      </c>
      <c r="H56" s="316">
        <v>1.4917064177762527</v>
      </c>
      <c r="I56" s="316">
        <v>1.3717277807027777</v>
      </c>
      <c r="J56" s="316">
        <v>1.0550081669715665</v>
      </c>
      <c r="K56" s="316">
        <v>0.73828855324035514</v>
      </c>
      <c r="L56" s="316">
        <v>0.49278054225384715</v>
      </c>
      <c r="M56" s="316">
        <v>0.24727253126733897</v>
      </c>
      <c r="N56" s="316">
        <v>0.22459837147246833</v>
      </c>
      <c r="O56" s="316">
        <v>0.20192421167759764</v>
      </c>
      <c r="P56" s="316">
        <v>0.20613043909538406</v>
      </c>
      <c r="Q56" s="316">
        <v>0.21033666651317051</v>
      </c>
    </row>
    <row r="57" spans="1:17" hidden="1" x14ac:dyDescent="0.25">
      <c r="A57" s="316" t="s">
        <v>541</v>
      </c>
      <c r="B57" s="316" t="s">
        <v>530</v>
      </c>
      <c r="C57" s="316" t="s">
        <v>538</v>
      </c>
      <c r="D57" s="316" t="s">
        <v>120</v>
      </c>
      <c r="E57" s="316" t="s">
        <v>537</v>
      </c>
      <c r="F57" s="316">
        <v>1.618045823419177</v>
      </c>
      <c r="G57" s="316">
        <v>1.3761480206440979</v>
      </c>
      <c r="H57" s="316">
        <v>1.1490848378092944</v>
      </c>
      <c r="I57" s="316">
        <v>0.92202165497449096</v>
      </c>
      <c r="J57" s="316">
        <v>0.68066583531907709</v>
      </c>
      <c r="K57" s="316">
        <v>0.43931001566366346</v>
      </c>
      <c r="L57" s="316">
        <v>0.26365071934080891</v>
      </c>
      <c r="M57" s="316">
        <v>8.7991423017954332E-2</v>
      </c>
      <c r="N57" s="316">
        <v>8.7991423017954332E-2</v>
      </c>
      <c r="O57" s="316">
        <v>8.7991423017954332E-2</v>
      </c>
      <c r="P57" s="316">
        <v>8.7991423017954332E-2</v>
      </c>
      <c r="Q57" s="316">
        <v>8.7991423017954332E-2</v>
      </c>
    </row>
    <row r="58" spans="1:17" hidden="1" x14ac:dyDescent="0.25">
      <c r="A58" s="316" t="s">
        <v>541</v>
      </c>
      <c r="B58" s="316" t="s">
        <v>530</v>
      </c>
      <c r="C58" s="316" t="s">
        <v>6</v>
      </c>
      <c r="D58" s="316" t="s">
        <v>120</v>
      </c>
      <c r="E58" s="316" t="s">
        <v>533</v>
      </c>
      <c r="F58" s="316">
        <v>3.6496547097317609</v>
      </c>
      <c r="G58" s="316">
        <v>3.5214868672992301</v>
      </c>
      <c r="H58" s="316">
        <v>4.5843515998805238</v>
      </c>
      <c r="I58" s="316">
        <v>5.6472163324618148</v>
      </c>
      <c r="J58" s="316">
        <v>6.7673813577660287</v>
      </c>
      <c r="K58" s="316">
        <v>7.469752471944699</v>
      </c>
      <c r="L58" s="316">
        <v>7.036233174961299</v>
      </c>
      <c r="M58" s="316">
        <v>6.6027138779779078</v>
      </c>
      <c r="N58" s="316">
        <v>6.1692887999797517</v>
      </c>
      <c r="O58" s="316">
        <v>3.8468713992223336</v>
      </c>
      <c r="P58" s="316">
        <v>2.3056081106270554</v>
      </c>
      <c r="Q58" s="316">
        <v>0.76434482203178433</v>
      </c>
    </row>
    <row r="59" spans="1:17" hidden="1" x14ac:dyDescent="0.25">
      <c r="A59" s="316" t="s">
        <v>541</v>
      </c>
      <c r="B59" s="316" t="s">
        <v>530</v>
      </c>
      <c r="C59" s="316" t="s">
        <v>6</v>
      </c>
      <c r="D59" s="316" t="s">
        <v>120</v>
      </c>
      <c r="E59" s="316" t="s">
        <v>534</v>
      </c>
      <c r="F59" s="316">
        <v>3.5942462487037092</v>
      </c>
      <c r="G59" s="316">
        <v>3.474443169618306</v>
      </c>
      <c r="H59" s="316">
        <v>4.6121329077300457</v>
      </c>
      <c r="I59" s="316">
        <v>5.74982264584178</v>
      </c>
      <c r="J59" s="316">
        <v>6.7398498430024638</v>
      </c>
      <c r="K59" s="316">
        <v>7.7298770401631476</v>
      </c>
      <c r="L59" s="316">
        <v>7.2606357055450612</v>
      </c>
      <c r="M59" s="316">
        <v>6.7913943709269731</v>
      </c>
      <c r="N59" s="316">
        <v>5.468739601375785</v>
      </c>
      <c r="O59" s="316">
        <v>4.146084831824588</v>
      </c>
      <c r="P59" s="316">
        <v>2.4778212791504632</v>
      </c>
      <c r="Q59" s="316">
        <v>0.80955772647633495</v>
      </c>
    </row>
    <row r="60" spans="1:17" hidden="1" x14ac:dyDescent="0.25">
      <c r="A60" s="316" t="s">
        <v>541</v>
      </c>
      <c r="B60" s="316" t="s">
        <v>530</v>
      </c>
      <c r="C60" s="316" t="s">
        <v>6</v>
      </c>
      <c r="D60" s="316" t="s">
        <v>120</v>
      </c>
      <c r="E60" s="316" t="s">
        <v>535</v>
      </c>
      <c r="F60" s="316">
        <v>7.692431532218795E-2</v>
      </c>
      <c r="G60" s="316">
        <v>6.9400235199290228E-2</v>
      </c>
      <c r="H60" s="316">
        <v>7.9404540164135534E-2</v>
      </c>
      <c r="I60" s="316">
        <v>8.9408845128980841E-2</v>
      </c>
      <c r="J60" s="316">
        <v>7.4022617247818209E-2</v>
      </c>
      <c r="K60" s="316">
        <v>5.863638936665562E-2</v>
      </c>
      <c r="L60" s="316">
        <v>5.6475301981747002E-2</v>
      </c>
      <c r="M60" s="316">
        <v>5.431421459683837E-2</v>
      </c>
      <c r="N60" s="316">
        <v>2.83404344476621E-2</v>
      </c>
      <c r="O60" s="316">
        <v>2.3666542984858347E-3</v>
      </c>
      <c r="P60" s="316">
        <v>2.5354746755629799E-3</v>
      </c>
      <c r="Q60" s="316">
        <v>2.7042950526401234E-3</v>
      </c>
    </row>
    <row r="61" spans="1:17" hidden="1" x14ac:dyDescent="0.25">
      <c r="A61" s="316" t="s">
        <v>541</v>
      </c>
      <c r="B61" s="316" t="s">
        <v>530</v>
      </c>
      <c r="C61" s="316" t="s">
        <v>6</v>
      </c>
      <c r="D61" s="316" t="s">
        <v>120</v>
      </c>
      <c r="E61" s="316" t="s">
        <v>536</v>
      </c>
      <c r="F61" s="316">
        <v>0.88102856434280152</v>
      </c>
      <c r="G61" s="316">
        <v>1.0784208410226945</v>
      </c>
      <c r="H61" s="316">
        <v>1.154961329202673</v>
      </c>
      <c r="I61" s="316">
        <v>1.2315018173826517</v>
      </c>
      <c r="J61" s="316">
        <v>1.0859033828804987</v>
      </c>
      <c r="K61" s="316">
        <v>0.94030494837834566</v>
      </c>
      <c r="L61" s="316">
        <v>0.70563359118944657</v>
      </c>
      <c r="M61" s="316">
        <v>0.47096223400054771</v>
      </c>
      <c r="N61" s="316">
        <v>0.47312312158659786</v>
      </c>
      <c r="O61" s="316">
        <v>0.47528400917264779</v>
      </c>
      <c r="P61" s="316">
        <v>0.51212053910920075</v>
      </c>
      <c r="Q61" s="316">
        <v>0.54895706904575381</v>
      </c>
    </row>
    <row r="62" spans="1:17" hidden="1" x14ac:dyDescent="0.25">
      <c r="A62" s="316" t="s">
        <v>541</v>
      </c>
      <c r="B62" s="316" t="s">
        <v>530</v>
      </c>
      <c r="C62" s="316" t="s">
        <v>6</v>
      </c>
      <c r="D62" s="316" t="s">
        <v>120</v>
      </c>
      <c r="E62" s="316" t="s">
        <v>537</v>
      </c>
      <c r="F62" s="316">
        <v>2.7456824102202546</v>
      </c>
      <c r="G62" s="316">
        <v>2.9559862554059637</v>
      </c>
      <c r="H62" s="316">
        <v>3.0813606504784832</v>
      </c>
      <c r="I62" s="316">
        <v>3.206735045551004</v>
      </c>
      <c r="J62" s="316">
        <v>2.6709265065158676</v>
      </c>
      <c r="K62" s="316">
        <v>2.1351179674807317</v>
      </c>
      <c r="L62" s="316">
        <v>1.3285192648242214</v>
      </c>
      <c r="M62" s="316">
        <v>0.52192056216771165</v>
      </c>
      <c r="N62" s="316">
        <v>0.56838858314527141</v>
      </c>
      <c r="O62" s="316">
        <v>0.61485660412283094</v>
      </c>
      <c r="P62" s="316">
        <v>0.6613246251003907</v>
      </c>
      <c r="Q62" s="316">
        <v>0.70779264607795023</v>
      </c>
    </row>
    <row r="63" spans="1:17" hidden="1" x14ac:dyDescent="0.25">
      <c r="A63" s="316" t="s">
        <v>541</v>
      </c>
      <c r="B63" s="316" t="s">
        <v>530</v>
      </c>
      <c r="C63" s="316" t="s">
        <v>0</v>
      </c>
      <c r="D63" s="316" t="s">
        <v>120</v>
      </c>
      <c r="E63" s="316" t="s">
        <v>533</v>
      </c>
      <c r="F63" s="316">
        <v>28.003501873036122</v>
      </c>
      <c r="G63" s="316">
        <v>31.307898696139976</v>
      </c>
      <c r="H63" s="316">
        <v>39.454568815214586</v>
      </c>
      <c r="I63" s="316">
        <v>47.601238934289171</v>
      </c>
      <c r="J63" s="316">
        <v>54.753738960828144</v>
      </c>
      <c r="K63" s="316">
        <v>62.049492244357353</v>
      </c>
      <c r="L63" s="316">
        <v>58.721233671659775</v>
      </c>
      <c r="M63" s="316">
        <v>55.392975098962282</v>
      </c>
      <c r="N63" s="316">
        <v>55.296507330246918</v>
      </c>
      <c r="O63" s="316">
        <v>42.971691295990155</v>
      </c>
      <c r="P63" s="316">
        <v>25.190342554370801</v>
      </c>
      <c r="Q63" s="316">
        <v>7.4089938127514756</v>
      </c>
    </row>
    <row r="64" spans="1:17" hidden="1" x14ac:dyDescent="0.25">
      <c r="A64" s="316" t="s">
        <v>541</v>
      </c>
      <c r="B64" s="316" t="s">
        <v>530</v>
      </c>
      <c r="C64" s="316" t="s">
        <v>0</v>
      </c>
      <c r="D64" s="316" t="s">
        <v>120</v>
      </c>
      <c r="E64" s="316" t="s">
        <v>534</v>
      </c>
      <c r="F64" s="316">
        <v>6.7864361509042119</v>
      </c>
      <c r="G64" s="316">
        <v>7.6174179892361247</v>
      </c>
      <c r="H64" s="316">
        <v>9.7403214742295194</v>
      </c>
      <c r="I64" s="316">
        <v>11.863224959222917</v>
      </c>
      <c r="J64" s="316">
        <v>13.621439973977369</v>
      </c>
      <c r="K64" s="316">
        <v>15.379654988731824</v>
      </c>
      <c r="L64" s="316">
        <v>14.568165845649045</v>
      </c>
      <c r="M64" s="316">
        <v>13.756676702566272</v>
      </c>
      <c r="N64" s="316">
        <v>12.242410799077245</v>
      </c>
      <c r="O64" s="316">
        <v>10.72814489558824</v>
      </c>
      <c r="P64" s="316">
        <v>6.3927331065042843</v>
      </c>
      <c r="Q64" s="316">
        <v>2.0573213174203246</v>
      </c>
    </row>
    <row r="65" spans="1:17" hidden="1" x14ac:dyDescent="0.25">
      <c r="A65" s="316" t="s">
        <v>541</v>
      </c>
      <c r="B65" s="316" t="s">
        <v>530</v>
      </c>
      <c r="C65" s="316" t="s">
        <v>0</v>
      </c>
      <c r="D65" s="316" t="s">
        <v>120</v>
      </c>
      <c r="E65" s="316" t="s">
        <v>535</v>
      </c>
      <c r="F65" s="316">
        <v>0.14008117669758596</v>
      </c>
      <c r="G65" s="316">
        <v>0.13067348622804204</v>
      </c>
      <c r="H65" s="316">
        <v>0.14335856013899417</v>
      </c>
      <c r="I65" s="316">
        <v>0.15604363404994639</v>
      </c>
      <c r="J65" s="316">
        <v>0.12785424591383482</v>
      </c>
      <c r="K65" s="316">
        <v>9.9664857777723298E-2</v>
      </c>
      <c r="L65" s="316">
        <v>9.9461879151921534E-2</v>
      </c>
      <c r="M65" s="316">
        <v>9.9258900526119756E-2</v>
      </c>
      <c r="N65" s="316">
        <v>5.1897359883659164E-2</v>
      </c>
      <c r="O65" s="316">
        <v>4.5358192411985984E-3</v>
      </c>
      <c r="P65" s="316">
        <v>4.9551166494971651E-3</v>
      </c>
      <c r="Q65" s="316">
        <v>5.3744140577957353E-3</v>
      </c>
    </row>
    <row r="66" spans="1:17" hidden="1" x14ac:dyDescent="0.25">
      <c r="A66" s="316" t="s">
        <v>541</v>
      </c>
      <c r="B66" s="316" t="s">
        <v>530</v>
      </c>
      <c r="C66" s="316" t="s">
        <v>0</v>
      </c>
      <c r="D66" s="316" t="s">
        <v>120</v>
      </c>
      <c r="E66" s="316" t="s">
        <v>536</v>
      </c>
      <c r="F66" s="316">
        <v>1.7188504873545962</v>
      </c>
      <c r="G66" s="316">
        <v>2.2210024771026231</v>
      </c>
      <c r="H66" s="316">
        <v>2.2977058406041113</v>
      </c>
      <c r="I66" s="316">
        <v>2.3744092041056</v>
      </c>
      <c r="J66" s="316">
        <v>2.1146174459208305</v>
      </c>
      <c r="K66" s="316">
        <v>1.8548256877360607</v>
      </c>
      <c r="L66" s="316">
        <v>1.6224661256553126</v>
      </c>
      <c r="M66" s="316">
        <v>1.3901065635745637</v>
      </c>
      <c r="N66" s="316">
        <v>1.4595277433778155</v>
      </c>
      <c r="O66" s="316">
        <v>1.5289489231810673</v>
      </c>
      <c r="P66" s="316">
        <v>1.7247853470948915</v>
      </c>
      <c r="Q66" s="316">
        <v>1.9206217710087163</v>
      </c>
    </row>
    <row r="67" spans="1:17" hidden="1" x14ac:dyDescent="0.25">
      <c r="A67" s="316" t="s">
        <v>541</v>
      </c>
      <c r="B67" s="316" t="s">
        <v>530</v>
      </c>
      <c r="C67" s="316" t="s">
        <v>0</v>
      </c>
      <c r="D67" s="316" t="s">
        <v>120</v>
      </c>
      <c r="E67" s="316" t="s">
        <v>537</v>
      </c>
      <c r="F67" s="316">
        <v>5.915277777812574</v>
      </c>
      <c r="G67" s="316">
        <v>6.4358691233017797</v>
      </c>
      <c r="H67" s="316">
        <v>6.4271097955176062</v>
      </c>
      <c r="I67" s="316">
        <v>6.4183504677334318</v>
      </c>
      <c r="J67" s="316">
        <v>5.3197455915358942</v>
      </c>
      <c r="K67" s="316">
        <v>4.2211407153383584</v>
      </c>
      <c r="L67" s="316">
        <v>2.6750411746769509</v>
      </c>
      <c r="M67" s="316">
        <v>1.1289416340155427</v>
      </c>
      <c r="N67" s="316">
        <v>1.2683567560701652</v>
      </c>
      <c r="O67" s="316">
        <v>1.407771878124787</v>
      </c>
      <c r="P67" s="316">
        <v>1.5490034564901265</v>
      </c>
      <c r="Q67" s="316">
        <v>1.6902350348554658</v>
      </c>
    </row>
    <row r="68" spans="1:17" hidden="1" x14ac:dyDescent="0.25">
      <c r="A68" s="316" t="s">
        <v>541</v>
      </c>
      <c r="B68" s="316" t="s">
        <v>530</v>
      </c>
      <c r="C68" s="316" t="s">
        <v>4</v>
      </c>
      <c r="D68" s="316" t="s">
        <v>539</v>
      </c>
      <c r="E68" s="316" t="s">
        <v>533</v>
      </c>
      <c r="F68" s="316">
        <v>0.11396444402105307</v>
      </c>
      <c r="G68" s="316">
        <v>0.11254703349954352</v>
      </c>
      <c r="H68" s="316">
        <v>0.1167716070762288</v>
      </c>
      <c r="I68" s="316">
        <v>0.12099618065291411</v>
      </c>
      <c r="J68" s="316">
        <v>0.12493499982642535</v>
      </c>
      <c r="K68" s="316">
        <v>0.12887381899993658</v>
      </c>
      <c r="L68" s="316">
        <v>0.13095706266571991</v>
      </c>
      <c r="M68" s="316">
        <v>0.13304030633150324</v>
      </c>
      <c r="N68" s="316">
        <v>0.13570657669084168</v>
      </c>
      <c r="O68" s="316">
        <v>0.13837284705018002</v>
      </c>
      <c r="P68" s="316">
        <v>0.14103911740951847</v>
      </c>
      <c r="Q68" s="316">
        <v>0.1437053877688568</v>
      </c>
    </row>
    <row r="69" spans="1:17" hidden="1" x14ac:dyDescent="0.25">
      <c r="A69" s="316" t="s">
        <v>541</v>
      </c>
      <c r="B69" s="316" t="s">
        <v>530</v>
      </c>
      <c r="C69" s="316" t="s">
        <v>4</v>
      </c>
      <c r="D69" s="316" t="s">
        <v>539</v>
      </c>
      <c r="E69" s="316" t="s">
        <v>535</v>
      </c>
      <c r="F69" s="316">
        <v>5.0434162760113246</v>
      </c>
      <c r="G69" s="316">
        <v>3.9877208050367385</v>
      </c>
      <c r="H69" s="316">
        <v>3.8290795154152546</v>
      </c>
      <c r="I69" s="316">
        <v>3.6704382257937689</v>
      </c>
      <c r="J69" s="316">
        <v>2.8532470262225211</v>
      </c>
      <c r="K69" s="316">
        <v>2.0360558266512716</v>
      </c>
      <c r="L69" s="316">
        <v>1.8398420089109477</v>
      </c>
      <c r="M69" s="316">
        <v>1.6436281911706232</v>
      </c>
      <c r="N69" s="316">
        <v>0.85438193434065024</v>
      </c>
      <c r="O69" s="316">
        <v>6.5135677510677517E-2</v>
      </c>
      <c r="P69" s="316">
        <v>6.7003045988715371E-2</v>
      </c>
      <c r="Q69" s="316">
        <v>6.887041446675328E-2</v>
      </c>
    </row>
    <row r="70" spans="1:17" hidden="1" x14ac:dyDescent="0.25">
      <c r="A70" s="316" t="s">
        <v>529</v>
      </c>
      <c r="B70" s="316" t="s">
        <v>180</v>
      </c>
      <c r="C70" s="316" t="s">
        <v>531</v>
      </c>
      <c r="D70" s="316" t="s">
        <v>542</v>
      </c>
      <c r="E70" s="316" t="s">
        <v>533</v>
      </c>
      <c r="F70" s="316">
        <f>'[4]Breakdown-Olefins'!F58+'[4]Breakdown-Olefins'!F65</f>
        <v>1.0599633632139194</v>
      </c>
      <c r="G70" s="316">
        <f>'[4]Breakdown-Olefins'!G58+'[4]Breakdown-Olefins'!G65</f>
        <v>1.3027788168337382</v>
      </c>
      <c r="H70" s="316">
        <f>'[4]Breakdown-Olefins'!H58+'[4]Breakdown-Olefins'!H65</f>
        <v>1.0881439060674682</v>
      </c>
      <c r="I70" s="316">
        <f>'[4]Breakdown-Olefins'!I58+'[4]Breakdown-Olefins'!I65</f>
        <v>0.8735089953011983</v>
      </c>
      <c r="J70" s="316">
        <f>'[4]Breakdown-Olefins'!J58+'[4]Breakdown-Olefins'!J65</f>
        <v>0.28942030136999114</v>
      </c>
      <c r="K70" s="316">
        <f>'[4]Breakdown-Olefins'!K58+'[4]Breakdown-Olefins'!K65</f>
        <v>0.24925030743878368</v>
      </c>
      <c r="L70" s="316">
        <f>'[4]Breakdown-Olefins'!L58+'[4]Breakdown-Olefins'!L65</f>
        <v>0.24992749074567935</v>
      </c>
      <c r="M70" s="316">
        <f>'[4]Breakdown-Olefins'!M58+'[4]Breakdown-Olefins'!M65</f>
        <v>0.25060467405257492</v>
      </c>
      <c r="N70" s="316">
        <f>'[4]Breakdown-Olefins'!N58+'[4]Breakdown-Olefins'!N65</f>
        <v>0.24793907168943388</v>
      </c>
      <c r="O70" s="316">
        <f>'[4]Breakdown-Olefins'!O58+'[4]Breakdown-Olefins'!O65</f>
        <v>0.24527346932629271</v>
      </c>
      <c r="P70" s="316">
        <f>'[4]Breakdown-Olefins'!P58+'[4]Breakdown-Olefins'!P65</f>
        <v>0.24307688854497259</v>
      </c>
      <c r="Q70" s="316">
        <f>'[4]Breakdown-Olefins'!Q58+'[4]Breakdown-Olefins'!Q65</f>
        <v>0.24088030776365243</v>
      </c>
    </row>
    <row r="71" spans="1:17" hidden="1" x14ac:dyDescent="0.25">
      <c r="A71" s="316" t="s">
        <v>529</v>
      </c>
      <c r="B71" s="316" t="s">
        <v>180</v>
      </c>
      <c r="C71" s="316" t="s">
        <v>531</v>
      </c>
      <c r="D71" s="316" t="s">
        <v>542</v>
      </c>
      <c r="E71" s="316" t="s">
        <v>534</v>
      </c>
      <c r="F71" s="316">
        <f>'[4]Breakdown-Olefins'!F59+'[4]Breakdown-Olefins'!F66</f>
        <v>31.153148869382807</v>
      </c>
      <c r="G71" s="316">
        <f>'[4]Breakdown-Olefins'!G59+'[4]Breakdown-Olefins'!G66</f>
        <v>33.647724210663512</v>
      </c>
      <c r="H71" s="316">
        <f>'[4]Breakdown-Olefins'!H59+'[4]Breakdown-Olefins'!H66</f>
        <v>29.067038997017782</v>
      </c>
      <c r="I71" s="316">
        <f>'[4]Breakdown-Olefins'!I59+'[4]Breakdown-Olefins'!I66</f>
        <v>24.486353783372071</v>
      </c>
      <c r="J71" s="316">
        <f>'[4]Breakdown-Olefins'!J59+'[4]Breakdown-Olefins'!J66</f>
        <v>15.819123666389068</v>
      </c>
      <c r="K71" s="316">
        <f>'[4]Breakdown-Olefins'!K59+'[4]Breakdown-Olefins'!K66</f>
        <v>7.1518935494060489</v>
      </c>
      <c r="L71" s="316">
        <f>'[4]Breakdown-Olefins'!L59+'[4]Breakdown-Olefins'!L66</f>
        <v>6.9436581914745101</v>
      </c>
      <c r="M71" s="316">
        <f>'[4]Breakdown-Olefins'!M59+'[4]Breakdown-Olefins'!M66</f>
        <v>6.7354228335429855</v>
      </c>
      <c r="N71" s="316">
        <f>'[4]Breakdown-Olefins'!N59+'[4]Breakdown-Olefins'!N66</f>
        <v>5.21600573213159</v>
      </c>
      <c r="O71" s="316">
        <f>'[4]Breakdown-Olefins'!O59+'[4]Breakdown-Olefins'!O66</f>
        <v>3.6965886307201834</v>
      </c>
      <c r="P71" s="316">
        <f>'[4]Breakdown-Olefins'!P59+'[4]Breakdown-Olefins'!P66</f>
        <v>2.0902873774745401</v>
      </c>
      <c r="Q71" s="316">
        <f>'[4]Breakdown-Olefins'!Q59+'[4]Breakdown-Olefins'!Q66</f>
        <v>0.48398612422887899</v>
      </c>
    </row>
    <row r="72" spans="1:17" hidden="1" x14ac:dyDescent="0.25">
      <c r="A72" s="316" t="s">
        <v>529</v>
      </c>
      <c r="B72" s="316" t="s">
        <v>180</v>
      </c>
      <c r="C72" s="316" t="s">
        <v>531</v>
      </c>
      <c r="D72" s="316" t="s">
        <v>542</v>
      </c>
      <c r="E72" s="316" t="s">
        <v>535</v>
      </c>
      <c r="F72" s="316">
        <f>'[4]Breakdown-Olefins'!F60+'[4]Breakdown-Olefins'!F67</f>
        <v>0.77714389780269588</v>
      </c>
      <c r="G72" s="316">
        <f>'[4]Breakdown-Olefins'!G60+'[4]Breakdown-Olefins'!G67</f>
        <v>0.55232190310532758</v>
      </c>
      <c r="H72" s="316">
        <f>'[4]Breakdown-Olefins'!H60+'[4]Breakdown-Olefins'!H67</f>
        <v>0.27685510552463855</v>
      </c>
      <c r="I72" s="316">
        <f>'[4]Breakdown-Olefins'!I60+'[4]Breakdown-Olefins'!I67</f>
        <v>1.3883079439495308E-3</v>
      </c>
      <c r="J72" s="316">
        <f>'[4]Breakdown-Olefins'!J60+'[4]Breakdown-Olefins'!J67</f>
        <v>1.2117101195566276E-3</v>
      </c>
      <c r="K72" s="316">
        <f>'[4]Breakdown-Olefins'!K60+'[4]Breakdown-Olefins'!K67</f>
        <v>1.035112295163725E-3</v>
      </c>
      <c r="L72" s="316">
        <f>'[4]Breakdown-Olefins'!L60+'[4]Breakdown-Olefins'!L67</f>
        <v>1.0332117848601812E-3</v>
      </c>
      <c r="M72" s="316">
        <f>'[4]Breakdown-Olefins'!M60+'[4]Breakdown-Olefins'!M67</f>
        <v>1.031311274556637E-3</v>
      </c>
      <c r="N72" s="316">
        <f>'[4]Breakdown-Olefins'!N60+'[4]Breakdown-Olefins'!N67</f>
        <v>1.0088022229842405E-3</v>
      </c>
      <c r="O72" s="316">
        <f>'[4]Breakdown-Olefins'!O60+'[4]Breakdown-Olefins'!O67</f>
        <v>9.8629317141184355E-4</v>
      </c>
      <c r="P72" s="316">
        <f>'[4]Breakdown-Olefins'!P60+'[4]Breakdown-Olefins'!P67</f>
        <v>9.6431545799981915E-4</v>
      </c>
      <c r="Q72" s="316">
        <f>'[4]Breakdown-Olefins'!Q60+'[4]Breakdown-Olefins'!Q67</f>
        <v>9.4233774458779476E-4</v>
      </c>
    </row>
    <row r="73" spans="1:17" hidden="1" x14ac:dyDescent="0.25">
      <c r="A73" s="316" t="s">
        <v>529</v>
      </c>
      <c r="B73" s="316" t="s">
        <v>180</v>
      </c>
      <c r="C73" s="316" t="s">
        <v>531</v>
      </c>
      <c r="D73" s="316" t="s">
        <v>542</v>
      </c>
      <c r="E73" s="316" t="s">
        <v>536</v>
      </c>
      <c r="F73" s="316">
        <f>'[4]Breakdown-Olefins'!F61+'[4]Breakdown-Olefins'!F68</f>
        <v>4.1091362946504244</v>
      </c>
      <c r="G73" s="316">
        <f>'[4]Breakdown-Olefins'!G61+'[4]Breakdown-Olefins'!G68</f>
        <v>1.1656174637179606</v>
      </c>
      <c r="H73" s="316">
        <f>'[4]Breakdown-Olefins'!H61+'[4]Breakdown-Olefins'!H68</f>
        <v>0.76361328566639852</v>
      </c>
      <c r="I73" s="316">
        <f>'[4]Breakdown-Olefins'!I61+'[4]Breakdown-Olefins'!I68</f>
        <v>0.36160910761483617</v>
      </c>
      <c r="J73" s="316">
        <f>'[4]Breakdown-Olefins'!J61+'[4]Breakdown-Olefins'!J68</f>
        <v>0.2718946682387019</v>
      </c>
      <c r="K73" s="316">
        <f>'[4]Breakdown-Olefins'!K61+'[4]Breakdown-Olefins'!K68</f>
        <v>0.18218022886256757</v>
      </c>
      <c r="L73" s="316">
        <f>'[4]Breakdown-Olefins'!L61+'[4]Breakdown-Olefins'!L68</f>
        <v>0.17935619722281948</v>
      </c>
      <c r="M73" s="316">
        <f>'[4]Breakdown-Olefins'!M61+'[4]Breakdown-Olefins'!M68</f>
        <v>0.17653216558307128</v>
      </c>
      <c r="N73" s="316">
        <f>'[4]Breakdown-Olefins'!N61+'[4]Breakdown-Olefins'!N68</f>
        <v>0.15647547204022455</v>
      </c>
      <c r="O73" s="316">
        <f>'[4]Breakdown-Olefins'!O61+'[4]Breakdown-Olefins'!O68</f>
        <v>0.13641877849737766</v>
      </c>
      <c r="P73" s="316">
        <f>'[4]Breakdown-Olefins'!P61+'[4]Breakdown-Olefins'!P68</f>
        <v>0.11540674467676303</v>
      </c>
      <c r="Q73" s="316">
        <f>'[4]Breakdown-Olefins'!Q61+'[4]Breakdown-Olefins'!Q68</f>
        <v>9.4394710856148131E-2</v>
      </c>
    </row>
    <row r="74" spans="1:17" hidden="1" x14ac:dyDescent="0.25">
      <c r="A74" s="316" t="s">
        <v>529</v>
      </c>
      <c r="B74" s="316" t="s">
        <v>180</v>
      </c>
      <c r="C74" s="316" t="s">
        <v>531</v>
      </c>
      <c r="D74" s="316" t="s">
        <v>542</v>
      </c>
      <c r="E74" s="316" t="s">
        <v>537</v>
      </c>
      <c r="F74" s="316">
        <f>'[4]Breakdown-Olefins'!F62+'[4]Breakdown-Olefins'!F69</f>
        <v>18.238626380054669</v>
      </c>
      <c r="G74" s="316">
        <f>'[4]Breakdown-Olefins'!G62+'[4]Breakdown-Olefins'!G69</f>
        <v>9.121924631844907</v>
      </c>
      <c r="H74" s="316">
        <f>'[4]Breakdown-Olefins'!H62+'[4]Breakdown-Olefins'!H69</f>
        <v>6.0217353966136704</v>
      </c>
      <c r="I74" s="316">
        <f>'[4]Breakdown-Olefins'!I62+'[4]Breakdown-Olefins'!I69</f>
        <v>2.9215461613824356</v>
      </c>
      <c r="J74" s="316">
        <f>'[4]Breakdown-Olefins'!J62+'[4]Breakdown-Olefins'!J69</f>
        <v>2.5090002865809065</v>
      </c>
      <c r="K74" s="316">
        <f>'[4]Breakdown-Olefins'!K62+'[4]Breakdown-Olefins'!K69</f>
        <v>2.0964544117793773</v>
      </c>
      <c r="L74" s="316">
        <f>'[4]Breakdown-Olefins'!L62+'[4]Breakdown-Olefins'!L69</f>
        <v>2.0828603704362139</v>
      </c>
      <c r="M74" s="316">
        <f>'[4]Breakdown-Olefins'!M62+'[4]Breakdown-Olefins'!M69</f>
        <v>2.0692663290930504</v>
      </c>
      <c r="N74" s="316">
        <f>'[4]Breakdown-Olefins'!N62+'[4]Breakdown-Olefins'!N69</f>
        <v>1.9427848669248027</v>
      </c>
      <c r="O74" s="316">
        <f>'[4]Breakdown-Olefins'!O62+'[4]Breakdown-Olefins'!O69</f>
        <v>1.8163034047565558</v>
      </c>
      <c r="P74" s="316">
        <f>'[4]Breakdown-Olefins'!P62+'[4]Breakdown-Olefins'!P69</f>
        <v>1.6991264728119488</v>
      </c>
      <c r="Q74" s="316">
        <f>'[4]Breakdown-Olefins'!Q62+'[4]Breakdown-Olefins'!Q69</f>
        <v>1.5819495408673427</v>
      </c>
    </row>
    <row r="75" spans="1:17" hidden="1" x14ac:dyDescent="0.25">
      <c r="A75" s="316" t="s">
        <v>529</v>
      </c>
      <c r="B75" s="316" t="s">
        <v>180</v>
      </c>
      <c r="C75" s="316" t="s">
        <v>538</v>
      </c>
      <c r="D75" s="316" t="s">
        <v>120</v>
      </c>
      <c r="E75" s="316" t="s">
        <v>533</v>
      </c>
      <c r="F75" s="316">
        <v>0.56507284168408267</v>
      </c>
      <c r="G75" s="316">
        <v>0.56607127590009165</v>
      </c>
      <c r="H75" s="316">
        <v>0.49889936655255329</v>
      </c>
      <c r="I75" s="316">
        <v>0.4317274572050151</v>
      </c>
      <c r="J75" s="316">
        <v>0.25769474889814875</v>
      </c>
      <c r="K75" s="316">
        <v>1.5640012104984113E-2</v>
      </c>
      <c r="L75" s="316">
        <v>1.3492721034406907E-2</v>
      </c>
      <c r="M75" s="316">
        <v>1.1345429963829923E-2</v>
      </c>
      <c r="N75" s="316">
        <v>1.1345429963829923E-2</v>
      </c>
      <c r="O75" s="316">
        <v>1.1345429963829923E-2</v>
      </c>
      <c r="P75" s="316">
        <v>1.1345429963829923E-2</v>
      </c>
      <c r="Q75" s="316">
        <v>1.1345429963829923E-2</v>
      </c>
    </row>
    <row r="76" spans="1:17" hidden="1" x14ac:dyDescent="0.25">
      <c r="A76" s="316" t="s">
        <v>529</v>
      </c>
      <c r="B76" s="316" t="s">
        <v>180</v>
      </c>
      <c r="C76" s="316" t="s">
        <v>538</v>
      </c>
      <c r="D76" s="316" t="s">
        <v>120</v>
      </c>
      <c r="E76" s="316" t="s">
        <v>534</v>
      </c>
      <c r="F76" s="316">
        <v>0.43637773461851276</v>
      </c>
      <c r="G76" s="316">
        <v>0.43990731238631614</v>
      </c>
      <c r="H76" s="316">
        <v>0.3566738329589636</v>
      </c>
      <c r="I76" s="316">
        <v>0.273440353531611</v>
      </c>
      <c r="J76" s="316">
        <v>0.13418700868810474</v>
      </c>
      <c r="K76" s="316">
        <v>0</v>
      </c>
      <c r="L76" s="316">
        <v>0</v>
      </c>
      <c r="M76" s="316">
        <v>0</v>
      </c>
      <c r="N76" s="316">
        <v>0</v>
      </c>
      <c r="O76" s="316">
        <v>0</v>
      </c>
      <c r="P76" s="316">
        <v>0</v>
      </c>
      <c r="Q76" s="316">
        <v>0</v>
      </c>
    </row>
    <row r="77" spans="1:17" hidden="1" x14ac:dyDescent="0.25">
      <c r="A77" s="316" t="s">
        <v>529</v>
      </c>
      <c r="B77" s="316" t="s">
        <v>180</v>
      </c>
      <c r="C77" s="316" t="s">
        <v>538</v>
      </c>
      <c r="D77" s="316" t="s">
        <v>120</v>
      </c>
      <c r="E77" s="316" t="s">
        <v>535</v>
      </c>
      <c r="F77" s="316">
        <v>4.8055647106868854E-2</v>
      </c>
      <c r="G77" s="316">
        <v>3.0921701390198005E-2</v>
      </c>
      <c r="H77" s="316">
        <v>1.5497945215424634E-2</v>
      </c>
      <c r="I77" s="316">
        <v>7.418904065125312E-5</v>
      </c>
      <c r="J77" s="316">
        <v>7.2869985142024472E-5</v>
      </c>
      <c r="K77" s="316">
        <v>7.1550929632795823E-5</v>
      </c>
      <c r="L77" s="316">
        <v>7.1550929632795823E-5</v>
      </c>
      <c r="M77" s="316">
        <v>7.1550929632795823E-5</v>
      </c>
      <c r="N77" s="316">
        <v>7.1550929632795823E-5</v>
      </c>
      <c r="O77" s="316">
        <v>7.1550929632795823E-5</v>
      </c>
      <c r="P77" s="316">
        <v>7.1550929632795823E-5</v>
      </c>
      <c r="Q77" s="316">
        <v>7.1550929632795823E-5</v>
      </c>
    </row>
    <row r="78" spans="1:17" hidden="1" x14ac:dyDescent="0.25">
      <c r="A78" s="316" t="s">
        <v>529</v>
      </c>
      <c r="B78" s="316" t="s">
        <v>180</v>
      </c>
      <c r="C78" s="316" t="s">
        <v>538</v>
      </c>
      <c r="D78" s="316" t="s">
        <v>120</v>
      </c>
      <c r="E78" s="316" t="s">
        <v>536</v>
      </c>
      <c r="F78" s="316">
        <v>0.55220771507733701</v>
      </c>
      <c r="G78" s="316">
        <v>0.13321504632279574</v>
      </c>
      <c r="H78" s="316">
        <v>8.9996905917090378E-2</v>
      </c>
      <c r="I78" s="316">
        <v>4.6778765511384955E-2</v>
      </c>
      <c r="J78" s="316">
        <v>4.756076579956562E-2</v>
      </c>
      <c r="K78" s="316">
        <v>4.8342766087746306E-2</v>
      </c>
      <c r="L78" s="316">
        <v>4.8351898728625088E-2</v>
      </c>
      <c r="M78" s="316">
        <v>4.8361031369503871E-2</v>
      </c>
      <c r="N78" s="316">
        <v>4.8361031369503871E-2</v>
      </c>
      <c r="O78" s="316">
        <v>4.8361031369503871E-2</v>
      </c>
      <c r="P78" s="316">
        <v>4.8361031369503871E-2</v>
      </c>
      <c r="Q78" s="316">
        <v>4.8361031369503871E-2</v>
      </c>
    </row>
    <row r="79" spans="1:17" hidden="1" x14ac:dyDescent="0.25">
      <c r="A79" s="316" t="s">
        <v>529</v>
      </c>
      <c r="B79" s="316" t="s">
        <v>180</v>
      </c>
      <c r="C79" s="316" t="s">
        <v>538</v>
      </c>
      <c r="D79" s="316" t="s">
        <v>120</v>
      </c>
      <c r="E79" s="316" t="s">
        <v>537</v>
      </c>
      <c r="F79" s="316">
        <v>0.88440165088421896</v>
      </c>
      <c r="G79" s="316">
        <v>0.43767002691537027</v>
      </c>
      <c r="H79" s="316">
        <v>0.30504476001122749</v>
      </c>
      <c r="I79" s="316">
        <v>0.17241949310708457</v>
      </c>
      <c r="J79" s="316">
        <v>0.15484018626958326</v>
      </c>
      <c r="K79" s="316">
        <v>0.13726087943208184</v>
      </c>
      <c r="L79" s="316">
        <v>0.13726087943208184</v>
      </c>
      <c r="M79" s="316">
        <v>0.13726087943208184</v>
      </c>
      <c r="N79" s="316">
        <v>0.13726087943208184</v>
      </c>
      <c r="O79" s="316">
        <v>0.13726087943208184</v>
      </c>
      <c r="P79" s="316">
        <v>0.13726087943208184</v>
      </c>
      <c r="Q79" s="316">
        <v>0.13726087943208184</v>
      </c>
    </row>
    <row r="80" spans="1:17" hidden="1" x14ac:dyDescent="0.25">
      <c r="A80" s="316" t="s">
        <v>529</v>
      </c>
      <c r="B80" s="316" t="s">
        <v>180</v>
      </c>
      <c r="C80" s="316" t="s">
        <v>6</v>
      </c>
      <c r="D80" s="316" t="s">
        <v>120</v>
      </c>
      <c r="E80" s="316" t="s">
        <v>533</v>
      </c>
      <c r="F80" s="316">
        <v>1.3435013543561762</v>
      </c>
      <c r="G80" s="316">
        <v>1.6760019922032194</v>
      </c>
      <c r="H80" s="316">
        <v>1.4887258727529975</v>
      </c>
      <c r="I80" s="316">
        <v>1.3014497533027738</v>
      </c>
      <c r="J80" s="316">
        <v>1.1878389282789028</v>
      </c>
      <c r="K80" s="316">
        <v>0.18611327830885926</v>
      </c>
      <c r="L80" s="316">
        <v>0.1933938853848427</v>
      </c>
      <c r="M80" s="316">
        <v>0.20067449246082525</v>
      </c>
      <c r="N80" s="316">
        <v>0.33752294027791363</v>
      </c>
      <c r="O80" s="316">
        <v>0.21435933724253387</v>
      </c>
      <c r="P80" s="316">
        <v>0.22120175963338973</v>
      </c>
      <c r="Q80" s="316">
        <v>0.22804418202424293</v>
      </c>
    </row>
    <row r="81" spans="1:17" hidden="1" x14ac:dyDescent="0.25">
      <c r="A81" s="316" t="s">
        <v>529</v>
      </c>
      <c r="B81" s="316" t="s">
        <v>180</v>
      </c>
      <c r="C81" s="316" t="s">
        <v>6</v>
      </c>
      <c r="D81" s="316" t="s">
        <v>120</v>
      </c>
      <c r="E81" s="316" t="s">
        <v>534</v>
      </c>
      <c r="F81" s="316">
        <v>0.61967952470629095</v>
      </c>
      <c r="G81" s="316">
        <v>0.90101430843230068</v>
      </c>
      <c r="H81" s="316">
        <v>0.69409076604378495</v>
      </c>
      <c r="I81" s="316">
        <v>0.48716722365526943</v>
      </c>
      <c r="J81" s="316">
        <v>0.29292810506500366</v>
      </c>
      <c r="K81" s="316">
        <v>9.8688986474738893E-2</v>
      </c>
      <c r="L81" s="316">
        <v>0.10656951637256906</v>
      </c>
      <c r="M81" s="316">
        <v>0.11445004627040012</v>
      </c>
      <c r="N81" s="316">
        <v>0.12185628501697243</v>
      </c>
      <c r="O81" s="316">
        <v>0.12926252376354475</v>
      </c>
      <c r="P81" s="316">
        <v>0.13666876251011706</v>
      </c>
      <c r="Q81" s="316">
        <v>0.14407500125668937</v>
      </c>
    </row>
    <row r="82" spans="1:17" hidden="1" x14ac:dyDescent="0.25">
      <c r="A82" s="316" t="s">
        <v>529</v>
      </c>
      <c r="B82" s="316" t="s">
        <v>180</v>
      </c>
      <c r="C82" s="316" t="s">
        <v>6</v>
      </c>
      <c r="D82" s="316" t="s">
        <v>120</v>
      </c>
      <c r="E82" s="316" t="s">
        <v>535</v>
      </c>
      <c r="F82" s="316">
        <v>1.2747254179156521E-2</v>
      </c>
      <c r="G82" s="316">
        <v>1.2961283993076967E-2</v>
      </c>
      <c r="H82" s="316">
        <v>6.5022038160825503E-3</v>
      </c>
      <c r="I82" s="316">
        <v>4.3123639088130954E-5</v>
      </c>
      <c r="J82" s="316">
        <v>4.6599728019378471E-5</v>
      </c>
      <c r="K82" s="316">
        <v>5.0075816950626015E-5</v>
      </c>
      <c r="L82" s="316">
        <v>5.2645891122909535E-5</v>
      </c>
      <c r="M82" s="316">
        <v>5.5215965295193034E-5</v>
      </c>
      <c r="N82" s="316">
        <v>5.7631359077477961E-5</v>
      </c>
      <c r="O82" s="316">
        <v>6.0046752859762915E-5</v>
      </c>
      <c r="P82" s="316">
        <v>6.2462146642047869E-5</v>
      </c>
      <c r="Q82" s="316">
        <v>6.4877540424332803E-5</v>
      </c>
    </row>
    <row r="83" spans="1:17" hidden="1" x14ac:dyDescent="0.25">
      <c r="A83" s="316" t="s">
        <v>529</v>
      </c>
      <c r="B83" s="316" t="s">
        <v>180</v>
      </c>
      <c r="C83" s="316" t="s">
        <v>6</v>
      </c>
      <c r="D83" s="316" t="s">
        <v>120</v>
      </c>
      <c r="E83" s="316" t="s">
        <v>536</v>
      </c>
      <c r="F83" s="316">
        <v>8.4490203102040085E-2</v>
      </c>
      <c r="G83" s="316">
        <v>4.3369844969248492E-2</v>
      </c>
      <c r="H83" s="316">
        <v>4.8778125312177345E-2</v>
      </c>
      <c r="I83" s="316">
        <v>5.4186405655106212E-2</v>
      </c>
      <c r="J83" s="316">
        <v>6.1112049785351813E-2</v>
      </c>
      <c r="K83" s="316">
        <v>6.8037693915597386E-2</v>
      </c>
      <c r="L83" s="316">
        <v>7.0995865808644254E-2</v>
      </c>
      <c r="M83" s="316">
        <v>7.3954037701691094E-2</v>
      </c>
      <c r="N83" s="316">
        <v>7.6734171471545293E-2</v>
      </c>
      <c r="O83" s="316">
        <v>7.9514305241399491E-2</v>
      </c>
      <c r="P83" s="316">
        <v>8.2294439011253689E-2</v>
      </c>
      <c r="Q83" s="316">
        <v>8.5074572781107888E-2</v>
      </c>
    </row>
    <row r="84" spans="1:17" hidden="1" x14ac:dyDescent="0.25">
      <c r="A84" s="316" t="s">
        <v>529</v>
      </c>
      <c r="B84" s="316" t="s">
        <v>180</v>
      </c>
      <c r="C84" s="316" t="s">
        <v>6</v>
      </c>
      <c r="D84" s="316" t="s">
        <v>120</v>
      </c>
      <c r="E84" s="316" t="s">
        <v>537</v>
      </c>
      <c r="F84" s="316">
        <v>7.8302469802304486E-2</v>
      </c>
      <c r="G84" s="316">
        <v>3.6494584625441084E-2</v>
      </c>
      <c r="H84" s="316">
        <v>2.2292214515636961E-2</v>
      </c>
      <c r="I84" s="316">
        <v>8.0898444058328349E-3</v>
      </c>
      <c r="J84" s="316">
        <v>8.2813882526059906E-3</v>
      </c>
      <c r="K84" s="316">
        <v>8.4729320993791393E-3</v>
      </c>
      <c r="L84" s="316">
        <v>8.4729320993791393E-3</v>
      </c>
      <c r="M84" s="316">
        <v>8.4729320993791393E-3</v>
      </c>
      <c r="N84" s="316">
        <v>8.4729320993791393E-3</v>
      </c>
      <c r="O84" s="316">
        <v>8.4729320993791393E-3</v>
      </c>
      <c r="P84" s="316">
        <v>8.4729320993791393E-3</v>
      </c>
      <c r="Q84" s="316">
        <v>8.4729320993791393E-3</v>
      </c>
    </row>
    <row r="85" spans="1:17" hidden="1" x14ac:dyDescent="0.25">
      <c r="A85" s="316" t="s">
        <v>529</v>
      </c>
      <c r="B85" s="316" t="s">
        <v>180</v>
      </c>
      <c r="C85" s="316" t="s">
        <v>0</v>
      </c>
      <c r="D85" s="316" t="s">
        <v>120</v>
      </c>
      <c r="E85" s="316" t="s">
        <v>533</v>
      </c>
      <c r="F85" s="316">
        <v>24.819340578167733</v>
      </c>
      <c r="G85" s="316">
        <v>25.400624451584033</v>
      </c>
      <c r="H85" s="316">
        <v>29.345056385362078</v>
      </c>
      <c r="I85" s="316">
        <v>33.289488319140119</v>
      </c>
      <c r="J85" s="316">
        <v>32.39265525581191</v>
      </c>
      <c r="K85" s="316">
        <v>2.4357029943868369</v>
      </c>
      <c r="L85" s="316">
        <v>2.6528860962624989</v>
      </c>
      <c r="M85" s="316">
        <v>2.8700691981382178</v>
      </c>
      <c r="N85" s="316">
        <v>3.0687319331675269</v>
      </c>
      <c r="O85" s="316">
        <v>3.2673946681968573</v>
      </c>
      <c r="P85" s="316">
        <v>3.4660574032261877</v>
      </c>
      <c r="Q85" s="316">
        <v>3.6647201382555323</v>
      </c>
    </row>
    <row r="86" spans="1:17" hidden="1" x14ac:dyDescent="0.25">
      <c r="A86" s="316" t="s">
        <v>529</v>
      </c>
      <c r="B86" s="316" t="s">
        <v>180</v>
      </c>
      <c r="C86" s="316" t="s">
        <v>0</v>
      </c>
      <c r="D86" s="316" t="s">
        <v>120</v>
      </c>
      <c r="E86" s="316" t="s">
        <v>534</v>
      </c>
      <c r="F86" s="316">
        <v>6.0639828362572175</v>
      </c>
      <c r="G86" s="316">
        <v>6.2109746192920223</v>
      </c>
      <c r="H86" s="316">
        <v>7.1750174628426215</v>
      </c>
      <c r="I86" s="316">
        <v>8.1390603063932208</v>
      </c>
      <c r="J86" s="316">
        <v>4.3671956058407533</v>
      </c>
      <c r="K86" s="316">
        <v>0.59533090528827515</v>
      </c>
      <c r="L86" s="316">
        <v>0.64828404140543938</v>
      </c>
      <c r="M86" s="316">
        <v>0.70123717752259829</v>
      </c>
      <c r="N86" s="316">
        <v>0.74967471598006696</v>
      </c>
      <c r="O86" s="316">
        <v>0.79811225443753031</v>
      </c>
      <c r="P86" s="316">
        <v>0.84654979289499366</v>
      </c>
      <c r="Q86" s="316">
        <v>0.89498733135246411</v>
      </c>
    </row>
    <row r="87" spans="1:17" hidden="1" x14ac:dyDescent="0.25">
      <c r="A87" s="316" t="s">
        <v>529</v>
      </c>
      <c r="B87" s="316" t="s">
        <v>180</v>
      </c>
      <c r="C87" s="316" t="s">
        <v>0</v>
      </c>
      <c r="D87" s="316" t="s">
        <v>120</v>
      </c>
      <c r="E87" s="316" t="s">
        <v>535</v>
      </c>
      <c r="F87" s="316">
        <v>5.8105434739461254E-5</v>
      </c>
      <c r="G87" s="316">
        <v>1.1613584243096917E-3</v>
      </c>
      <c r="H87" s="316">
        <v>5.8203821401359743E-4</v>
      </c>
      <c r="I87" s="316">
        <v>2.718003717503292E-6</v>
      </c>
      <c r="J87" s="316">
        <v>2.5452009167174841E-6</v>
      </c>
      <c r="K87" s="316">
        <v>2.3723981159316748E-6</v>
      </c>
      <c r="L87" s="316">
        <v>2.3723981159316748E-6</v>
      </c>
      <c r="M87" s="316">
        <v>2.3723981159316748E-6</v>
      </c>
      <c r="N87" s="316">
        <v>2.3723981159316748E-6</v>
      </c>
      <c r="O87" s="316">
        <v>2.3723981159316748E-6</v>
      </c>
      <c r="P87" s="316">
        <v>2.3723981159316748E-6</v>
      </c>
      <c r="Q87" s="316">
        <v>2.3723981159316748E-6</v>
      </c>
    </row>
    <row r="88" spans="1:17" hidden="1" x14ac:dyDescent="0.25">
      <c r="A88" s="316" t="s">
        <v>529</v>
      </c>
      <c r="B88" s="316" t="s">
        <v>180</v>
      </c>
      <c r="C88" s="316" t="s">
        <v>0</v>
      </c>
      <c r="D88" s="316" t="s">
        <v>120</v>
      </c>
      <c r="E88" s="316" t="s">
        <v>536</v>
      </c>
      <c r="F88" s="316">
        <v>0.82679372323217226</v>
      </c>
      <c r="G88" s="316">
        <v>0.25768346444986462</v>
      </c>
      <c r="H88" s="316">
        <v>0.25146203512492993</v>
      </c>
      <c r="I88" s="316">
        <v>0.24524060579999518</v>
      </c>
      <c r="J88" s="316">
        <v>0.36004870661819532</v>
      </c>
      <c r="K88" s="316">
        <v>0.47485680743639536</v>
      </c>
      <c r="L88" s="316">
        <v>0.50833120530603937</v>
      </c>
      <c r="M88" s="316">
        <v>0.54180560317568349</v>
      </c>
      <c r="N88" s="316">
        <v>0.57242545977046444</v>
      </c>
      <c r="O88" s="316">
        <v>0.6030453163652455</v>
      </c>
      <c r="P88" s="316">
        <v>0.63366517296002756</v>
      </c>
      <c r="Q88" s="316">
        <v>0.66428502955480973</v>
      </c>
    </row>
    <row r="89" spans="1:17" hidden="1" x14ac:dyDescent="0.25">
      <c r="A89" s="316" t="s">
        <v>529</v>
      </c>
      <c r="B89" s="316" t="s">
        <v>180</v>
      </c>
      <c r="C89" s="316" t="s">
        <v>0</v>
      </c>
      <c r="D89" s="316" t="s">
        <v>120</v>
      </c>
      <c r="E89" s="316" t="s">
        <v>537</v>
      </c>
      <c r="F89" s="316">
        <v>3.7147436471271362</v>
      </c>
      <c r="G89" s="316">
        <v>1.6260134758845461</v>
      </c>
      <c r="H89" s="316">
        <v>1.0549747955644666</v>
      </c>
      <c r="I89" s="316">
        <v>0.48393611524438684</v>
      </c>
      <c r="J89" s="316">
        <v>0.53372372488896147</v>
      </c>
      <c r="K89" s="316">
        <v>0.58351133453353599</v>
      </c>
      <c r="L89" s="316">
        <v>0.63541315056389847</v>
      </c>
      <c r="M89" s="316">
        <v>0.68731496659426083</v>
      </c>
      <c r="N89" s="316">
        <v>0.73479083666210099</v>
      </c>
      <c r="O89" s="316">
        <v>0.78226670672994103</v>
      </c>
      <c r="P89" s="316">
        <v>0.82974257679778285</v>
      </c>
      <c r="Q89" s="316">
        <v>0.87721844686562467</v>
      </c>
    </row>
    <row r="90" spans="1:17" hidden="1" x14ac:dyDescent="0.25">
      <c r="A90" s="316" t="s">
        <v>529</v>
      </c>
      <c r="B90" s="316" t="s">
        <v>180</v>
      </c>
      <c r="C90" s="316" t="s">
        <v>4</v>
      </c>
      <c r="D90" s="316" t="s">
        <v>539</v>
      </c>
      <c r="E90" s="316" t="s">
        <v>533</v>
      </c>
      <c r="F90" s="316">
        <v>8.9925602755746278E-2</v>
      </c>
      <c r="G90" s="316">
        <v>9.858922574142466E-2</v>
      </c>
      <c r="H90" s="316">
        <v>0.10165475822027512</v>
      </c>
      <c r="I90" s="316">
        <v>0.10472029069912553</v>
      </c>
      <c r="J90" s="316">
        <v>0.107581861509479</v>
      </c>
      <c r="K90" s="316">
        <v>0.1104434323198325</v>
      </c>
      <c r="L90" s="316">
        <v>0.1104434323198325</v>
      </c>
      <c r="M90" s="316">
        <v>0.1104434323198325</v>
      </c>
      <c r="N90" s="316">
        <v>0.1104434323198325</v>
      </c>
      <c r="O90" s="316">
        <v>0.1104434323198325</v>
      </c>
      <c r="P90" s="316">
        <v>0.1104434323198325</v>
      </c>
      <c r="Q90" s="316">
        <v>0.1104434323198325</v>
      </c>
    </row>
    <row r="91" spans="1:17" hidden="1" x14ac:dyDescent="0.25">
      <c r="A91" s="316" t="s">
        <v>529</v>
      </c>
      <c r="B91" s="316" t="s">
        <v>180</v>
      </c>
      <c r="C91" s="316" t="s">
        <v>4</v>
      </c>
      <c r="D91" s="316" t="s">
        <v>539</v>
      </c>
      <c r="E91" s="316" t="s">
        <v>535</v>
      </c>
      <c r="F91" s="316">
        <v>3.5991313747958826</v>
      </c>
      <c r="G91" s="316">
        <v>2.4933812630431205</v>
      </c>
      <c r="H91" s="316">
        <v>1.2500009773837681</v>
      </c>
      <c r="I91" s="316">
        <v>6.6206917244166167E-3</v>
      </c>
      <c r="J91" s="316">
        <v>6.8027814705677253E-3</v>
      </c>
      <c r="K91" s="316">
        <v>6.9848712167188375E-3</v>
      </c>
      <c r="L91" s="316">
        <v>6.9848712167188375E-3</v>
      </c>
      <c r="M91" s="316">
        <v>6.9848712167188375E-3</v>
      </c>
      <c r="N91" s="316">
        <v>6.9848712167188375E-3</v>
      </c>
      <c r="O91" s="316">
        <v>6.9848712167188375E-3</v>
      </c>
      <c r="P91" s="316">
        <v>6.9848712167188375E-3</v>
      </c>
      <c r="Q91" s="316">
        <v>6.9848712167188375E-3</v>
      </c>
    </row>
    <row r="92" spans="1:17" hidden="1" x14ac:dyDescent="0.25">
      <c r="A92" s="316" t="s">
        <v>540</v>
      </c>
      <c r="B92" s="316" t="s">
        <v>180</v>
      </c>
      <c r="C92" s="316" t="s">
        <v>531</v>
      </c>
      <c r="D92" s="316" t="s">
        <v>542</v>
      </c>
      <c r="E92" s="316" t="s">
        <v>533</v>
      </c>
      <c r="F92" s="316">
        <f>'[4]Breakdown-Olefins'!F72+'[4]Breakdown-Olefins'!F79</f>
        <v>1.0599633632139194</v>
      </c>
      <c r="G92" s="316">
        <f>'[4]Breakdown-Olefins'!G72+'[4]Breakdown-Olefins'!G79</f>
        <v>1.3027788168337382</v>
      </c>
      <c r="H92" s="316">
        <f>'[4]Breakdown-Olefins'!H72+'[4]Breakdown-Olefins'!H79</f>
        <v>1.3521507890336129</v>
      </c>
      <c r="I92" s="316">
        <f>'[4]Breakdown-Olefins'!I72+'[4]Breakdown-Olefins'!I79</f>
        <v>1.4015227612334877</v>
      </c>
      <c r="J92" s="316">
        <f>'[4]Breakdown-Olefins'!J72+'[4]Breakdown-Olefins'!J79</f>
        <v>0.83333900136999084</v>
      </c>
      <c r="K92" s="316">
        <f>'[4]Breakdown-Olefins'!K72+'[4]Breakdown-Olefins'!K79</f>
        <v>0.40166450743878362</v>
      </c>
      <c r="L92" s="316">
        <f>'[4]Breakdown-Olefins'!L72+'[4]Breakdown-Olefins'!L79</f>
        <v>0.32613459074567952</v>
      </c>
      <c r="M92" s="316">
        <f>'[4]Breakdown-Olefins'!M72+'[4]Breakdown-Olefins'!M79</f>
        <v>0.25060467405257492</v>
      </c>
      <c r="N92" s="316">
        <f>'[4]Breakdown-Olefins'!N72+'[4]Breakdown-Olefins'!N79</f>
        <v>0.24793907168943388</v>
      </c>
      <c r="O92" s="316">
        <f>'[4]Breakdown-Olefins'!O72+'[4]Breakdown-Olefins'!O79</f>
        <v>0.24527346932629271</v>
      </c>
      <c r="P92" s="316">
        <f>'[4]Breakdown-Olefins'!P72+'[4]Breakdown-Olefins'!P79</f>
        <v>0.24307688854497259</v>
      </c>
      <c r="Q92" s="316">
        <f>'[4]Breakdown-Olefins'!Q72+'[4]Breakdown-Olefins'!Q79</f>
        <v>0.24088030776365243</v>
      </c>
    </row>
    <row r="93" spans="1:17" hidden="1" x14ac:dyDescent="0.25">
      <c r="A93" s="316" t="s">
        <v>540</v>
      </c>
      <c r="B93" s="316" t="s">
        <v>180</v>
      </c>
      <c r="C93" s="316" t="s">
        <v>531</v>
      </c>
      <c r="D93" s="316" t="s">
        <v>542</v>
      </c>
      <c r="E93" s="316" t="s">
        <v>534</v>
      </c>
      <c r="F93" s="316">
        <f>'[4]Breakdown-Olefins'!F73+'[4]Breakdown-Olefins'!F80</f>
        <v>31.153148869382807</v>
      </c>
      <c r="G93" s="316">
        <f>'[4]Breakdown-Olefins'!G73+'[4]Breakdown-Olefins'!G80</f>
        <v>33.647724210663512</v>
      </c>
      <c r="H93" s="316">
        <f>'[4]Breakdown-Olefins'!H73+'[4]Breakdown-Olefins'!H80</f>
        <v>31.598022105796897</v>
      </c>
      <c r="I93" s="316">
        <f>'[4]Breakdown-Olefins'!I73+'[4]Breakdown-Olefins'!I80</f>
        <v>29.548320000930296</v>
      </c>
      <c r="J93" s="316">
        <f>'[4]Breakdown-Olefins'!J73+'[4]Breakdown-Olefins'!J80</f>
        <v>21.692501728553509</v>
      </c>
      <c r="K93" s="316">
        <f>'[4]Breakdown-Olefins'!K73+'[4]Breakdown-Olefins'!K80</f>
        <v>13.836683456176699</v>
      </c>
      <c r="L93" s="316">
        <f>'[4]Breakdown-Olefins'!L73+'[4]Breakdown-Olefins'!L80</f>
        <v>10.301371713060767</v>
      </c>
      <c r="M93" s="316">
        <f>'[4]Breakdown-Olefins'!M73+'[4]Breakdown-Olefins'!M80</f>
        <v>6.7660599699448483</v>
      </c>
      <c r="N93" s="316">
        <f>'[4]Breakdown-Olefins'!N73+'[4]Breakdown-Olefins'!N80</f>
        <v>5.2313243003325223</v>
      </c>
      <c r="O93" s="316">
        <f>'[4]Breakdown-Olefins'!O73+'[4]Breakdown-Olefins'!O80</f>
        <v>3.6965886307201834</v>
      </c>
      <c r="P93" s="316">
        <f>'[4]Breakdown-Olefins'!P73+'[4]Breakdown-Olefins'!P80</f>
        <v>2.0902873774745401</v>
      </c>
      <c r="Q93" s="316">
        <f>'[4]Breakdown-Olefins'!Q73+'[4]Breakdown-Olefins'!Q80</f>
        <v>0.48398612422887899</v>
      </c>
    </row>
    <row r="94" spans="1:17" hidden="1" x14ac:dyDescent="0.25">
      <c r="A94" s="316" t="s">
        <v>540</v>
      </c>
      <c r="B94" s="316" t="s">
        <v>180</v>
      </c>
      <c r="C94" s="316" t="s">
        <v>531</v>
      </c>
      <c r="D94" s="316" t="s">
        <v>542</v>
      </c>
      <c r="E94" s="316" t="s">
        <v>535</v>
      </c>
      <c r="F94" s="316">
        <f>'[4]Breakdown-Olefins'!F74+'[4]Breakdown-Olefins'!F81</f>
        <v>0.85686976461507858</v>
      </c>
      <c r="G94" s="316">
        <f>'[4]Breakdown-Olefins'!G74+'[4]Breakdown-Olefins'!G81</f>
        <v>0.73158700517587094</v>
      </c>
      <c r="H94" s="316">
        <f>'[4]Breakdown-Olefins'!H74+'[4]Breakdown-Olefins'!H81</f>
        <v>0.52010993441562947</v>
      </c>
      <c r="I94" s="316">
        <f>'[4]Breakdown-Olefins'!I74+'[4]Breakdown-Olefins'!I81</f>
        <v>0.30863286365538833</v>
      </c>
      <c r="J94" s="316">
        <f>'[4]Breakdown-Olefins'!J74+'[4]Breakdown-Olefins'!J81</f>
        <v>0.15483398797527606</v>
      </c>
      <c r="K94" s="316">
        <f>'[4]Breakdown-Olefins'!K74+'[4]Breakdown-Olefins'!K81</f>
        <v>1.035112295163725E-3</v>
      </c>
      <c r="L94" s="316">
        <f>'[4]Breakdown-Olefins'!L74+'[4]Breakdown-Olefins'!L81</f>
        <v>1.0332117848601812E-3</v>
      </c>
      <c r="M94" s="316">
        <f>'[4]Breakdown-Olefins'!M74+'[4]Breakdown-Olefins'!M81</f>
        <v>1.031311274556637E-3</v>
      </c>
      <c r="N94" s="316">
        <f>'[4]Breakdown-Olefins'!N74+'[4]Breakdown-Olefins'!N81</f>
        <v>1.0088022229842405E-3</v>
      </c>
      <c r="O94" s="316">
        <f>'[4]Breakdown-Olefins'!O74+'[4]Breakdown-Olefins'!O81</f>
        <v>9.8629317141184355E-4</v>
      </c>
      <c r="P94" s="316">
        <f>'[4]Breakdown-Olefins'!P74+'[4]Breakdown-Olefins'!P81</f>
        <v>9.6431545799981915E-4</v>
      </c>
      <c r="Q94" s="316">
        <f>'[4]Breakdown-Olefins'!Q74+'[4]Breakdown-Olefins'!Q81</f>
        <v>9.4233774458779476E-4</v>
      </c>
    </row>
    <row r="95" spans="1:17" hidden="1" x14ac:dyDescent="0.25">
      <c r="A95" s="316" t="s">
        <v>540</v>
      </c>
      <c r="B95" s="316" t="s">
        <v>180</v>
      </c>
      <c r="C95" s="316" t="s">
        <v>531</v>
      </c>
      <c r="D95" s="316" t="s">
        <v>542</v>
      </c>
      <c r="E95" s="316" t="s">
        <v>536</v>
      </c>
      <c r="F95" s="316">
        <f>'[4]Breakdown-Olefins'!F75+'[4]Breakdown-Olefins'!F82</f>
        <v>4.7719002131424286</v>
      </c>
      <c r="G95" s="316">
        <f>'[4]Breakdown-Olefins'!G75+'[4]Breakdown-Olefins'!G82</f>
        <v>2.9464008370209269</v>
      </c>
      <c r="H95" s="316">
        <f>'[4]Breakdown-Olefins'!H75+'[4]Breakdown-Olefins'!H82</f>
        <v>1.759415197362705</v>
      </c>
      <c r="I95" s="316">
        <f>'[4]Breakdown-Olefins'!I75+'[4]Breakdown-Olefins'!I82</f>
        <v>0.57242955770448267</v>
      </c>
      <c r="J95" s="316">
        <f>'[4]Breakdown-Olefins'!J75+'[4]Breakdown-Olefins'!J82</f>
        <v>0.4093265961850463</v>
      </c>
      <c r="K95" s="316">
        <f>'[4]Breakdown-Olefins'!K75+'[4]Breakdown-Olefins'!K82</f>
        <v>0.24622363466560968</v>
      </c>
      <c r="L95" s="316">
        <f>'[4]Breakdown-Olefins'!L75+'[4]Breakdown-Olefins'!L82</f>
        <v>0.20709417450853901</v>
      </c>
      <c r="M95" s="316">
        <f>'[4]Breakdown-Olefins'!M75+'[4]Breakdown-Olefins'!M82</f>
        <v>0.1679647143514682</v>
      </c>
      <c r="N95" s="316">
        <f>'[4]Breakdown-Olefins'!N75+'[4]Breakdown-Olefins'!N82</f>
        <v>0.14797317219125103</v>
      </c>
      <c r="O95" s="316">
        <f>'[4]Breakdown-Olefins'!O75+'[4]Breakdown-Olefins'!O82</f>
        <v>0.12798163003103374</v>
      </c>
      <c r="P95" s="316">
        <f>'[4]Breakdown-Olefins'!P75+'[4]Breakdown-Olefins'!P82</f>
        <v>0.10696959621041913</v>
      </c>
      <c r="Q95" s="316">
        <f>'[4]Breakdown-Olefins'!Q75+'[4]Breakdown-Olefins'!Q82</f>
        <v>0.10041379992878879</v>
      </c>
    </row>
    <row r="96" spans="1:17" hidden="1" x14ac:dyDescent="0.25">
      <c r="A96" s="316" t="s">
        <v>540</v>
      </c>
      <c r="B96" s="316" t="s">
        <v>180</v>
      </c>
      <c r="C96" s="316" t="s">
        <v>531</v>
      </c>
      <c r="D96" s="316" t="s">
        <v>542</v>
      </c>
      <c r="E96" s="316" t="s">
        <v>537</v>
      </c>
      <c r="F96" s="316">
        <f>'[4]Breakdown-Olefins'!F76+'[4]Breakdown-Olefins'!F83</f>
        <v>21.340092690960368</v>
      </c>
      <c r="G96" s="316">
        <f>'[4]Breakdown-Olefins'!G76+'[4]Breakdown-Olefins'!G83</f>
        <v>16.173050353086342</v>
      </c>
      <c r="H96" s="316">
        <f>'[4]Breakdown-Olefins'!H76+'[4]Breakdown-Olefins'!H83</f>
        <v>12.424670752308423</v>
      </c>
      <c r="I96" s="316">
        <f>'[4]Breakdown-Olefins'!I76+'[4]Breakdown-Olefins'!I83</f>
        <v>8.6762911515305117</v>
      </c>
      <c r="J96" s="316">
        <f>'[4]Breakdown-Olefins'!J76+'[4]Breakdown-Olefins'!J83</f>
        <v>5.3863727816549423</v>
      </c>
      <c r="K96" s="316">
        <f>'[4]Breakdown-Olefins'!K76+'[4]Breakdown-Olefins'!K83</f>
        <v>2.0964544117793773</v>
      </c>
      <c r="L96" s="316">
        <f>'[4]Breakdown-Olefins'!L76+'[4]Breakdown-Olefins'!L83</f>
        <v>2.0828603704362139</v>
      </c>
      <c r="M96" s="316">
        <f>'[4]Breakdown-Olefins'!M76+'[4]Breakdown-Olefins'!M83</f>
        <v>2.0692663290930504</v>
      </c>
      <c r="N96" s="316">
        <f>'[4]Breakdown-Olefins'!N76+'[4]Breakdown-Olefins'!N83</f>
        <v>1.9427848669248027</v>
      </c>
      <c r="O96" s="316">
        <f>'[4]Breakdown-Olefins'!O76+'[4]Breakdown-Olefins'!O83</f>
        <v>1.8163034047565558</v>
      </c>
      <c r="P96" s="316">
        <f>'[4]Breakdown-Olefins'!P76+'[4]Breakdown-Olefins'!P83</f>
        <v>1.6991264728119488</v>
      </c>
      <c r="Q96" s="316">
        <f>'[4]Breakdown-Olefins'!Q76+'[4]Breakdown-Olefins'!Q83</f>
        <v>1.5819495408673427</v>
      </c>
    </row>
    <row r="97" spans="1:17" hidden="1" x14ac:dyDescent="0.25">
      <c r="A97" s="316" t="s">
        <v>540</v>
      </c>
      <c r="B97" s="316" t="s">
        <v>180</v>
      </c>
      <c r="C97" s="316" t="s">
        <v>538</v>
      </c>
      <c r="D97" s="316" t="s">
        <v>120</v>
      </c>
      <c r="E97" s="316" t="s">
        <v>533</v>
      </c>
      <c r="F97" s="316">
        <v>0.56507284168408267</v>
      </c>
      <c r="G97" s="316">
        <v>0.56607127590009165</v>
      </c>
      <c r="H97" s="316">
        <v>0.55298044683588998</v>
      </c>
      <c r="I97" s="316">
        <v>0.53988961777168853</v>
      </c>
      <c r="J97" s="316">
        <v>0.45321818651660883</v>
      </c>
      <c r="K97" s="316">
        <v>0.38052826990261812</v>
      </c>
      <c r="L97" s="316">
        <v>0.25648277450294282</v>
      </c>
      <c r="M97" s="316">
        <v>0.13243727910326752</v>
      </c>
      <c r="N97" s="316">
        <v>1.3839959599427076E-2</v>
      </c>
      <c r="O97" s="316">
        <v>1.1345429963829923E-2</v>
      </c>
      <c r="P97" s="316">
        <v>1.1345429963829923E-2</v>
      </c>
      <c r="Q97" s="316">
        <v>1.1345429963829923E-2</v>
      </c>
    </row>
    <row r="98" spans="1:17" hidden="1" x14ac:dyDescent="0.25">
      <c r="A98" s="316" t="s">
        <v>540</v>
      </c>
      <c r="B98" s="316" t="s">
        <v>180</v>
      </c>
      <c r="C98" s="316" t="s">
        <v>538</v>
      </c>
      <c r="D98" s="316" t="s">
        <v>120</v>
      </c>
      <c r="E98" s="316" t="s">
        <v>534</v>
      </c>
      <c r="F98" s="316">
        <v>0.43637773461851276</v>
      </c>
      <c r="G98" s="316">
        <v>0.43990731238631614</v>
      </c>
      <c r="H98" s="316">
        <v>0.41906213042115764</v>
      </c>
      <c r="I98" s="316">
        <v>0.39821694845599909</v>
      </c>
      <c r="J98" s="316">
        <v>0.29722765165457404</v>
      </c>
      <c r="K98" s="316">
        <v>0.19623835485314908</v>
      </c>
      <c r="L98" s="316">
        <v>0.11288920388183044</v>
      </c>
      <c r="M98" s="316">
        <v>2.9540052910511705E-2</v>
      </c>
      <c r="N98" s="316">
        <v>1.2236858377555115E-2</v>
      </c>
      <c r="O98" s="316">
        <v>0</v>
      </c>
      <c r="P98" s="316">
        <v>0</v>
      </c>
      <c r="Q98" s="316">
        <v>0</v>
      </c>
    </row>
    <row r="99" spans="1:17" hidden="1" x14ac:dyDescent="0.25">
      <c r="A99" s="316" t="s">
        <v>540</v>
      </c>
      <c r="B99" s="316" t="s">
        <v>180</v>
      </c>
      <c r="C99" s="316" t="s">
        <v>538</v>
      </c>
      <c r="D99" s="316" t="s">
        <v>120</v>
      </c>
      <c r="E99" s="316" t="s">
        <v>535</v>
      </c>
      <c r="F99" s="316">
        <v>5.2985593969551138E-2</v>
      </c>
      <c r="G99" s="316">
        <v>4.0957845031692544E-2</v>
      </c>
      <c r="H99" s="316">
        <v>2.872535522115198E-2</v>
      </c>
      <c r="I99" s="316">
        <v>1.6492865410611422E-2</v>
      </c>
      <c r="J99" s="316">
        <v>8.2822081701221101E-3</v>
      </c>
      <c r="K99" s="316">
        <v>7.1550929632795823E-5</v>
      </c>
      <c r="L99" s="316">
        <v>7.1550929632795823E-5</v>
      </c>
      <c r="M99" s="316">
        <v>7.1550929632795823E-5</v>
      </c>
      <c r="N99" s="316">
        <v>7.1550929632795823E-5</v>
      </c>
      <c r="O99" s="316">
        <v>7.1550929632795823E-5</v>
      </c>
      <c r="P99" s="316">
        <v>7.1550929632795823E-5</v>
      </c>
      <c r="Q99" s="316">
        <v>7.1550929632795823E-5</v>
      </c>
    </row>
    <row r="100" spans="1:17" hidden="1" x14ac:dyDescent="0.25">
      <c r="A100" s="316" t="s">
        <v>540</v>
      </c>
      <c r="B100" s="316" t="s">
        <v>180</v>
      </c>
      <c r="C100" s="316" t="s">
        <v>538</v>
      </c>
      <c r="D100" s="316" t="s">
        <v>120</v>
      </c>
      <c r="E100" s="316" t="s">
        <v>536</v>
      </c>
      <c r="F100" s="316">
        <v>0.64127347557368208</v>
      </c>
      <c r="G100" s="316">
        <v>0.33977041687040843</v>
      </c>
      <c r="H100" s="316">
        <v>0.2037676362278914</v>
      </c>
      <c r="I100" s="316">
        <v>6.7764855585374525E-2</v>
      </c>
      <c r="J100" s="316">
        <v>5.7761928952656479E-2</v>
      </c>
      <c r="K100" s="316">
        <v>4.7759002319938439E-2</v>
      </c>
      <c r="L100" s="316">
        <v>4.8641072222543373E-2</v>
      </c>
      <c r="M100" s="316">
        <v>4.9523142125148314E-2</v>
      </c>
      <c r="N100" s="316">
        <v>4.9854242113052255E-2</v>
      </c>
      <c r="O100" s="316">
        <v>5.0185342100956189E-2</v>
      </c>
      <c r="P100" s="316">
        <v>5.0185342100956189E-2</v>
      </c>
      <c r="Q100" s="316">
        <v>5.0185342100956189E-2</v>
      </c>
    </row>
    <row r="101" spans="1:17" hidden="1" x14ac:dyDescent="0.25">
      <c r="A101" s="316" t="s">
        <v>540</v>
      </c>
      <c r="B101" s="316" t="s">
        <v>180</v>
      </c>
      <c r="C101" s="316" t="s">
        <v>538</v>
      </c>
      <c r="D101" s="316" t="s">
        <v>120</v>
      </c>
      <c r="E101" s="316" t="s">
        <v>537</v>
      </c>
      <c r="F101" s="316">
        <v>1.0279333164523663</v>
      </c>
      <c r="G101" s="316">
        <v>0.72110565907246527</v>
      </c>
      <c r="H101" s="316">
        <v>0.55320662152367039</v>
      </c>
      <c r="I101" s="316">
        <v>0.38530758397487508</v>
      </c>
      <c r="J101" s="316">
        <v>0.26128423170347853</v>
      </c>
      <c r="K101" s="316">
        <v>0.13726087943208184</v>
      </c>
      <c r="L101" s="316">
        <v>0.13726087943208184</v>
      </c>
      <c r="M101" s="316">
        <v>0.13726087943208184</v>
      </c>
      <c r="N101" s="316">
        <v>0.13726087943208184</v>
      </c>
      <c r="O101" s="316">
        <v>0.13726087943208184</v>
      </c>
      <c r="P101" s="316">
        <v>0.13726087943208184</v>
      </c>
      <c r="Q101" s="316">
        <v>0.13726087943208184</v>
      </c>
    </row>
    <row r="102" spans="1:17" hidden="1" x14ac:dyDescent="0.25">
      <c r="A102" s="316" t="s">
        <v>540</v>
      </c>
      <c r="B102" s="316" t="s">
        <v>180</v>
      </c>
      <c r="C102" s="316" t="s">
        <v>6</v>
      </c>
      <c r="D102" s="316" t="s">
        <v>120</v>
      </c>
      <c r="E102" s="316" t="s">
        <v>533</v>
      </c>
      <c r="F102" s="316">
        <v>1.3435013543561762</v>
      </c>
      <c r="G102" s="316">
        <v>1.6760019922032194</v>
      </c>
      <c r="H102" s="316">
        <v>1.7686368050482568</v>
      </c>
      <c r="I102" s="316">
        <v>1.8612716178932929</v>
      </c>
      <c r="J102" s="316">
        <v>2.0667927617405755</v>
      </c>
      <c r="K102" s="316">
        <v>1.9229169941854729</v>
      </c>
      <c r="L102" s="316">
        <v>1.758002073819932</v>
      </c>
      <c r="M102" s="316">
        <v>1.5930871534543893</v>
      </c>
      <c r="N102" s="316">
        <v>1.6131954968071041</v>
      </c>
      <c r="O102" s="316">
        <v>1.3598029954666395</v>
      </c>
      <c r="P102" s="316">
        <v>0.79392358874544255</v>
      </c>
      <c r="Q102" s="316">
        <v>0.22804418202424337</v>
      </c>
    </row>
    <row r="103" spans="1:17" hidden="1" x14ac:dyDescent="0.25">
      <c r="A103" s="316" t="s">
        <v>540</v>
      </c>
      <c r="B103" s="316" t="s">
        <v>180</v>
      </c>
      <c r="C103" s="316" t="s">
        <v>6</v>
      </c>
      <c r="D103" s="316" t="s">
        <v>120</v>
      </c>
      <c r="E103" s="316" t="s">
        <v>534</v>
      </c>
      <c r="F103" s="316">
        <v>0.61967952470629095</v>
      </c>
      <c r="G103" s="316">
        <v>0.90101430843230068</v>
      </c>
      <c r="H103" s="316">
        <v>0.83619569174772201</v>
      </c>
      <c r="I103" s="316">
        <v>0.77137707506314346</v>
      </c>
      <c r="J103" s="316">
        <v>0.9302922712549696</v>
      </c>
      <c r="K103" s="316">
        <v>1.0892074674467958</v>
      </c>
      <c r="L103" s="316">
        <v>0.91070353954961014</v>
      </c>
      <c r="M103" s="316">
        <v>0.73219961165242542</v>
      </c>
      <c r="N103" s="316">
        <v>0.59907836645132551</v>
      </c>
      <c r="O103" s="316">
        <v>0.46595712125022493</v>
      </c>
      <c r="P103" s="316">
        <v>0.30501606125345804</v>
      </c>
      <c r="Q103" s="316">
        <v>0.14407500125668937</v>
      </c>
    </row>
    <row r="104" spans="1:17" hidden="1" x14ac:dyDescent="0.25">
      <c r="A104" s="316" t="s">
        <v>540</v>
      </c>
      <c r="B104" s="316" t="s">
        <v>180</v>
      </c>
      <c r="C104" s="316" t="s">
        <v>6</v>
      </c>
      <c r="D104" s="316" t="s">
        <v>120</v>
      </c>
      <c r="E104" s="316" t="s">
        <v>535</v>
      </c>
      <c r="F104" s="316">
        <v>1.4054973240947377E-2</v>
      </c>
      <c r="G104" s="316">
        <v>1.7168080582024032E-2</v>
      </c>
      <c r="H104" s="316">
        <v>1.3377419267562458E-2</v>
      </c>
      <c r="I104" s="316">
        <v>9.586757953100879E-3</v>
      </c>
      <c r="J104" s="316">
        <v>4.818416885025753E-3</v>
      </c>
      <c r="K104" s="316">
        <v>5.0075816950626015E-5</v>
      </c>
      <c r="L104" s="316">
        <v>5.2645891122909535E-5</v>
      </c>
      <c r="M104" s="316">
        <v>5.5215965295193034E-5</v>
      </c>
      <c r="N104" s="316">
        <v>5.7631359077477961E-5</v>
      </c>
      <c r="O104" s="316">
        <v>6.0046752859762915E-5</v>
      </c>
      <c r="P104" s="316">
        <v>6.2462146642047869E-5</v>
      </c>
      <c r="Q104" s="316">
        <v>6.4877540424332803E-5</v>
      </c>
    </row>
    <row r="105" spans="1:17" hidden="1" x14ac:dyDescent="0.25">
      <c r="A105" s="316" t="s">
        <v>540</v>
      </c>
      <c r="B105" s="316" t="s">
        <v>180</v>
      </c>
      <c r="C105" s="316" t="s">
        <v>6</v>
      </c>
      <c r="D105" s="316" t="s">
        <v>120</v>
      </c>
      <c r="E105" s="316" t="s">
        <v>536</v>
      </c>
      <c r="F105" s="316">
        <v>9.8117655215272367E-2</v>
      </c>
      <c r="G105" s="316">
        <v>0.10398489664845306</v>
      </c>
      <c r="H105" s="316">
        <v>9.4754584356778138E-2</v>
      </c>
      <c r="I105" s="316">
        <v>8.5524272065103171E-2</v>
      </c>
      <c r="J105" s="316">
        <v>8.530004503004085E-2</v>
      </c>
      <c r="K105" s="316">
        <v>8.5075817994978528E-2</v>
      </c>
      <c r="L105" s="316">
        <v>8.955906596008506E-2</v>
      </c>
      <c r="M105" s="316">
        <v>9.4042313925191551E-2</v>
      </c>
      <c r="N105" s="316">
        <v>9.7945316728859227E-2</v>
      </c>
      <c r="O105" s="316">
        <v>0.10184831953252693</v>
      </c>
      <c r="P105" s="316">
        <v>0.10778029345288156</v>
      </c>
      <c r="Q105" s="316">
        <v>0.11371226737323614</v>
      </c>
    </row>
    <row r="106" spans="1:17" hidden="1" x14ac:dyDescent="0.25">
      <c r="A106" s="316" t="s">
        <v>540</v>
      </c>
      <c r="B106" s="316" t="s">
        <v>180</v>
      </c>
      <c r="C106" s="316" t="s">
        <v>6</v>
      </c>
      <c r="D106" s="316" t="s">
        <v>120</v>
      </c>
      <c r="E106" s="316" t="s">
        <v>537</v>
      </c>
      <c r="F106" s="316">
        <v>9.396296376276532E-2</v>
      </c>
      <c r="G106" s="316">
        <v>7.2989169250882155E-2</v>
      </c>
      <c r="H106" s="316">
        <v>5.6719195640023132E-2</v>
      </c>
      <c r="I106" s="316">
        <v>4.0449222029164122E-2</v>
      </c>
      <c r="J106" s="316">
        <v>2.4461077064271627E-2</v>
      </c>
      <c r="K106" s="316">
        <v>8.4729320993791393E-3</v>
      </c>
      <c r="L106" s="316">
        <v>8.4729320993791393E-3</v>
      </c>
      <c r="M106" s="316">
        <v>8.4729320993791393E-3</v>
      </c>
      <c r="N106" s="316">
        <v>8.4729320993791393E-3</v>
      </c>
      <c r="O106" s="316">
        <v>8.4729320993791393E-3</v>
      </c>
      <c r="P106" s="316">
        <v>8.4729320993791393E-3</v>
      </c>
      <c r="Q106" s="316">
        <v>8.4729320993791393E-3</v>
      </c>
    </row>
    <row r="107" spans="1:17" hidden="1" x14ac:dyDescent="0.25">
      <c r="A107" s="316" t="s">
        <v>540</v>
      </c>
      <c r="B107" s="316" t="s">
        <v>180</v>
      </c>
      <c r="C107" s="316" t="s">
        <v>0</v>
      </c>
      <c r="D107" s="316" t="s">
        <v>120</v>
      </c>
      <c r="E107" s="316" t="s">
        <v>533</v>
      </c>
      <c r="F107" s="316">
        <v>24.819340578167733</v>
      </c>
      <c r="G107" s="316">
        <v>25.400624451584033</v>
      </c>
      <c r="H107" s="316">
        <v>30.709095870610277</v>
      </c>
      <c r="I107" s="316">
        <v>36.017567289636517</v>
      </c>
      <c r="J107" s="316">
        <v>38.26373864034894</v>
      </c>
      <c r="K107" s="316">
        <v>20.204640181992321</v>
      </c>
      <c r="L107" s="316">
        <v>14.318968309893535</v>
      </c>
      <c r="M107" s="316">
        <v>8.4332964377947732</v>
      </c>
      <c r="N107" s="316">
        <v>3.068731933167534</v>
      </c>
      <c r="O107" s="316">
        <v>3.2673946681968644</v>
      </c>
      <c r="P107" s="316">
        <v>3.4660574032261877</v>
      </c>
      <c r="Q107" s="316">
        <v>3.6647201382555323</v>
      </c>
    </row>
    <row r="108" spans="1:17" hidden="1" x14ac:dyDescent="0.25">
      <c r="A108" s="316" t="s">
        <v>540</v>
      </c>
      <c r="B108" s="316" t="s">
        <v>180</v>
      </c>
      <c r="C108" s="316" t="s">
        <v>0</v>
      </c>
      <c r="D108" s="316" t="s">
        <v>120</v>
      </c>
      <c r="E108" s="316" t="s">
        <v>534</v>
      </c>
      <c r="F108" s="316">
        <v>6.0639828362572175</v>
      </c>
      <c r="G108" s="316">
        <v>6.2109746192920223</v>
      </c>
      <c r="H108" s="316">
        <v>7.5075947577965971</v>
      </c>
      <c r="I108" s="316">
        <v>8.8042148963011737</v>
      </c>
      <c r="J108" s="316">
        <v>6.8724279861492157</v>
      </c>
      <c r="K108" s="316">
        <v>4.9406410759972506</v>
      </c>
      <c r="L108" s="316">
        <v>3.5056086950591414</v>
      </c>
      <c r="M108" s="316">
        <v>2.0705763141210269</v>
      </c>
      <c r="N108" s="316">
        <v>1.4343442842792768</v>
      </c>
      <c r="O108" s="316">
        <v>0.79811225443753031</v>
      </c>
      <c r="P108" s="316">
        <v>0.84654979289499366</v>
      </c>
      <c r="Q108" s="316">
        <v>0.89498733135246411</v>
      </c>
    </row>
    <row r="109" spans="1:17" hidden="1" x14ac:dyDescent="0.25">
      <c r="A109" s="316" t="s">
        <v>540</v>
      </c>
      <c r="B109" s="316" t="s">
        <v>180</v>
      </c>
      <c r="C109" s="316" t="s">
        <v>0</v>
      </c>
      <c r="D109" s="316" t="s">
        <v>120</v>
      </c>
      <c r="E109" s="316" t="s">
        <v>535</v>
      </c>
      <c r="F109" s="316">
        <v>6.4066372172299482E-5</v>
      </c>
      <c r="G109" s="316">
        <v>1.5382962848287966E-3</v>
      </c>
      <c r="H109" s="316">
        <v>1.0712660098568998E-3</v>
      </c>
      <c r="I109" s="316">
        <v>6.0423573488500284E-4</v>
      </c>
      <c r="J109" s="316">
        <v>3.0330406650046725E-4</v>
      </c>
      <c r="K109" s="316">
        <v>2.3723981159316748E-6</v>
      </c>
      <c r="L109" s="316">
        <v>2.3723981159316748E-6</v>
      </c>
      <c r="M109" s="316">
        <v>2.3723981159316748E-6</v>
      </c>
      <c r="N109" s="316">
        <v>2.3723981159316748E-6</v>
      </c>
      <c r="O109" s="316">
        <v>2.3723981159316748E-6</v>
      </c>
      <c r="P109" s="316">
        <v>2.3723981159316748E-6</v>
      </c>
      <c r="Q109" s="316">
        <v>2.3723981159316748E-6</v>
      </c>
    </row>
    <row r="110" spans="1:17" hidden="1" x14ac:dyDescent="0.25">
      <c r="A110" s="316" t="s">
        <v>540</v>
      </c>
      <c r="B110" s="316" t="s">
        <v>180</v>
      </c>
      <c r="C110" s="316" t="s">
        <v>0</v>
      </c>
      <c r="D110" s="316" t="s">
        <v>120</v>
      </c>
      <c r="E110" s="316" t="s">
        <v>536</v>
      </c>
      <c r="F110" s="316">
        <v>0.96014754955994197</v>
      </c>
      <c r="G110" s="316">
        <v>0.63210990729470629</v>
      </c>
      <c r="H110" s="316">
        <v>0.50346891291210039</v>
      </c>
      <c r="I110" s="316">
        <v>0.3748279185294941</v>
      </c>
      <c r="J110" s="316">
        <v>0.44130452241646267</v>
      </c>
      <c r="K110" s="316">
        <v>0.50778112630343131</v>
      </c>
      <c r="L110" s="316">
        <v>0.5735401180609756</v>
      </c>
      <c r="M110" s="316">
        <v>0.63929910981852012</v>
      </c>
      <c r="N110" s="316">
        <v>0.68466141096359778</v>
      </c>
      <c r="O110" s="316">
        <v>0.73002371210867545</v>
      </c>
      <c r="P110" s="316">
        <v>0.76064356870345762</v>
      </c>
      <c r="Q110" s="316">
        <v>0.79126342529823968</v>
      </c>
    </row>
    <row r="111" spans="1:17" hidden="1" x14ac:dyDescent="0.25">
      <c r="A111" s="316" t="s">
        <v>540</v>
      </c>
      <c r="B111" s="316" t="s">
        <v>180</v>
      </c>
      <c r="C111" s="316" t="s">
        <v>0</v>
      </c>
      <c r="D111" s="316" t="s">
        <v>120</v>
      </c>
      <c r="E111" s="316" t="s">
        <v>537</v>
      </c>
      <c r="F111" s="316">
        <v>4.4576923765525605</v>
      </c>
      <c r="G111" s="316">
        <v>3.2520269517690918</v>
      </c>
      <c r="H111" s="316">
        <v>2.835853763995511</v>
      </c>
      <c r="I111" s="316">
        <v>2.4196805762219311</v>
      </c>
      <c r="J111" s="316">
        <v>1.5015959553777338</v>
      </c>
      <c r="K111" s="316">
        <v>0.58351133453353599</v>
      </c>
      <c r="L111" s="316">
        <v>0.63541315056389847</v>
      </c>
      <c r="M111" s="316">
        <v>0.68731496659426083</v>
      </c>
      <c r="N111" s="316">
        <v>0.73479083666210099</v>
      </c>
      <c r="O111" s="316">
        <v>0.78226670672994103</v>
      </c>
      <c r="P111" s="316">
        <v>0.82974257679778285</v>
      </c>
      <c r="Q111" s="316">
        <v>0.87721844686562467</v>
      </c>
    </row>
    <row r="112" spans="1:17" hidden="1" x14ac:dyDescent="0.25">
      <c r="A112" s="316" t="s">
        <v>540</v>
      </c>
      <c r="B112" s="316" t="s">
        <v>180</v>
      </c>
      <c r="C112" s="316" t="s">
        <v>4</v>
      </c>
      <c r="D112" s="316" t="s">
        <v>539</v>
      </c>
      <c r="E112" s="316" t="s">
        <v>533</v>
      </c>
      <c r="F112" s="316">
        <v>8.9925602755746278E-2</v>
      </c>
      <c r="G112" s="316">
        <v>9.858922574142466E-2</v>
      </c>
      <c r="H112" s="316">
        <v>0.10165475822027512</v>
      </c>
      <c r="I112" s="316">
        <v>0.10472029069912553</v>
      </c>
      <c r="J112" s="316">
        <v>0.107581861509479</v>
      </c>
      <c r="K112" s="316">
        <v>0.1104434323198325</v>
      </c>
      <c r="L112" s="316">
        <v>0.1104434323198325</v>
      </c>
      <c r="M112" s="316">
        <v>0.1104434323198325</v>
      </c>
      <c r="N112" s="316">
        <v>0.1104434323198325</v>
      </c>
      <c r="O112" s="316">
        <v>0.1104434323198325</v>
      </c>
      <c r="P112" s="316">
        <v>0.1104434323198325</v>
      </c>
      <c r="Q112" s="316">
        <v>0.1104434323198325</v>
      </c>
    </row>
    <row r="113" spans="1:17" hidden="1" x14ac:dyDescent="0.25">
      <c r="A113" s="316" t="s">
        <v>540</v>
      </c>
      <c r="B113" s="316" t="s">
        <v>180</v>
      </c>
      <c r="C113" s="316" t="s">
        <v>4</v>
      </c>
      <c r="D113" s="316" t="s">
        <v>539</v>
      </c>
      <c r="E113" s="316" t="s">
        <v>535</v>
      </c>
      <c r="F113" s="316">
        <v>3.968360123086327</v>
      </c>
      <c r="G113" s="316">
        <v>3.3026489095137097</v>
      </c>
      <c r="H113" s="316">
        <v>2.3872429716793926</v>
      </c>
      <c r="I113" s="316">
        <v>1.4718370338450748</v>
      </c>
      <c r="J113" s="316">
        <v>0.73941095253089673</v>
      </c>
      <c r="K113" s="316">
        <v>6.9848712167188375E-3</v>
      </c>
      <c r="L113" s="316">
        <v>6.9848712167188375E-3</v>
      </c>
      <c r="M113" s="316">
        <v>6.9848712167188375E-3</v>
      </c>
      <c r="N113" s="316">
        <v>6.9848712167188375E-3</v>
      </c>
      <c r="O113" s="316">
        <v>6.9848712167188375E-3</v>
      </c>
      <c r="P113" s="316">
        <v>6.9848712167188375E-3</v>
      </c>
      <c r="Q113" s="316">
        <v>6.9848712167188375E-3</v>
      </c>
    </row>
    <row r="114" spans="1:17" hidden="1" x14ac:dyDescent="0.25">
      <c r="A114" s="316" t="s">
        <v>541</v>
      </c>
      <c r="B114" s="316" t="s">
        <v>180</v>
      </c>
      <c r="C114" s="316" t="s">
        <v>531</v>
      </c>
      <c r="D114" s="316" t="s">
        <v>542</v>
      </c>
      <c r="E114" s="316" t="s">
        <v>533</v>
      </c>
      <c r="F114" s="316">
        <f>'[4]Breakdown-Olefins'!F86+'[4]Breakdown-Olefins'!F93</f>
        <v>1.0599633632139194</v>
      </c>
      <c r="G114" s="316">
        <f>'[4]Breakdown-Olefins'!G86+'[4]Breakdown-Olefins'!G93</f>
        <v>1.3027788168337382</v>
      </c>
      <c r="H114" s="316">
        <f>'[4]Breakdown-Olefins'!H86+'[4]Breakdown-Olefins'!H93</f>
        <v>1.3577914128590636</v>
      </c>
      <c r="I114" s="316">
        <f>'[4]Breakdown-Olefins'!I86+'[4]Breakdown-Olefins'!I93</f>
        <v>1.412804008884389</v>
      </c>
      <c r="J114" s="316">
        <f>'[4]Breakdown-Olefins'!J86+'[4]Breakdown-Olefins'!J93</f>
        <v>1.3613527673022803</v>
      </c>
      <c r="K114" s="316">
        <f>'[4]Breakdown-Olefins'!K86+'[4]Breakdown-Olefins'!K93</f>
        <v>1.3120617646320463</v>
      </c>
      <c r="L114" s="316">
        <f>'[4]Breakdown-Olefins'!L86+'[4]Breakdown-Olefins'!L93</f>
        <v>0.79360721934231049</v>
      </c>
      <c r="M114" s="316">
        <f>'[4]Breakdown-Olefins'!M86+'[4]Breakdown-Olefins'!M93</f>
        <v>0.27515267405257493</v>
      </c>
      <c r="N114" s="316">
        <f>'[4]Breakdown-Olefins'!N86+'[4]Breakdown-Olefins'!N93</f>
        <v>0.24793907168943388</v>
      </c>
      <c r="O114" s="316">
        <f>'[4]Breakdown-Olefins'!O86+'[4]Breakdown-Olefins'!O93</f>
        <v>0.24527346932629271</v>
      </c>
      <c r="P114" s="316">
        <f>'[4]Breakdown-Olefins'!P86+'[4]Breakdown-Olefins'!P93</f>
        <v>0.24307688854497259</v>
      </c>
      <c r="Q114" s="316">
        <f>'[4]Breakdown-Olefins'!Q86+'[4]Breakdown-Olefins'!Q93</f>
        <v>0.24088030776365243</v>
      </c>
    </row>
    <row r="115" spans="1:17" hidden="1" x14ac:dyDescent="0.25">
      <c r="A115" s="316" t="s">
        <v>541</v>
      </c>
      <c r="B115" s="316" t="s">
        <v>180</v>
      </c>
      <c r="C115" s="316" t="s">
        <v>531</v>
      </c>
      <c r="D115" s="316" t="s">
        <v>542</v>
      </c>
      <c r="E115" s="316" t="s">
        <v>534</v>
      </c>
      <c r="F115" s="316">
        <f>'[4]Breakdown-Olefins'!F87+'[4]Breakdown-Olefins'!F94</f>
        <v>31.153148869382807</v>
      </c>
      <c r="G115" s="316">
        <f>'[4]Breakdown-Olefins'!G87+'[4]Breakdown-Olefins'!G94</f>
        <v>33.647724210663512</v>
      </c>
      <c r="H115" s="316">
        <f>'[4]Breakdown-Olefins'!H87+'[4]Breakdown-Olefins'!H94</f>
        <v>32.645158676728279</v>
      </c>
      <c r="I115" s="316">
        <f>'[4]Breakdown-Olefins'!I87+'[4]Breakdown-Olefins'!I94</f>
        <v>31.64259314279305</v>
      </c>
      <c r="J115" s="316">
        <f>'[4]Breakdown-Olefins'!J87+'[4]Breakdown-Olefins'!J94</f>
        <v>25.572015655420181</v>
      </c>
      <c r="K115" s="316">
        <f>'[4]Breakdown-Olefins'!K87+'[4]Breakdown-Olefins'!K94</f>
        <v>19.501438168047294</v>
      </c>
      <c r="L115" s="316">
        <f>'[4]Breakdown-Olefins'!L87+'[4]Breakdown-Olefins'!L94</f>
        <v>17.249193357964909</v>
      </c>
      <c r="M115" s="316">
        <f>'[4]Breakdown-Olefins'!M87+'[4]Breakdown-Olefins'!M94</f>
        <v>14.996948547882534</v>
      </c>
      <c r="N115" s="316">
        <f>'[4]Breakdown-Olefins'!N87+'[4]Breakdown-Olefins'!N94</f>
        <v>12.069597847104887</v>
      </c>
      <c r="O115" s="316">
        <f>'[4]Breakdown-Olefins'!O87+'[4]Breakdown-Olefins'!O94</f>
        <v>9.1422471463272394</v>
      </c>
      <c r="P115" s="316">
        <f>'[4]Breakdown-Olefins'!P87+'[4]Breakdown-Olefins'!P94</f>
        <v>5.1528168396538865</v>
      </c>
      <c r="Q115" s="316">
        <f>'[4]Breakdown-Olefins'!Q87+'[4]Breakdown-Olefins'!Q94</f>
        <v>1.1633865329805264</v>
      </c>
    </row>
    <row r="116" spans="1:17" hidden="1" x14ac:dyDescent="0.25">
      <c r="A116" s="316" t="s">
        <v>541</v>
      </c>
      <c r="B116" s="316" t="s">
        <v>180</v>
      </c>
      <c r="C116" s="316" t="s">
        <v>531</v>
      </c>
      <c r="D116" s="316" t="s">
        <v>542</v>
      </c>
      <c r="E116" s="316" t="s">
        <v>535</v>
      </c>
      <c r="F116" s="316">
        <f>'[4]Breakdown-Olefins'!F88+'[4]Breakdown-Olefins'!F95</f>
        <v>0.91002034249000086</v>
      </c>
      <c r="G116" s="316">
        <f>'[4]Breakdown-Olefins'!G88+'[4]Breakdown-Olefins'!G95</f>
        <v>0.85109707322289996</v>
      </c>
      <c r="H116" s="316">
        <f>'[4]Breakdown-Olefins'!H88+'[4]Breakdown-Olefins'!H95</f>
        <v>0.7935082696725323</v>
      </c>
      <c r="I116" s="316">
        <f>'[4]Breakdown-Olefins'!I88+'[4]Breakdown-Olefins'!I95</f>
        <v>0.73591946612216463</v>
      </c>
      <c r="J116" s="316">
        <f>'[4]Breakdown-Olefins'!J88+'[4]Breakdown-Olefins'!J95</f>
        <v>0.48301694110112214</v>
      </c>
      <c r="K116" s="316">
        <f>'[4]Breakdown-Olefins'!K88+'[4]Breakdown-Olefins'!K95</f>
        <v>0.2301144160800794</v>
      </c>
      <c r="L116" s="316">
        <f>'[4]Breakdown-Olefins'!L88+'[4]Breakdown-Olefins'!L95</f>
        <v>0.11557286367731798</v>
      </c>
      <c r="M116" s="316">
        <f>'[4]Breakdown-Olefins'!M88+'[4]Breakdown-Olefins'!M95</f>
        <v>1.031311274556637E-3</v>
      </c>
      <c r="N116" s="316">
        <f>'[4]Breakdown-Olefins'!N88+'[4]Breakdown-Olefins'!N95</f>
        <v>1.0088022229842405E-3</v>
      </c>
      <c r="O116" s="316">
        <f>'[4]Breakdown-Olefins'!O88+'[4]Breakdown-Olefins'!O95</f>
        <v>9.8629317141184355E-4</v>
      </c>
      <c r="P116" s="316">
        <f>'[4]Breakdown-Olefins'!P88+'[4]Breakdown-Olefins'!P95</f>
        <v>9.6431545799981915E-4</v>
      </c>
      <c r="Q116" s="316">
        <f>'[4]Breakdown-Olefins'!Q88+'[4]Breakdown-Olefins'!Q95</f>
        <v>9.4233774458779476E-4</v>
      </c>
    </row>
    <row r="117" spans="1:17" hidden="1" x14ac:dyDescent="0.25">
      <c r="A117" s="316" t="s">
        <v>541</v>
      </c>
      <c r="B117" s="316" t="s">
        <v>180</v>
      </c>
      <c r="C117" s="316" t="s">
        <v>531</v>
      </c>
      <c r="D117" s="316" t="s">
        <v>542</v>
      </c>
      <c r="E117" s="316" t="s">
        <v>536</v>
      </c>
      <c r="F117" s="316">
        <f>'[4]Breakdown-Olefins'!F89+'[4]Breakdown-Olefins'!F96</f>
        <v>5.4346641316344328</v>
      </c>
      <c r="G117" s="316">
        <f>'[4]Breakdown-Olefins'!G89+'[4]Breakdown-Olefins'!G96</f>
        <v>4.7271842103238964</v>
      </c>
      <c r="H117" s="316">
        <f>'[4]Breakdown-Olefins'!H89+'[4]Breakdown-Olefins'!H96</f>
        <v>3.6608381990613035</v>
      </c>
      <c r="I117" s="316">
        <f>'[4]Breakdown-Olefins'!I89+'[4]Breakdown-Olefins'!I96</f>
        <v>2.5944921877987106</v>
      </c>
      <c r="J117" s="316">
        <f>'[4]Breakdown-Olefins'!J89+'[4]Breakdown-Olefins'!J96</f>
        <v>1.5534640686449919</v>
      </c>
      <c r="K117" s="316">
        <f>'[4]Breakdown-Olefins'!K89+'[4]Breakdown-Olefins'!K96</f>
        <v>0.5124359494912728</v>
      </c>
      <c r="L117" s="316">
        <f>'[4]Breakdown-Olefins'!L89+'[4]Breakdown-Olefins'!L96</f>
        <v>0.45641971502504669</v>
      </c>
      <c r="M117" s="316">
        <f>'[4]Breakdown-Olefins'!M89+'[4]Breakdown-Olefins'!M96</f>
        <v>0.4004034805588208</v>
      </c>
      <c r="N117" s="316">
        <f>'[4]Breakdown-Olefins'!N89+'[4]Breakdown-Olefins'!N96</f>
        <v>0.36215982338532882</v>
      </c>
      <c r="O117" s="316">
        <f>'[4]Breakdown-Olefins'!O89+'[4]Breakdown-Olefins'!O96</f>
        <v>0.32391616621183683</v>
      </c>
      <c r="P117" s="316">
        <f>'[4]Breakdown-Olefins'!P89+'[4]Breakdown-Olefins'!P96</f>
        <v>0.2759209364065362</v>
      </c>
      <c r="Q117" s="316">
        <f>'[4]Breakdown-Olefins'!Q89+'[4]Breakdown-Olefins'!Q96</f>
        <v>0.22792570660123534</v>
      </c>
    </row>
    <row r="118" spans="1:17" hidden="1" x14ac:dyDescent="0.25">
      <c r="A118" s="316" t="s">
        <v>541</v>
      </c>
      <c r="B118" s="316" t="s">
        <v>180</v>
      </c>
      <c r="C118" s="316" t="s">
        <v>531</v>
      </c>
      <c r="D118" s="316" t="s">
        <v>542</v>
      </c>
      <c r="E118" s="316" t="s">
        <v>537</v>
      </c>
      <c r="F118" s="316">
        <f>'[4]Breakdown-Olefins'!F90+'[4]Breakdown-Olefins'!F97</f>
        <v>24.441559001866068</v>
      </c>
      <c r="G118" s="316">
        <f>'[4]Breakdown-Olefins'!G90+'[4]Breakdown-Olefins'!G97</f>
        <v>23.224176074327769</v>
      </c>
      <c r="H118" s="316">
        <f>'[4]Breakdown-Olefins'!H90+'[4]Breakdown-Olefins'!H97</f>
        <v>19.546949231771681</v>
      </c>
      <c r="I118" s="316">
        <f>'[4]Breakdown-Olefins'!I90+'[4]Breakdown-Olefins'!I97</f>
        <v>15.86972238921561</v>
      </c>
      <c r="J118" s="316">
        <f>'[4]Breakdown-Olefins'!J90+'[4]Breakdown-Olefins'!J97</f>
        <v>11.062946031492164</v>
      </c>
      <c r="K118" s="316">
        <f>'[4]Breakdown-Olefins'!K90+'[4]Breakdown-Olefins'!K97</f>
        <v>6.2561696737687225</v>
      </c>
      <c r="L118" s="316">
        <f>'[4]Breakdown-Olefins'!L90+'[4]Breakdown-Olefins'!L97</f>
        <v>4.1627180014308864</v>
      </c>
      <c r="M118" s="316">
        <f>'[4]Breakdown-Olefins'!M90+'[4]Breakdown-Olefins'!M97</f>
        <v>2.0692663290930504</v>
      </c>
      <c r="N118" s="316">
        <f>'[4]Breakdown-Olefins'!N90+'[4]Breakdown-Olefins'!N97</f>
        <v>1.9427848669248027</v>
      </c>
      <c r="O118" s="316">
        <f>'[4]Breakdown-Olefins'!O90+'[4]Breakdown-Olefins'!O97</f>
        <v>1.8163034047565558</v>
      </c>
      <c r="P118" s="316">
        <f>'[4]Breakdown-Olefins'!P90+'[4]Breakdown-Olefins'!P97</f>
        <v>1.6991264728119488</v>
      </c>
      <c r="Q118" s="316">
        <f>'[4]Breakdown-Olefins'!Q90+'[4]Breakdown-Olefins'!Q97</f>
        <v>1.5819495408673427</v>
      </c>
    </row>
    <row r="119" spans="1:17" hidden="1" x14ac:dyDescent="0.25">
      <c r="A119" s="316" t="s">
        <v>541</v>
      </c>
      <c r="B119" s="316" t="s">
        <v>180</v>
      </c>
      <c r="C119" s="316" t="s">
        <v>538</v>
      </c>
      <c r="D119" s="316" t="s">
        <v>120</v>
      </c>
      <c r="E119" s="316" t="s">
        <v>533</v>
      </c>
      <c r="F119" s="316">
        <v>0.56507284168408267</v>
      </c>
      <c r="G119" s="316">
        <v>0.56607127590009165</v>
      </c>
      <c r="H119" s="316">
        <v>0.55298044683588998</v>
      </c>
      <c r="I119" s="316">
        <v>0.53988961777168853</v>
      </c>
      <c r="J119" s="316">
        <v>0.53093358651802447</v>
      </c>
      <c r="K119" s="316">
        <v>0.44426215526294444</v>
      </c>
      <c r="L119" s="316">
        <v>0.34650043645371442</v>
      </c>
      <c r="M119" s="316">
        <v>0.2487387176444843</v>
      </c>
      <c r="N119" s="316">
        <v>0.14569109175633149</v>
      </c>
      <c r="O119" s="316">
        <v>3.4772089963331532E-2</v>
      </c>
      <c r="P119" s="316">
        <v>2.3058759963580755E-2</v>
      </c>
      <c r="Q119" s="316">
        <v>1.1345429963829923E-2</v>
      </c>
    </row>
    <row r="120" spans="1:17" hidden="1" x14ac:dyDescent="0.25">
      <c r="A120" s="316" t="s">
        <v>541</v>
      </c>
      <c r="B120" s="316" t="s">
        <v>180</v>
      </c>
      <c r="C120" s="316" t="s">
        <v>538</v>
      </c>
      <c r="D120" s="316" t="s">
        <v>120</v>
      </c>
      <c r="E120" s="316" t="s">
        <v>534</v>
      </c>
      <c r="F120" s="316">
        <v>0.43637773461851276</v>
      </c>
      <c r="G120" s="316">
        <v>0.43990731238631614</v>
      </c>
      <c r="H120" s="316">
        <v>0.42111318794066332</v>
      </c>
      <c r="I120" s="316">
        <v>0.40231906349501045</v>
      </c>
      <c r="J120" s="316">
        <v>0.34571921725882854</v>
      </c>
      <c r="K120" s="316">
        <v>0.28911937102264673</v>
      </c>
      <c r="L120" s="316">
        <v>0.1995942554885701</v>
      </c>
      <c r="M120" s="316">
        <v>0.11006913995449336</v>
      </c>
      <c r="N120" s="316">
        <v>5.2566968734338249E-2</v>
      </c>
      <c r="O120" s="316">
        <v>0</v>
      </c>
      <c r="P120" s="316">
        <v>0</v>
      </c>
      <c r="Q120" s="316">
        <v>0</v>
      </c>
    </row>
    <row r="121" spans="1:17" hidden="1" x14ac:dyDescent="0.25">
      <c r="A121" s="316" t="s">
        <v>541</v>
      </c>
      <c r="B121" s="316" t="s">
        <v>180</v>
      </c>
      <c r="C121" s="316" t="s">
        <v>538</v>
      </c>
      <c r="D121" s="316" t="s">
        <v>120</v>
      </c>
      <c r="E121" s="316" t="s">
        <v>535</v>
      </c>
      <c r="F121" s="316">
        <v>5.6272225211339372E-2</v>
      </c>
      <c r="G121" s="316">
        <v>4.7648607459355605E-2</v>
      </c>
      <c r="H121" s="316">
        <v>4.3487505768580265E-2</v>
      </c>
      <c r="I121" s="316">
        <v>3.9326404077804931E-2</v>
      </c>
      <c r="J121" s="316">
        <v>2.7616397295767516E-2</v>
      </c>
      <c r="K121" s="316">
        <v>1.590639051373011E-2</v>
      </c>
      <c r="L121" s="316">
        <v>7.9889707216814505E-3</v>
      </c>
      <c r="M121" s="316">
        <v>7.1550929632795823E-5</v>
      </c>
      <c r="N121" s="316">
        <v>7.1550929632795823E-5</v>
      </c>
      <c r="O121" s="316">
        <v>7.1550929632795823E-5</v>
      </c>
      <c r="P121" s="316">
        <v>7.1550929632795823E-5</v>
      </c>
      <c r="Q121" s="316">
        <v>7.1550929632795823E-5</v>
      </c>
    </row>
    <row r="122" spans="1:17" hidden="1" x14ac:dyDescent="0.25">
      <c r="A122" s="316" t="s">
        <v>541</v>
      </c>
      <c r="B122" s="316" t="s">
        <v>180</v>
      </c>
      <c r="C122" s="316" t="s">
        <v>538</v>
      </c>
      <c r="D122" s="316" t="s">
        <v>120</v>
      </c>
      <c r="E122" s="316" t="s">
        <v>536</v>
      </c>
      <c r="F122" s="316">
        <v>0.73033923607002649</v>
      </c>
      <c r="G122" s="316">
        <v>0.54632578741802174</v>
      </c>
      <c r="H122" s="316">
        <v>0.4180805292356003</v>
      </c>
      <c r="I122" s="316">
        <v>0.28983527105317891</v>
      </c>
      <c r="J122" s="316">
        <v>0.18030244948594051</v>
      </c>
      <c r="K122" s="316">
        <v>7.0769627918702144E-2</v>
      </c>
      <c r="L122" s="316">
        <v>6.1643874866842273E-2</v>
      </c>
      <c r="M122" s="316">
        <v>5.2518121814982381E-2</v>
      </c>
      <c r="N122" s="316">
        <v>5.3217694819041074E-2</v>
      </c>
      <c r="O122" s="316">
        <v>5.391726782309976E-2</v>
      </c>
      <c r="P122" s="316">
        <v>5.3967364634012874E-2</v>
      </c>
      <c r="Q122" s="316">
        <v>5.4017461444925981E-2</v>
      </c>
    </row>
    <row r="123" spans="1:17" hidden="1" x14ac:dyDescent="0.25">
      <c r="A123" s="316" t="s">
        <v>541</v>
      </c>
      <c r="B123" s="316" t="s">
        <v>180</v>
      </c>
      <c r="C123" s="316" t="s">
        <v>538</v>
      </c>
      <c r="D123" s="316" t="s">
        <v>120</v>
      </c>
      <c r="E123" s="316" t="s">
        <v>537</v>
      </c>
      <c r="F123" s="316">
        <v>1.1714649820205132</v>
      </c>
      <c r="G123" s="316">
        <v>1.0045412912295602</v>
      </c>
      <c r="H123" s="316">
        <v>0.82797949439458651</v>
      </c>
      <c r="I123" s="316">
        <v>0.6514176975596131</v>
      </c>
      <c r="J123" s="316">
        <v>0.49383321572580796</v>
      </c>
      <c r="K123" s="316">
        <v>0.33624873389200255</v>
      </c>
      <c r="L123" s="316">
        <v>0.23675480666204227</v>
      </c>
      <c r="M123" s="316">
        <v>0.13726087943208184</v>
      </c>
      <c r="N123" s="316">
        <v>0.13726087943208184</v>
      </c>
      <c r="O123" s="316">
        <v>0.13726087943208184</v>
      </c>
      <c r="P123" s="316">
        <v>0.13726087943208184</v>
      </c>
      <c r="Q123" s="316">
        <v>0.13726087943208184</v>
      </c>
    </row>
    <row r="124" spans="1:17" hidden="1" x14ac:dyDescent="0.25">
      <c r="A124" s="316" t="s">
        <v>541</v>
      </c>
      <c r="B124" s="316" t="s">
        <v>180</v>
      </c>
      <c r="C124" s="316" t="s">
        <v>6</v>
      </c>
      <c r="D124" s="316" t="s">
        <v>120</v>
      </c>
      <c r="E124" s="316" t="s">
        <v>533</v>
      </c>
      <c r="F124" s="316">
        <v>1.3435013543561762</v>
      </c>
      <c r="G124" s="316">
        <v>1.6760019922032194</v>
      </c>
      <c r="H124" s="316">
        <v>1.8829981926505037</v>
      </c>
      <c r="I124" s="316">
        <v>2.0899943930977867</v>
      </c>
      <c r="J124" s="316">
        <v>2.2955155369450693</v>
      </c>
      <c r="K124" s="316">
        <v>2.2723139055878576</v>
      </c>
      <c r="L124" s="316">
        <v>2.1048960569626489</v>
      </c>
      <c r="M124" s="316">
        <v>1.9374782083374389</v>
      </c>
      <c r="N124" s="316">
        <v>1.8639017029663929</v>
      </c>
      <c r="O124" s="316">
        <v>1.606771998236098</v>
      </c>
      <c r="P124" s="316">
        <v>1.4077897201686058</v>
      </c>
      <c r="Q124" s="316">
        <v>1.2088074421011132</v>
      </c>
    </row>
    <row r="125" spans="1:17" hidden="1" x14ac:dyDescent="0.25">
      <c r="A125" s="316" t="s">
        <v>541</v>
      </c>
      <c r="B125" s="316" t="s">
        <v>180</v>
      </c>
      <c r="C125" s="316" t="s">
        <v>6</v>
      </c>
      <c r="D125" s="316" t="s">
        <v>120</v>
      </c>
      <c r="E125" s="316" t="s">
        <v>534</v>
      </c>
      <c r="F125" s="316">
        <v>0.61967952470629095</v>
      </c>
      <c r="G125" s="316">
        <v>0.90101430843230068</v>
      </c>
      <c r="H125" s="316">
        <v>0.95998047023547206</v>
      </c>
      <c r="I125" s="316">
        <v>1.0189466320386436</v>
      </c>
      <c r="J125" s="316">
        <v>1.0822999792379266</v>
      </c>
      <c r="K125" s="316">
        <v>1.1456533264372097</v>
      </c>
      <c r="L125" s="316">
        <v>1.1253109268398331</v>
      </c>
      <c r="M125" s="316">
        <v>1.104968527242457</v>
      </c>
      <c r="N125" s="316">
        <v>0.9259903081940144</v>
      </c>
      <c r="O125" s="316">
        <v>0.74701208914557027</v>
      </c>
      <c r="P125" s="316">
        <v>0.52476580343329049</v>
      </c>
      <c r="Q125" s="316">
        <v>0.30251951772100982</v>
      </c>
    </row>
    <row r="126" spans="1:17" hidden="1" x14ac:dyDescent="0.25">
      <c r="A126" s="316" t="s">
        <v>541</v>
      </c>
      <c r="B126" s="316" t="s">
        <v>180</v>
      </c>
      <c r="C126" s="316" t="s">
        <v>6</v>
      </c>
      <c r="D126" s="316" t="s">
        <v>120</v>
      </c>
      <c r="E126" s="316" t="s">
        <v>535</v>
      </c>
      <c r="F126" s="316">
        <v>1.4926785948807943E-2</v>
      </c>
      <c r="G126" s="316">
        <v>1.9972611641322077E-2</v>
      </c>
      <c r="H126" s="316">
        <v>2.141587574903708E-2</v>
      </c>
      <c r="I126" s="316">
        <v>2.2859139856752076E-2</v>
      </c>
      <c r="J126" s="316">
        <v>1.6995713539636893E-2</v>
      </c>
      <c r="K126" s="316">
        <v>1.1132287222521707E-2</v>
      </c>
      <c r="L126" s="316">
        <v>5.593751593908452E-3</v>
      </c>
      <c r="M126" s="316">
        <v>5.5215965295193034E-5</v>
      </c>
      <c r="N126" s="316">
        <v>5.7631359077477961E-5</v>
      </c>
      <c r="O126" s="316">
        <v>6.0046752859762915E-5</v>
      </c>
      <c r="P126" s="316">
        <v>6.2462146642047869E-5</v>
      </c>
      <c r="Q126" s="316">
        <v>6.4877540424332803E-5</v>
      </c>
    </row>
    <row r="127" spans="1:17" hidden="1" x14ac:dyDescent="0.25">
      <c r="A127" s="316" t="s">
        <v>541</v>
      </c>
      <c r="B127" s="316" t="s">
        <v>180</v>
      </c>
      <c r="C127" s="316" t="s">
        <v>6</v>
      </c>
      <c r="D127" s="316" t="s">
        <v>120</v>
      </c>
      <c r="E127" s="316" t="s">
        <v>536</v>
      </c>
      <c r="F127" s="316">
        <v>0.11174510732850464</v>
      </c>
      <c r="G127" s="316">
        <v>0.1645999483276577</v>
      </c>
      <c r="H127" s="316">
        <v>0.16552238095494234</v>
      </c>
      <c r="I127" s="316">
        <v>0.16644481358222701</v>
      </c>
      <c r="J127" s="316">
        <v>0.13624167573367782</v>
      </c>
      <c r="K127" s="316">
        <v>0.10603853788512863</v>
      </c>
      <c r="L127" s="316">
        <v>0.10534073093085729</v>
      </c>
      <c r="M127" s="316">
        <v>0.10464292397658595</v>
      </c>
      <c r="N127" s="316">
        <v>0.1089481338184998</v>
      </c>
      <c r="O127" s="316">
        <v>0.11325334366041366</v>
      </c>
      <c r="P127" s="316">
        <v>0.11788560505309113</v>
      </c>
      <c r="Q127" s="316">
        <v>0.12251786644576862</v>
      </c>
    </row>
    <row r="128" spans="1:17" hidden="1" x14ac:dyDescent="0.25">
      <c r="A128" s="316" t="s">
        <v>541</v>
      </c>
      <c r="B128" s="316" t="s">
        <v>180</v>
      </c>
      <c r="C128" s="316" t="s">
        <v>6</v>
      </c>
      <c r="D128" s="316" t="s">
        <v>120</v>
      </c>
      <c r="E128" s="316" t="s">
        <v>537</v>
      </c>
      <c r="F128" s="316">
        <v>0.10962345772322624</v>
      </c>
      <c r="G128" s="316">
        <v>0.10948375387632321</v>
      </c>
      <c r="H128" s="316">
        <v>9.5191098967325707E-2</v>
      </c>
      <c r="I128" s="316">
        <v>8.0898444058328231E-2</v>
      </c>
      <c r="J128" s="316">
        <v>6.163155227761194E-2</v>
      </c>
      <c r="K128" s="316">
        <v>4.2364660496895634E-2</v>
      </c>
      <c r="L128" s="316">
        <v>2.5418796298137376E-2</v>
      </c>
      <c r="M128" s="316">
        <v>8.4729320993791393E-3</v>
      </c>
      <c r="N128" s="316">
        <v>8.4729320993791393E-3</v>
      </c>
      <c r="O128" s="316">
        <v>8.4729320993791393E-3</v>
      </c>
      <c r="P128" s="316">
        <v>8.4729320993791393E-3</v>
      </c>
      <c r="Q128" s="316">
        <v>8.4729320993791393E-3</v>
      </c>
    </row>
    <row r="129" spans="1:17" hidden="1" x14ac:dyDescent="0.25">
      <c r="A129" s="316" t="s">
        <v>541</v>
      </c>
      <c r="B129" s="316" t="s">
        <v>180</v>
      </c>
      <c r="C129" s="316" t="s">
        <v>0</v>
      </c>
      <c r="D129" s="316" t="s">
        <v>120</v>
      </c>
      <c r="E129" s="316" t="s">
        <v>533</v>
      </c>
      <c r="F129" s="316">
        <v>24.819340578167733</v>
      </c>
      <c r="G129" s="316">
        <v>25.400624451584033</v>
      </c>
      <c r="H129" s="316">
        <v>31.338221746333783</v>
      </c>
      <c r="I129" s="316">
        <v>37.27581904108353</v>
      </c>
      <c r="J129" s="316">
        <v>40.170406971918496</v>
      </c>
      <c r="K129" s="316">
        <v>23.461657821494633</v>
      </c>
      <c r="L129" s="316">
        <v>21.454809390397205</v>
      </c>
      <c r="M129" s="316">
        <v>19.447960959299799</v>
      </c>
      <c r="N129" s="316">
        <v>17.307606057177466</v>
      </c>
      <c r="O129" s="316">
        <v>10.963916554270099</v>
      </c>
      <c r="P129" s="316">
        <v>7.314318346262823</v>
      </c>
      <c r="Q129" s="316">
        <v>3.6647201382555465</v>
      </c>
    </row>
    <row r="130" spans="1:17" hidden="1" x14ac:dyDescent="0.25">
      <c r="A130" s="316" t="s">
        <v>541</v>
      </c>
      <c r="B130" s="316" t="s">
        <v>180</v>
      </c>
      <c r="C130" s="316" t="s">
        <v>0</v>
      </c>
      <c r="D130" s="316" t="s">
        <v>120</v>
      </c>
      <c r="E130" s="316" t="s">
        <v>534</v>
      </c>
      <c r="F130" s="316">
        <v>6.0639828362572175</v>
      </c>
      <c r="G130" s="316">
        <v>6.2109746192920223</v>
      </c>
      <c r="H130" s="316">
        <v>7.6609869317010091</v>
      </c>
      <c r="I130" s="316">
        <v>9.1109992441099958</v>
      </c>
      <c r="J130" s="316">
        <v>7.4228798228704873</v>
      </c>
      <c r="K130" s="316">
        <v>5.7347604016309681</v>
      </c>
      <c r="L130" s="316">
        <v>5.2454547548259098</v>
      </c>
      <c r="M130" s="316">
        <v>4.7561491080208462</v>
      </c>
      <c r="N130" s="316">
        <v>3.7218680006888327</v>
      </c>
      <c r="O130" s="316">
        <v>2.6875868933568157</v>
      </c>
      <c r="P130" s="316">
        <v>1.7912871123546363</v>
      </c>
      <c r="Q130" s="316">
        <v>0.89498733135246056</v>
      </c>
    </row>
    <row r="131" spans="1:17" hidden="1" x14ac:dyDescent="0.25">
      <c r="A131" s="316" t="s">
        <v>541</v>
      </c>
      <c r="B131" s="316" t="s">
        <v>180</v>
      </c>
      <c r="C131" s="316" t="s">
        <v>0</v>
      </c>
      <c r="D131" s="316" t="s">
        <v>120</v>
      </c>
      <c r="E131" s="316" t="s">
        <v>535</v>
      </c>
      <c r="F131" s="316">
        <v>6.8040330460858323E-5</v>
      </c>
      <c r="G131" s="316">
        <v>1.7895881918415331E-3</v>
      </c>
      <c r="H131" s="316">
        <v>1.6151788828192401E-3</v>
      </c>
      <c r="I131" s="316">
        <v>1.4407695737969481E-3</v>
      </c>
      <c r="J131" s="316">
        <v>9.840870971249934E-4</v>
      </c>
      <c r="K131" s="316">
        <v>5.2740462045303864E-4</v>
      </c>
      <c r="L131" s="316">
        <v>2.6488850928448526E-4</v>
      </c>
      <c r="M131" s="316">
        <v>2.3723981159316748E-6</v>
      </c>
      <c r="N131" s="316">
        <v>2.3723981159316748E-6</v>
      </c>
      <c r="O131" s="316">
        <v>2.3723981159316748E-6</v>
      </c>
      <c r="P131" s="316">
        <v>2.3723981159316748E-6</v>
      </c>
      <c r="Q131" s="316">
        <v>2.3723981159316748E-6</v>
      </c>
    </row>
    <row r="132" spans="1:17" hidden="1" x14ac:dyDescent="0.25">
      <c r="A132" s="316" t="s">
        <v>541</v>
      </c>
      <c r="B132" s="316" t="s">
        <v>180</v>
      </c>
      <c r="C132" s="316" t="s">
        <v>0</v>
      </c>
      <c r="D132" s="316" t="s">
        <v>120</v>
      </c>
      <c r="E132" s="316" t="s">
        <v>536</v>
      </c>
      <c r="F132" s="316">
        <v>1.0935013758877117</v>
      </c>
      <c r="G132" s="316">
        <v>1.0065363501395486</v>
      </c>
      <c r="H132" s="316">
        <v>0.97124258124252938</v>
      </c>
      <c r="I132" s="316">
        <v>0.93594881234550975</v>
      </c>
      <c r="J132" s="316">
        <v>0.98524999100912913</v>
      </c>
      <c r="K132" s="316">
        <v>1.0345511696727483</v>
      </c>
      <c r="L132" s="316">
        <v>1.0875067228691013</v>
      </c>
      <c r="M132" s="316">
        <v>1.1404622760654537</v>
      </c>
      <c r="N132" s="316">
        <v>1.1945737133063601</v>
      </c>
      <c r="O132" s="316">
        <v>1.2486851505472669</v>
      </c>
      <c r="P132" s="316">
        <v>1.2996901018615286</v>
      </c>
      <c r="Q132" s="316">
        <v>1.3506950531757906</v>
      </c>
    </row>
    <row r="133" spans="1:17" hidden="1" x14ac:dyDescent="0.25">
      <c r="A133" s="316" t="s">
        <v>541</v>
      </c>
      <c r="B133" s="316" t="s">
        <v>180</v>
      </c>
      <c r="C133" s="316" t="s">
        <v>0</v>
      </c>
      <c r="D133" s="316" t="s">
        <v>120</v>
      </c>
      <c r="E133" s="316" t="s">
        <v>537</v>
      </c>
      <c r="F133" s="316">
        <v>5.2006411059779891</v>
      </c>
      <c r="G133" s="316">
        <v>4.8780404276536338</v>
      </c>
      <c r="H133" s="316">
        <v>4.8587007900487489</v>
      </c>
      <c r="I133" s="316">
        <v>4.8393611524438622</v>
      </c>
      <c r="J133" s="316">
        <v>3.8784589125557711</v>
      </c>
      <c r="K133" s="316">
        <v>2.9175566726676765</v>
      </c>
      <c r="L133" s="316">
        <v>1.8024358196309682</v>
      </c>
      <c r="M133" s="316">
        <v>0.68731496659426083</v>
      </c>
      <c r="N133" s="316">
        <v>0.73479083666210099</v>
      </c>
      <c r="O133" s="316">
        <v>0.78226670672994103</v>
      </c>
      <c r="P133" s="316">
        <v>0.82974257679778285</v>
      </c>
      <c r="Q133" s="316">
        <v>0.87721844686562467</v>
      </c>
    </row>
    <row r="134" spans="1:17" hidden="1" x14ac:dyDescent="0.25">
      <c r="A134" s="316" t="s">
        <v>541</v>
      </c>
      <c r="B134" s="316" t="s">
        <v>180</v>
      </c>
      <c r="C134" s="316" t="s">
        <v>4</v>
      </c>
      <c r="D134" s="316" t="s">
        <v>539</v>
      </c>
      <c r="E134" s="316" t="s">
        <v>533</v>
      </c>
      <c r="F134" s="316">
        <v>8.9925602755746278E-2</v>
      </c>
      <c r="G134" s="316">
        <v>9.858922574142466E-2</v>
      </c>
      <c r="H134" s="316">
        <v>0.10165475822027512</v>
      </c>
      <c r="I134" s="316">
        <v>0.10472029069912553</v>
      </c>
      <c r="J134" s="316">
        <v>0.107581861509479</v>
      </c>
      <c r="K134" s="316">
        <v>0.1104434323198325</v>
      </c>
      <c r="L134" s="316">
        <v>0.1104434323198325</v>
      </c>
      <c r="M134" s="316">
        <v>0.1104434323198325</v>
      </c>
      <c r="N134" s="316">
        <v>0.1104434323198325</v>
      </c>
      <c r="O134" s="316">
        <v>0.1104434323198325</v>
      </c>
      <c r="P134" s="316">
        <v>0.1104434323198325</v>
      </c>
      <c r="Q134" s="316">
        <v>0.1104434323198325</v>
      </c>
    </row>
    <row r="135" spans="1:17" hidden="1" x14ac:dyDescent="0.25">
      <c r="A135" s="316" t="s">
        <v>541</v>
      </c>
      <c r="B135" s="316" t="s">
        <v>180</v>
      </c>
      <c r="C135" s="316" t="s">
        <v>4</v>
      </c>
      <c r="D135" s="316" t="s">
        <v>539</v>
      </c>
      <c r="E135" s="316" t="s">
        <v>535</v>
      </c>
      <c r="F135" s="316">
        <v>4.2145126219466214</v>
      </c>
      <c r="G135" s="316">
        <v>3.8421606738274363</v>
      </c>
      <c r="H135" s="316">
        <v>3.6758408496754438</v>
      </c>
      <c r="I135" s="316">
        <v>3.5095210255234526</v>
      </c>
      <c r="J135" s="316">
        <v>2.5311591551793482</v>
      </c>
      <c r="K135" s="316">
        <v>1.5527972848352438</v>
      </c>
      <c r="L135" s="316">
        <v>0.77989107802598112</v>
      </c>
      <c r="M135" s="316">
        <v>6.9848712167188375E-3</v>
      </c>
      <c r="N135" s="316">
        <v>6.9848712167188375E-3</v>
      </c>
      <c r="O135" s="316">
        <v>6.9848712167188375E-3</v>
      </c>
      <c r="P135" s="316">
        <v>6.9848712167188375E-3</v>
      </c>
      <c r="Q135" s="316">
        <v>6.9848712167188375E-3</v>
      </c>
    </row>
    <row r="136" spans="1:17" hidden="1" x14ac:dyDescent="0.25">
      <c r="A136" s="316" t="s">
        <v>529</v>
      </c>
      <c r="B136" s="316" t="s">
        <v>543</v>
      </c>
      <c r="C136" s="316" t="s">
        <v>531</v>
      </c>
      <c r="D136" s="316" t="s">
        <v>532</v>
      </c>
      <c r="E136" s="316" t="s">
        <v>533</v>
      </c>
      <c r="F136" s="316">
        <f>'[4]Breakdown-Olefins'!F114+'[4]Breakdown-Olefins'!F121</f>
        <v>2.5319247624107986</v>
      </c>
      <c r="G136" s="316">
        <f>'[4]Breakdown-Olefins'!G114+'[4]Breakdown-Olefins'!G121</f>
        <v>2.8992170404178932</v>
      </c>
      <c r="H136" s="316">
        <f>'[4]Breakdown-Olefins'!H114+'[4]Breakdown-Olefins'!H121</f>
        <v>2.8224050186984666</v>
      </c>
      <c r="I136" s="316">
        <f>'[4]Breakdown-Olefins'!I114+'[4]Breakdown-Olefins'!I121</f>
        <v>2.7455929969790422</v>
      </c>
      <c r="J136" s="316">
        <f>'[4]Breakdown-Olefins'!J114+'[4]Breakdown-Olefins'!J121</f>
        <v>3.1775795179871786</v>
      </c>
      <c r="K136" s="316">
        <f>'[4]Breakdown-Olefins'!K114+'[4]Breakdown-Olefins'!K121</f>
        <v>2.0328922775453142</v>
      </c>
      <c r="L136" s="316">
        <f>'[4]Breakdown-Olefins'!L114+'[4]Breakdown-Olefins'!L121</f>
        <v>1.6041744096729771</v>
      </c>
      <c r="M136" s="316">
        <f>'[4]Breakdown-Olefins'!M114+'[4]Breakdown-Olefins'!M121</f>
        <v>1.1754565418006417</v>
      </c>
      <c r="N136" s="316">
        <f>'[4]Breakdown-Olefins'!N114+'[4]Breakdown-Olefins'!N121</f>
        <v>1.1889156530689893</v>
      </c>
      <c r="O136" s="316">
        <f>'[4]Breakdown-Olefins'!O114+'[4]Breakdown-Olefins'!O121</f>
        <v>1.202374764337337</v>
      </c>
      <c r="P136" s="316">
        <f>'[4]Breakdown-Olefins'!P114+'[4]Breakdown-Olefins'!P121</f>
        <v>1.2158338756056843</v>
      </c>
      <c r="Q136" s="316">
        <f>'[4]Breakdown-Olefins'!Q114+'[4]Breakdown-Olefins'!Q121</f>
        <v>1.2292929868740323</v>
      </c>
    </row>
    <row r="137" spans="1:17" hidden="1" x14ac:dyDescent="0.25">
      <c r="A137" s="316" t="s">
        <v>529</v>
      </c>
      <c r="B137" s="316" t="s">
        <v>543</v>
      </c>
      <c r="C137" s="316" t="s">
        <v>531</v>
      </c>
      <c r="D137" s="316" t="s">
        <v>532</v>
      </c>
      <c r="E137" s="316" t="s">
        <v>534</v>
      </c>
      <c r="F137" s="316">
        <f>'[4]Breakdown-Olefins'!F115+'[4]Breakdown-Olefins'!F122</f>
        <v>40.35834661562528</v>
      </c>
      <c r="G137" s="316">
        <f>'[4]Breakdown-Olefins'!G115+'[4]Breakdown-Olefins'!G122</f>
        <v>43.473175165641024</v>
      </c>
      <c r="H137" s="316">
        <f>'[4]Breakdown-Olefins'!H115+'[4]Breakdown-Olefins'!H122</f>
        <v>37.458684438486792</v>
      </c>
      <c r="I137" s="316">
        <f>'[4]Breakdown-Olefins'!I115+'[4]Breakdown-Olefins'!I122</f>
        <v>31.444193711332517</v>
      </c>
      <c r="J137" s="316">
        <f>'[4]Breakdown-Olefins'!J115+'[4]Breakdown-Olefins'!J122</f>
        <v>26.345289071122057</v>
      </c>
      <c r="K137" s="316">
        <f>'[4]Breakdown-Olefins'!K115+'[4]Breakdown-Olefins'!K122</f>
        <v>21.246384430911661</v>
      </c>
      <c r="L137" s="316">
        <f>'[4]Breakdown-Olefins'!L115+'[4]Breakdown-Olefins'!L122</f>
        <v>10.712665941840523</v>
      </c>
      <c r="M137" s="316">
        <f>'[4]Breakdown-Olefins'!M115+'[4]Breakdown-Olefins'!M122</f>
        <v>0.1789474527693411</v>
      </c>
      <c r="N137" s="316">
        <f>'[4]Breakdown-Olefins'!N115+'[4]Breakdown-Olefins'!N122</f>
        <v>0.1789474527693411</v>
      </c>
      <c r="O137" s="316">
        <f>'[4]Breakdown-Olefins'!O115+'[4]Breakdown-Olefins'!O122</f>
        <v>0.1789474527693411</v>
      </c>
      <c r="P137" s="316">
        <f>'[4]Breakdown-Olefins'!P115+'[4]Breakdown-Olefins'!P122</f>
        <v>0.1789474527693411</v>
      </c>
      <c r="Q137" s="316">
        <f>'[4]Breakdown-Olefins'!Q115+'[4]Breakdown-Olefins'!Q122</f>
        <v>0.1789474527693411</v>
      </c>
    </row>
    <row r="138" spans="1:17" hidden="1" x14ac:dyDescent="0.25">
      <c r="A138" s="316" t="s">
        <v>529</v>
      </c>
      <c r="B138" s="316" t="s">
        <v>543</v>
      </c>
      <c r="C138" s="316" t="s">
        <v>531</v>
      </c>
      <c r="D138" s="316" t="s">
        <v>532</v>
      </c>
      <c r="E138" s="316" t="s">
        <v>535</v>
      </c>
      <c r="F138" s="316">
        <f>'[4]Breakdown-Olefins'!F116+'[4]Breakdown-Olefins'!F123</f>
        <v>2.6747861599020242</v>
      </c>
      <c r="G138" s="316">
        <f>'[4]Breakdown-Olefins'!G116+'[4]Breakdown-Olefins'!G123</f>
        <v>2.0422329250997509</v>
      </c>
      <c r="H138" s="316">
        <f>'[4]Breakdown-Olefins'!H116+'[4]Breakdown-Olefins'!H123</f>
        <v>2.2261766798717821</v>
      </c>
      <c r="I138" s="316">
        <f>'[4]Breakdown-Olefins'!I116+'[4]Breakdown-Olefins'!I123</f>
        <v>2.4101204346438134</v>
      </c>
      <c r="J138" s="316">
        <f>'[4]Breakdown-Olefins'!J116+'[4]Breakdown-Olefins'!J123</f>
        <v>1.5683245022988492</v>
      </c>
      <c r="K138" s="316">
        <f>'[4]Breakdown-Olefins'!K116+'[4]Breakdown-Olefins'!K123</f>
        <v>0.7265285699538846</v>
      </c>
      <c r="L138" s="316">
        <f>'[4]Breakdown-Olefins'!L116+'[4]Breakdown-Olefins'!L123</f>
        <v>0.73205548586697233</v>
      </c>
      <c r="M138" s="316">
        <f>'[4]Breakdown-Olefins'!M116+'[4]Breakdown-Olefins'!M123</f>
        <v>0.73758240178006018</v>
      </c>
      <c r="N138" s="316">
        <f>'[4]Breakdown-Olefins'!N116+'[4]Breakdown-Olefins'!N123</f>
        <v>0.73882420982041785</v>
      </c>
      <c r="O138" s="316">
        <f>'[4]Breakdown-Olefins'!O116+'[4]Breakdown-Olefins'!O123</f>
        <v>0.74006601786077508</v>
      </c>
      <c r="P138" s="316">
        <f>'[4]Breakdown-Olefins'!P116+'[4]Breakdown-Olefins'!P123</f>
        <v>0.74130782590113276</v>
      </c>
      <c r="Q138" s="316">
        <f>'[4]Breakdown-Olefins'!Q116+'[4]Breakdown-Olefins'!Q123</f>
        <v>0.74254963394148998</v>
      </c>
    </row>
    <row r="139" spans="1:17" hidden="1" x14ac:dyDescent="0.25">
      <c r="A139" s="316" t="s">
        <v>529</v>
      </c>
      <c r="B139" s="316" t="s">
        <v>543</v>
      </c>
      <c r="C139" s="316" t="s">
        <v>531</v>
      </c>
      <c r="D139" s="316" t="s">
        <v>532</v>
      </c>
      <c r="E139" s="316" t="s">
        <v>536</v>
      </c>
      <c r="F139" s="316">
        <f>'[4]Breakdown-Olefins'!F117+'[4]Breakdown-Olefins'!F124</f>
        <v>2.5823393873013467</v>
      </c>
      <c r="G139" s="316">
        <f>'[4]Breakdown-Olefins'!G117+'[4]Breakdown-Olefins'!G124</f>
        <v>0.8760838774666676</v>
      </c>
      <c r="H139" s="316">
        <f>'[4]Breakdown-Olefins'!H117+'[4]Breakdown-Olefins'!H124</f>
        <v>0.94430744984595061</v>
      </c>
      <c r="I139" s="316">
        <f>'[4]Breakdown-Olefins'!I117+'[4]Breakdown-Olefins'!I124</f>
        <v>1.0125310222252333</v>
      </c>
      <c r="J139" s="316">
        <f>'[4]Breakdown-Olefins'!J117+'[4]Breakdown-Olefins'!J124</f>
        <v>1.1276348675672982</v>
      </c>
      <c r="K139" s="316">
        <f>'[4]Breakdown-Olefins'!K117+'[4]Breakdown-Olefins'!K124</f>
        <v>1.2427387129093634</v>
      </c>
      <c r="L139" s="316">
        <f>'[4]Breakdown-Olefins'!L117+'[4]Breakdown-Olefins'!L124</f>
        <v>1.3072784844448588</v>
      </c>
      <c r="M139" s="316">
        <f>'[4]Breakdown-Olefins'!M117+'[4]Breakdown-Olefins'!M124</f>
        <v>1.3718182559803545</v>
      </c>
      <c r="N139" s="316">
        <f>'[4]Breakdown-Olefins'!N117+'[4]Breakdown-Olefins'!N124</f>
        <v>1.3835845545814707</v>
      </c>
      <c r="O139" s="316">
        <f>'[4]Breakdown-Olefins'!O117+'[4]Breakdown-Olefins'!O124</f>
        <v>1.3953508531825876</v>
      </c>
      <c r="P139" s="316">
        <f>'[4]Breakdown-Olefins'!P117+'[4]Breakdown-Olefins'!P124</f>
        <v>1.4071171517837038</v>
      </c>
      <c r="Q139" s="316">
        <f>'[4]Breakdown-Olefins'!Q117+'[4]Breakdown-Olefins'!Q124</f>
        <v>1.4188834503848207</v>
      </c>
    </row>
    <row r="140" spans="1:17" hidden="1" x14ac:dyDescent="0.25">
      <c r="A140" s="316" t="s">
        <v>529</v>
      </c>
      <c r="B140" s="316" t="s">
        <v>543</v>
      </c>
      <c r="C140" s="316" t="s">
        <v>531</v>
      </c>
      <c r="D140" s="316" t="s">
        <v>532</v>
      </c>
      <c r="E140" s="316" t="s">
        <v>537</v>
      </c>
      <c r="F140" s="316">
        <f>'[4]Breakdown-Olefins'!F118+'[4]Breakdown-Olefins'!F125</f>
        <v>17.617745079135329</v>
      </c>
      <c r="G140" s="316">
        <f>'[4]Breakdown-Olefins'!G118+'[4]Breakdown-Olefins'!G125</f>
        <v>9.2466341464656345</v>
      </c>
      <c r="H140" s="316">
        <f>'[4]Breakdown-Olefins'!H118+'[4]Breakdown-Olefins'!H125</f>
        <v>6.5709992730500071</v>
      </c>
      <c r="I140" s="316">
        <f>'[4]Breakdown-Olefins'!I118+'[4]Breakdown-Olefins'!I125</f>
        <v>3.8953643996343796</v>
      </c>
      <c r="J140" s="316">
        <f>'[4]Breakdown-Olefins'!J118+'[4]Breakdown-Olefins'!J125</f>
        <v>3.9018120928506752</v>
      </c>
      <c r="K140" s="316">
        <f>'[4]Breakdown-Olefins'!K118+'[4]Breakdown-Olefins'!K125</f>
        <v>3.9082597860669717</v>
      </c>
      <c r="L140" s="316">
        <f>'[4]Breakdown-Olefins'!L118+'[4]Breakdown-Olefins'!L125</f>
        <v>3.9281410786660449</v>
      </c>
      <c r="M140" s="316">
        <f>'[4]Breakdown-Olefins'!M118+'[4]Breakdown-Olefins'!M125</f>
        <v>3.9480223712651172</v>
      </c>
      <c r="N140" s="316">
        <f>'[4]Breakdown-Olefins'!N118+'[4]Breakdown-Olefins'!N125</f>
        <v>3.9696464043161526</v>
      </c>
      <c r="O140" s="316">
        <f>'[4]Breakdown-Olefins'!O118+'[4]Breakdown-Olefins'!O125</f>
        <v>3.9912704373671897</v>
      </c>
      <c r="P140" s="316">
        <f>'[4]Breakdown-Olefins'!P118+'[4]Breakdown-Olefins'!P125</f>
        <v>4.0128944704182246</v>
      </c>
      <c r="Q140" s="316">
        <f>'[4]Breakdown-Olefins'!Q118+'[4]Breakdown-Olefins'!Q125</f>
        <v>4.0345185034692621</v>
      </c>
    </row>
    <row r="141" spans="1:17" hidden="1" x14ac:dyDescent="0.25">
      <c r="A141" s="316" t="s">
        <v>529</v>
      </c>
      <c r="B141" s="316" t="s">
        <v>543</v>
      </c>
      <c r="C141" s="316" t="s">
        <v>538</v>
      </c>
      <c r="D141" s="316" t="s">
        <v>120</v>
      </c>
      <c r="E141" s="316" t="s">
        <v>533</v>
      </c>
      <c r="F141" s="316">
        <v>0.50273842585867934</v>
      </c>
      <c r="G141" s="316">
        <v>0.56533752852816099</v>
      </c>
      <c r="H141" s="316">
        <v>0.61698047530111</v>
      </c>
      <c r="I141" s="316">
        <v>0.66862342207405856</v>
      </c>
      <c r="J141" s="316">
        <v>0.64175803809847309</v>
      </c>
      <c r="K141" s="316">
        <v>0.53025889276902582</v>
      </c>
      <c r="L141" s="316">
        <v>0.25718945372332458</v>
      </c>
      <c r="M141" s="316">
        <v>0</v>
      </c>
      <c r="N141" s="316">
        <v>3.8889325831131805E-2</v>
      </c>
      <c r="O141" s="316">
        <v>3.1358628580035575E-2</v>
      </c>
      <c r="P141" s="316">
        <v>5.4977935531241418E-2</v>
      </c>
      <c r="Q141" s="316">
        <v>7.8597242482446816E-2</v>
      </c>
    </row>
    <row r="142" spans="1:17" hidden="1" x14ac:dyDescent="0.25">
      <c r="A142" s="316" t="s">
        <v>529</v>
      </c>
      <c r="B142" s="316" t="s">
        <v>543</v>
      </c>
      <c r="C142" s="316" t="s">
        <v>538</v>
      </c>
      <c r="D142" s="316" t="s">
        <v>120</v>
      </c>
      <c r="E142" s="316" t="s">
        <v>534</v>
      </c>
      <c r="F142" s="316">
        <v>0.67183794160610111</v>
      </c>
      <c r="G142" s="316">
        <v>0.67730844472142349</v>
      </c>
      <c r="H142" s="316">
        <v>0.68835247744617156</v>
      </c>
      <c r="I142" s="316">
        <v>0.69939651017091997</v>
      </c>
      <c r="J142" s="316">
        <v>0.65146629438178705</v>
      </c>
      <c r="K142" s="316">
        <v>0.60353607859265468</v>
      </c>
      <c r="L142" s="316">
        <v>0.33672121419464129</v>
      </c>
      <c r="M142" s="316">
        <v>6.9906349796628797E-2</v>
      </c>
      <c r="N142" s="316">
        <v>7.561583634272262E-2</v>
      </c>
      <c r="O142" s="316">
        <v>8.1325322888815998E-2</v>
      </c>
      <c r="P142" s="316">
        <v>8.7034809434908933E-2</v>
      </c>
      <c r="Q142" s="316">
        <v>9.27442959810032E-2</v>
      </c>
    </row>
    <row r="143" spans="1:17" hidden="1" x14ac:dyDescent="0.25">
      <c r="A143" s="316" t="s">
        <v>529</v>
      </c>
      <c r="B143" s="316" t="s">
        <v>543</v>
      </c>
      <c r="C143" s="316" t="s">
        <v>538</v>
      </c>
      <c r="D143" s="316" t="s">
        <v>120</v>
      </c>
      <c r="E143" s="316" t="s">
        <v>535</v>
      </c>
      <c r="F143" s="316">
        <v>0.11640346929506171</v>
      </c>
      <c r="G143" s="316">
        <v>8.662688088745249E-2</v>
      </c>
      <c r="H143" s="316">
        <v>7.7282924968912411E-2</v>
      </c>
      <c r="I143" s="316">
        <v>6.7938969050372292E-2</v>
      </c>
      <c r="J143" s="316">
        <v>3.5002330121667584E-2</v>
      </c>
      <c r="K143" s="316">
        <v>2.0656911929628707E-3</v>
      </c>
      <c r="L143" s="316">
        <v>2.1788917588860621E-3</v>
      </c>
      <c r="M143" s="316">
        <v>2.2920923248092519E-3</v>
      </c>
      <c r="N143" s="316">
        <v>2.3926812759055989E-3</v>
      </c>
      <c r="O143" s="316">
        <v>2.4932702270019456E-3</v>
      </c>
      <c r="P143" s="316">
        <v>2.5938591780982905E-3</v>
      </c>
      <c r="Q143" s="316">
        <v>2.6944481291946358E-3</v>
      </c>
    </row>
    <row r="144" spans="1:17" hidden="1" x14ac:dyDescent="0.25">
      <c r="A144" s="316" t="s">
        <v>529</v>
      </c>
      <c r="B144" s="316" t="s">
        <v>543</v>
      </c>
      <c r="C144" s="316" t="s">
        <v>538</v>
      </c>
      <c r="D144" s="316" t="s">
        <v>120</v>
      </c>
      <c r="E144" s="316" t="s">
        <v>536</v>
      </c>
      <c r="F144" s="316">
        <v>0.27240597203810585</v>
      </c>
      <c r="G144" s="316">
        <v>7.9420244375337096E-2</v>
      </c>
      <c r="H144" s="316">
        <v>5.9445384301136703E-2</v>
      </c>
      <c r="I144" s="316">
        <v>3.9470524226936296E-2</v>
      </c>
      <c r="J144" s="316">
        <v>4.149992120547439E-2</v>
      </c>
      <c r="K144" s="316">
        <v>4.3529318184012455E-2</v>
      </c>
      <c r="L144" s="316">
        <v>4.8150879386062009E-2</v>
      </c>
      <c r="M144" s="316">
        <v>5.2772440588111563E-2</v>
      </c>
      <c r="N144" s="316">
        <v>5.4844939964971334E-2</v>
      </c>
      <c r="O144" s="316">
        <v>5.6917439341831105E-2</v>
      </c>
      <c r="P144" s="316">
        <v>5.8989938718690897E-2</v>
      </c>
      <c r="Q144" s="316">
        <v>6.1062438095550717E-2</v>
      </c>
    </row>
    <row r="145" spans="1:17" hidden="1" x14ac:dyDescent="0.25">
      <c r="A145" s="316" t="s">
        <v>529</v>
      </c>
      <c r="B145" s="316" t="s">
        <v>543</v>
      </c>
      <c r="C145" s="316" t="s">
        <v>538</v>
      </c>
      <c r="D145" s="316" t="s">
        <v>120</v>
      </c>
      <c r="E145" s="316" t="s">
        <v>537</v>
      </c>
      <c r="F145" s="316">
        <v>0.52365312574642853</v>
      </c>
      <c r="G145" s="316">
        <v>0.22154461879835033</v>
      </c>
      <c r="H145" s="316">
        <v>0.13202911316252586</v>
      </c>
      <c r="I145" s="316">
        <v>4.2513607526701302E-2</v>
      </c>
      <c r="J145" s="316">
        <v>3.9699910472955069E-2</v>
      </c>
      <c r="K145" s="316">
        <v>3.6886213419208842E-2</v>
      </c>
      <c r="L145" s="316">
        <v>3.6886213419208842E-2</v>
      </c>
      <c r="M145" s="316">
        <v>3.6886213419208842E-2</v>
      </c>
      <c r="N145" s="316">
        <v>3.6886213419208842E-2</v>
      </c>
      <c r="O145" s="316">
        <v>3.6886213419208842E-2</v>
      </c>
      <c r="P145" s="316">
        <v>3.6886213419208842E-2</v>
      </c>
      <c r="Q145" s="316">
        <v>3.6886213419208842E-2</v>
      </c>
    </row>
    <row r="146" spans="1:17" hidden="1" x14ac:dyDescent="0.25">
      <c r="A146" s="316" t="s">
        <v>529</v>
      </c>
      <c r="B146" s="316" t="s">
        <v>543</v>
      </c>
      <c r="C146" s="316" t="s">
        <v>6</v>
      </c>
      <c r="D146" s="316" t="s">
        <v>120</v>
      </c>
      <c r="E146" s="316" t="s">
        <v>533</v>
      </c>
      <c r="F146" s="316">
        <v>5.7118711250000009</v>
      </c>
      <c r="G146" s="316">
        <v>5.3089267335809467</v>
      </c>
      <c r="H146" s="316">
        <v>5.043693698188549</v>
      </c>
      <c r="I146" s="316">
        <v>4.7784606627961503</v>
      </c>
      <c r="J146" s="316">
        <v>4.8557072301889734</v>
      </c>
      <c r="K146" s="316">
        <v>3.7489258716897043</v>
      </c>
      <c r="L146" s="316">
        <v>2.1337203248762169</v>
      </c>
      <c r="M146" s="316">
        <v>0.51851477806273039</v>
      </c>
      <c r="N146" s="316">
        <v>0.46124354554297575</v>
      </c>
      <c r="O146" s="316">
        <v>0.48008786275203441</v>
      </c>
      <c r="P146" s="316">
        <v>0.49893217996109129</v>
      </c>
      <c r="Q146" s="316">
        <v>0.51777649717014285</v>
      </c>
    </row>
    <row r="147" spans="1:17" hidden="1" x14ac:dyDescent="0.25">
      <c r="A147" s="316" t="s">
        <v>529</v>
      </c>
      <c r="B147" s="316" t="s">
        <v>543</v>
      </c>
      <c r="C147" s="316" t="s">
        <v>6</v>
      </c>
      <c r="D147" s="316" t="s">
        <v>120</v>
      </c>
      <c r="E147" s="316" t="s">
        <v>534</v>
      </c>
      <c r="F147" s="316">
        <v>6.2833036847620569</v>
      </c>
      <c r="G147" s="316">
        <v>5.8400475391049671</v>
      </c>
      <c r="H147" s="316">
        <v>5.5482798027308924</v>
      </c>
      <c r="I147" s="316">
        <v>5.2565120663568159</v>
      </c>
      <c r="J147" s="316">
        <v>4.6902458109579044</v>
      </c>
      <c r="K147" s="316">
        <v>4.1239795555589858</v>
      </c>
      <c r="L147" s="316">
        <v>2.347184046374367</v>
      </c>
      <c r="M147" s="316">
        <v>0.57038853718974813</v>
      </c>
      <c r="N147" s="316">
        <v>0.54925290813914884</v>
      </c>
      <c r="O147" s="316">
        <v>0.52811727908853712</v>
      </c>
      <c r="P147" s="316">
        <v>0.54884683778572452</v>
      </c>
      <c r="Q147" s="316">
        <v>0.5695763964829208</v>
      </c>
    </row>
    <row r="148" spans="1:17" hidden="1" x14ac:dyDescent="0.25">
      <c r="A148" s="316" t="s">
        <v>529</v>
      </c>
      <c r="B148" s="316" t="s">
        <v>543</v>
      </c>
      <c r="C148" s="316" t="s">
        <v>6</v>
      </c>
      <c r="D148" s="316" t="s">
        <v>120</v>
      </c>
      <c r="E148" s="316" t="s">
        <v>535</v>
      </c>
      <c r="F148" s="316">
        <v>0.2519165177848316</v>
      </c>
      <c r="G148" s="316">
        <v>0.17067854810024169</v>
      </c>
      <c r="H148" s="316">
        <v>0.14265851516689745</v>
      </c>
      <c r="I148" s="316">
        <v>0.11463848223355322</v>
      </c>
      <c r="J148" s="316">
        <v>5.9145953335400119E-2</v>
      </c>
      <c r="K148" s="316">
        <v>3.653424437246971E-3</v>
      </c>
      <c r="L148" s="316">
        <v>3.8376087356234746E-3</v>
      </c>
      <c r="M148" s="316">
        <v>4.0217930339999765E-3</v>
      </c>
      <c r="N148" s="316">
        <v>4.1931042362533871E-3</v>
      </c>
      <c r="O148" s="316">
        <v>4.3644154385068011E-3</v>
      </c>
      <c r="P148" s="316">
        <v>4.5357266407602074E-3</v>
      </c>
      <c r="Q148" s="316">
        <v>4.7070378430136128E-3</v>
      </c>
    </row>
    <row r="149" spans="1:17" hidden="1" x14ac:dyDescent="0.25">
      <c r="A149" s="316" t="s">
        <v>529</v>
      </c>
      <c r="B149" s="316" t="s">
        <v>543</v>
      </c>
      <c r="C149" s="316" t="s">
        <v>6</v>
      </c>
      <c r="D149" s="316" t="s">
        <v>120</v>
      </c>
      <c r="E149" s="316" t="s">
        <v>536</v>
      </c>
      <c r="F149" s="316">
        <v>0.3982889671690002</v>
      </c>
      <c r="G149" s="316">
        <v>0.15457205492649598</v>
      </c>
      <c r="H149" s="316">
        <v>0.14116837518016456</v>
      </c>
      <c r="I149" s="316">
        <v>0.12776469543383318</v>
      </c>
      <c r="J149" s="316">
        <v>0.13813578018567441</v>
      </c>
      <c r="K149" s="316">
        <v>0.14850686493751569</v>
      </c>
      <c r="L149" s="316">
        <v>0.16883120462448845</v>
      </c>
      <c r="M149" s="316">
        <v>0.1891555443114612</v>
      </c>
      <c r="N149" s="316">
        <v>0.19481276380518744</v>
      </c>
      <c r="O149" s="316">
        <v>0.20046998329891363</v>
      </c>
      <c r="P149" s="316">
        <v>0.20578728254358392</v>
      </c>
      <c r="Q149" s="316">
        <v>0.21110458178825434</v>
      </c>
    </row>
    <row r="150" spans="1:17" hidden="1" x14ac:dyDescent="0.25">
      <c r="A150" s="316" t="s">
        <v>529</v>
      </c>
      <c r="B150" s="316" t="s">
        <v>543</v>
      </c>
      <c r="C150" s="316" t="s">
        <v>6</v>
      </c>
      <c r="D150" s="316" t="s">
        <v>120</v>
      </c>
      <c r="E150" s="316" t="s">
        <v>537</v>
      </c>
      <c r="F150" s="316">
        <v>1.0595472531187504</v>
      </c>
      <c r="G150" s="316">
        <v>0.4766745753000004</v>
      </c>
      <c r="H150" s="316">
        <v>0.29208945462857461</v>
      </c>
      <c r="I150" s="316">
        <v>0.10750433395714869</v>
      </c>
      <c r="J150" s="316">
        <v>0.11339066391857444</v>
      </c>
      <c r="K150" s="316">
        <v>0.11927699388000015</v>
      </c>
      <c r="L150" s="316">
        <v>0.12529024249307422</v>
      </c>
      <c r="M150" s="316">
        <v>0.13130349110614828</v>
      </c>
      <c r="N150" s="316">
        <v>0.13689645890217947</v>
      </c>
      <c r="O150" s="316">
        <v>0.14248942669821066</v>
      </c>
      <c r="P150" s="316">
        <v>0.14808239449424171</v>
      </c>
      <c r="Q150" s="316">
        <v>0.15367536229027265</v>
      </c>
    </row>
    <row r="151" spans="1:17" hidden="1" x14ac:dyDescent="0.25">
      <c r="A151" s="316" t="s">
        <v>529</v>
      </c>
      <c r="B151" s="316" t="s">
        <v>543</v>
      </c>
      <c r="C151" s="316" t="s">
        <v>0</v>
      </c>
      <c r="D151" s="316" t="s">
        <v>120</v>
      </c>
      <c r="E151" s="316" t="s">
        <v>533</v>
      </c>
      <c r="F151" s="316">
        <v>24.568555634057621</v>
      </c>
      <c r="G151" s="316">
        <v>22.700073404909496</v>
      </c>
      <c r="H151" s="316">
        <v>21.223995965110461</v>
      </c>
      <c r="I151" s="316">
        <v>19.747918525311441</v>
      </c>
      <c r="J151" s="316">
        <v>19.210261248855563</v>
      </c>
      <c r="K151" s="316">
        <v>12.167367151827968</v>
      </c>
      <c r="L151" s="316">
        <v>8.7062738565095295</v>
      </c>
      <c r="M151" s="316">
        <v>5.2451805611910594</v>
      </c>
      <c r="N151" s="316">
        <v>5.3267171685422881</v>
      </c>
      <c r="O151" s="316">
        <v>5.4082537758935132</v>
      </c>
      <c r="P151" s="316">
        <v>5.4897903832447312</v>
      </c>
      <c r="Q151" s="316">
        <v>5.5713269905959635</v>
      </c>
    </row>
    <row r="152" spans="1:17" hidden="1" x14ac:dyDescent="0.25">
      <c r="A152" s="316" t="s">
        <v>529</v>
      </c>
      <c r="B152" s="316" t="s">
        <v>543</v>
      </c>
      <c r="C152" s="316" t="s">
        <v>0</v>
      </c>
      <c r="D152" s="316" t="s">
        <v>120</v>
      </c>
      <c r="E152" s="316" t="s">
        <v>534</v>
      </c>
      <c r="F152" s="316">
        <v>7.5132006595619885</v>
      </c>
      <c r="G152" s="316">
        <v>6.9418084244826384</v>
      </c>
      <c r="H152" s="316">
        <v>6.490415751692006</v>
      </c>
      <c r="I152" s="316">
        <v>6.0390230789013737</v>
      </c>
      <c r="J152" s="316">
        <v>4.8799357392258518</v>
      </c>
      <c r="K152" s="316">
        <v>3.7208483995503387</v>
      </c>
      <c r="L152" s="316">
        <v>2.6624268620162042</v>
      </c>
      <c r="M152" s="316">
        <v>1.6040053244820687</v>
      </c>
      <c r="N152" s="316">
        <v>1.6289396715089879</v>
      </c>
      <c r="O152" s="316">
        <v>1.6538740185359071</v>
      </c>
      <c r="P152" s="316">
        <v>1.6788083655628263</v>
      </c>
      <c r="Q152" s="316">
        <v>1.7037427125897455</v>
      </c>
    </row>
    <row r="153" spans="1:17" hidden="1" x14ac:dyDescent="0.25">
      <c r="A153" s="316" t="s">
        <v>529</v>
      </c>
      <c r="B153" s="316" t="s">
        <v>543</v>
      </c>
      <c r="C153" s="316" t="s">
        <v>0</v>
      </c>
      <c r="D153" s="316" t="s">
        <v>120</v>
      </c>
      <c r="E153" s="316" t="s">
        <v>535</v>
      </c>
      <c r="F153" s="316">
        <v>5.171766580028595E-3</v>
      </c>
      <c r="G153" s="316">
        <v>1.2050444401292907E-2</v>
      </c>
      <c r="H153" s="316">
        <v>9.6592891673151268E-3</v>
      </c>
      <c r="I153" s="316">
        <v>7.268133933337341E-3</v>
      </c>
      <c r="J153" s="316">
        <v>3.7389652668550137E-3</v>
      </c>
      <c r="K153" s="316">
        <v>2.0979660037268914E-4</v>
      </c>
      <c r="L153" s="316">
        <v>2.0979660037268914E-4</v>
      </c>
      <c r="M153" s="316">
        <v>2.0979660037268914E-4</v>
      </c>
      <c r="N153" s="316">
        <v>2.0979660037268914E-4</v>
      </c>
      <c r="O153" s="316">
        <v>2.0979660037268914E-4</v>
      </c>
      <c r="P153" s="316">
        <v>2.0979660037268914E-4</v>
      </c>
      <c r="Q153" s="316">
        <v>2.0979660037268914E-4</v>
      </c>
    </row>
    <row r="154" spans="1:17" hidden="1" x14ac:dyDescent="0.25">
      <c r="A154" s="316" t="s">
        <v>529</v>
      </c>
      <c r="B154" s="316" t="s">
        <v>543</v>
      </c>
      <c r="C154" s="316" t="s">
        <v>0</v>
      </c>
      <c r="D154" s="316" t="s">
        <v>120</v>
      </c>
      <c r="E154" s="316" t="s">
        <v>536</v>
      </c>
      <c r="F154" s="316">
        <v>0.47625024683869216</v>
      </c>
      <c r="G154" s="316">
        <v>0.13146888206642593</v>
      </c>
      <c r="H154" s="316">
        <v>0.15071912935560836</v>
      </c>
      <c r="I154" s="316">
        <v>0.16996937664479084</v>
      </c>
      <c r="J154" s="316">
        <v>0.21099152641046928</v>
      </c>
      <c r="K154" s="316">
        <v>0.25201367617614767</v>
      </c>
      <c r="L154" s="316">
        <v>0.28190617077674829</v>
      </c>
      <c r="M154" s="316">
        <v>0.31179866537734907</v>
      </c>
      <c r="N154" s="316">
        <v>0.32295173758251305</v>
      </c>
      <c r="O154" s="316">
        <v>0.3341048097876772</v>
      </c>
      <c r="P154" s="316">
        <v>0.34525788199284113</v>
      </c>
      <c r="Q154" s="316">
        <v>0.35641095419800528</v>
      </c>
    </row>
    <row r="155" spans="1:17" hidden="1" x14ac:dyDescent="0.25">
      <c r="A155" s="316" t="s">
        <v>529</v>
      </c>
      <c r="B155" s="316" t="s">
        <v>543</v>
      </c>
      <c r="C155" s="316" t="s">
        <v>0</v>
      </c>
      <c r="D155" s="316" t="s">
        <v>120</v>
      </c>
      <c r="E155" s="316" t="s">
        <v>537</v>
      </c>
      <c r="F155" s="316">
        <v>4.6025220013527512</v>
      </c>
      <c r="G155" s="316">
        <v>1.7672461054434192</v>
      </c>
      <c r="H155" s="316">
        <v>1.0949625118847257</v>
      </c>
      <c r="I155" s="316">
        <v>0.4226789183260331</v>
      </c>
      <c r="J155" s="316">
        <v>0.46473529982387229</v>
      </c>
      <c r="K155" s="316">
        <v>0.5067916813217116</v>
      </c>
      <c r="L155" s="316">
        <v>0.52926135617287151</v>
      </c>
      <c r="M155" s="316">
        <v>0.55173103102403098</v>
      </c>
      <c r="N155" s="316">
        <v>0.57617033692963293</v>
      </c>
      <c r="O155" s="316">
        <v>0.60060964283523466</v>
      </c>
      <c r="P155" s="316">
        <v>0.62504894874083661</v>
      </c>
      <c r="Q155" s="316">
        <v>0.64948825464643833</v>
      </c>
    </row>
    <row r="156" spans="1:17" hidden="1" x14ac:dyDescent="0.25">
      <c r="A156" s="316" t="s">
        <v>529</v>
      </c>
      <c r="B156" s="316" t="s">
        <v>543</v>
      </c>
      <c r="C156" s="316" t="s">
        <v>4</v>
      </c>
      <c r="D156" s="316" t="s">
        <v>539</v>
      </c>
      <c r="E156" s="316" t="s">
        <v>533</v>
      </c>
      <c r="F156" s="316">
        <v>2.111229110855976E-2</v>
      </c>
      <c r="G156" s="316">
        <v>2.842538167511411E-2</v>
      </c>
      <c r="H156" s="316">
        <v>3.2401572135184908E-2</v>
      </c>
      <c r="I156" s="316">
        <v>3.6377762595255714E-2</v>
      </c>
      <c r="J156" s="316">
        <v>3.9131203864586815E-2</v>
      </c>
      <c r="K156" s="316">
        <v>4.1884645133917896E-2</v>
      </c>
      <c r="L156" s="316">
        <v>4.5621108385370181E-2</v>
      </c>
      <c r="M156" s="316">
        <v>4.9357571636822466E-2</v>
      </c>
      <c r="N156" s="316">
        <v>5.2800060486064136E-2</v>
      </c>
      <c r="O156" s="316">
        <v>5.6242549335305828E-2</v>
      </c>
      <c r="P156" s="316">
        <v>5.9685038184547637E-2</v>
      </c>
      <c r="Q156" s="316">
        <v>6.3127527033789432E-2</v>
      </c>
    </row>
    <row r="157" spans="1:17" hidden="1" x14ac:dyDescent="0.25">
      <c r="A157" s="316" t="s">
        <v>529</v>
      </c>
      <c r="B157" s="316" t="s">
        <v>543</v>
      </c>
      <c r="C157" s="316" t="s">
        <v>4</v>
      </c>
      <c r="D157" s="316" t="s">
        <v>539</v>
      </c>
      <c r="E157" s="316" t="s">
        <v>535</v>
      </c>
      <c r="F157" s="316">
        <v>2.8306581627680578</v>
      </c>
      <c r="G157" s="316">
        <v>2.282008190533777</v>
      </c>
      <c r="H157" s="316">
        <v>2.0068995202013435</v>
      </c>
      <c r="I157" s="316">
        <v>1.7317908498689085</v>
      </c>
      <c r="J157" s="316">
        <v>0.8944907433847139</v>
      </c>
      <c r="K157" s="316">
        <v>5.7190636900518531E-2</v>
      </c>
      <c r="L157" s="316">
        <v>6.2200871853073422E-2</v>
      </c>
      <c r="M157" s="316">
        <v>6.7211106805628307E-2</v>
      </c>
      <c r="N157" s="316">
        <v>7.1827150587016331E-2</v>
      </c>
      <c r="O157" s="316">
        <v>7.6443194368404327E-2</v>
      </c>
      <c r="P157" s="316">
        <v>8.105923814979249E-2</v>
      </c>
      <c r="Q157" s="316">
        <v>8.5675281931180666E-2</v>
      </c>
    </row>
    <row r="158" spans="1:17" hidden="1" x14ac:dyDescent="0.25">
      <c r="A158" s="316" t="s">
        <v>540</v>
      </c>
      <c r="B158" s="316" t="s">
        <v>543</v>
      </c>
      <c r="C158" s="316" t="s">
        <v>531</v>
      </c>
      <c r="D158" s="316" t="s">
        <v>532</v>
      </c>
      <c r="E158" s="316" t="s">
        <v>533</v>
      </c>
      <c r="F158" s="316">
        <f>'[4]Breakdown-Olefins'!F128+'[4]Breakdown-Olefins'!F135</f>
        <v>2.5319247624107986</v>
      </c>
      <c r="G158" s="316">
        <f>'[4]Breakdown-Olefins'!G128+'[4]Breakdown-Olefins'!G135</f>
        <v>2.8992170404178932</v>
      </c>
      <c r="H158" s="316">
        <f>'[4]Breakdown-Olefins'!H128+'[4]Breakdown-Olefins'!H135</f>
        <v>2.8224050186984666</v>
      </c>
      <c r="I158" s="316">
        <f>'[4]Breakdown-Olefins'!I128+'[4]Breakdown-Olefins'!I135</f>
        <v>2.7455929969790422</v>
      </c>
      <c r="J158" s="316">
        <f>'[4]Breakdown-Olefins'!J128+'[4]Breakdown-Olefins'!J135</f>
        <v>3.4572067065371788</v>
      </c>
      <c r="K158" s="316">
        <f>'[4]Breakdown-Olefins'!K128+'[4]Breakdown-Olefins'!K135</f>
        <v>3.3503612160953145</v>
      </c>
      <c r="L158" s="316">
        <f>'[4]Breakdown-Olefins'!L128+'[4]Breakdown-Olefins'!L135</f>
        <v>2.8321110261979783</v>
      </c>
      <c r="M158" s="316">
        <f>'[4]Breakdown-Olefins'!M128+'[4]Breakdown-Olefins'!M135</f>
        <v>2.3138608363006425</v>
      </c>
      <c r="N158" s="316">
        <f>'[4]Breakdown-Olefins'!N128+'[4]Breakdown-Olefins'!N135</f>
        <v>2.07110019756899</v>
      </c>
      <c r="O158" s="316">
        <f>'[4]Breakdown-Olefins'!O128+'[4]Breakdown-Olefins'!O135</f>
        <v>1.6367577613373376</v>
      </c>
      <c r="P158" s="316">
        <f>'[4]Breakdown-Olefins'!P128+'[4]Breakdown-Olefins'!P135</f>
        <v>1.4330253741056853</v>
      </c>
      <c r="Q158" s="316">
        <f>'[4]Breakdown-Olefins'!Q128+'[4]Breakdown-Olefins'!Q135</f>
        <v>1.2292929868740332</v>
      </c>
    </row>
    <row r="159" spans="1:17" hidden="1" x14ac:dyDescent="0.25">
      <c r="A159" s="316" t="s">
        <v>540</v>
      </c>
      <c r="B159" s="316" t="s">
        <v>543</v>
      </c>
      <c r="C159" s="316" t="s">
        <v>531</v>
      </c>
      <c r="D159" s="316" t="s">
        <v>532</v>
      </c>
      <c r="E159" s="316" t="s">
        <v>534</v>
      </c>
      <c r="F159" s="316">
        <f>'[4]Breakdown-Olefins'!F129+'[4]Breakdown-Olefins'!F136</f>
        <v>40.35834661562528</v>
      </c>
      <c r="G159" s="316">
        <f>'[4]Breakdown-Olefins'!G129+'[4]Breakdown-Olefins'!G136</f>
        <v>43.473175165641024</v>
      </c>
      <c r="H159" s="316">
        <f>'[4]Breakdown-Olefins'!H129+'[4]Breakdown-Olefins'!H136</f>
        <v>39.666780771171389</v>
      </c>
      <c r="I159" s="316">
        <f>'[4]Breakdown-Olefins'!I129+'[4]Breakdown-Olefins'!I136</f>
        <v>35.860386376701726</v>
      </c>
      <c r="J159" s="316">
        <f>'[4]Breakdown-Olefins'!J129+'[4]Breakdown-Olefins'!J136</f>
        <v>35.420898270417183</v>
      </c>
      <c r="K159" s="316">
        <f>'[4]Breakdown-Olefins'!K129+'[4]Breakdown-Olefins'!K136</f>
        <v>34.981410164132662</v>
      </c>
      <c r="L159" s="316">
        <f>'[4]Breakdown-Olefins'!L129+'[4]Breakdown-Olefins'!L136</f>
        <v>29.866784672245966</v>
      </c>
      <c r="M159" s="316">
        <f>'[4]Breakdown-Olefins'!M129+'[4]Breakdown-Olefins'!M136</f>
        <v>24.752159180359289</v>
      </c>
      <c r="N159" s="316">
        <f>'[4]Breakdown-Olefins'!N129+'[4]Breakdown-Olefins'!N136</f>
        <v>18.059212812037639</v>
      </c>
      <c r="O159" s="316">
        <f>'[4]Breakdown-Olefins'!O129+'[4]Breakdown-Olefins'!O136</f>
        <v>11.366266443715876</v>
      </c>
      <c r="P159" s="316">
        <f>'[4]Breakdown-Olefins'!P129+'[4]Breakdown-Olefins'!P136</f>
        <v>5.7726069482426503</v>
      </c>
      <c r="Q159" s="316">
        <f>'[4]Breakdown-Olefins'!Q129+'[4]Breakdown-Olefins'!Q136</f>
        <v>0.1789474527693411</v>
      </c>
    </row>
    <row r="160" spans="1:17" hidden="1" x14ac:dyDescent="0.25">
      <c r="A160" s="316" t="s">
        <v>540</v>
      </c>
      <c r="B160" s="316" t="s">
        <v>543</v>
      </c>
      <c r="C160" s="316" t="s">
        <v>531</v>
      </c>
      <c r="D160" s="316" t="s">
        <v>532</v>
      </c>
      <c r="E160" s="316" t="s">
        <v>535</v>
      </c>
      <c r="F160" s="316">
        <f>'[4]Breakdown-Olefins'!F130+'[4]Breakdown-Olefins'!F137</f>
        <v>2.9551584514061524</v>
      </c>
      <c r="G160" s="316">
        <f>'[4]Breakdown-Olefins'!G130+'[4]Breakdown-Olefins'!G137</f>
        <v>2.8077554975396102</v>
      </c>
      <c r="H160" s="316">
        <f>'[4]Breakdown-Olefins'!H130+'[4]Breakdown-Olefins'!H137</f>
        <v>3.6248261233073369</v>
      </c>
      <c r="I160" s="316">
        <f>'[4]Breakdown-Olefins'!I130+'[4]Breakdown-Olefins'!I137</f>
        <v>4.441896749075064</v>
      </c>
      <c r="J160" s="316">
        <f>'[4]Breakdown-Olefins'!J130+'[4]Breakdown-Olefins'!J137</f>
        <v>3.6465889245750085</v>
      </c>
      <c r="K160" s="316">
        <f>'[4]Breakdown-Olefins'!K130+'[4]Breakdown-Olefins'!K137</f>
        <v>2.8512811000749538</v>
      </c>
      <c r="L160" s="316">
        <f>'[4]Breakdown-Olefins'!L130+'[4]Breakdown-Olefins'!L137</f>
        <v>2.0290423241839672</v>
      </c>
      <c r="M160" s="316">
        <f>'[4]Breakdown-Olefins'!M130+'[4]Breakdown-Olefins'!M137</f>
        <v>1.2068035482929813</v>
      </c>
      <c r="N160" s="316">
        <f>'[4]Breakdown-Olefins'!N130+'[4]Breakdown-Olefins'!N137</f>
        <v>1.2106682286646937</v>
      </c>
      <c r="O160" s="316">
        <f>'[4]Breakdown-Olefins'!O130+'[4]Breakdown-Olefins'!O137</f>
        <v>1.2145329090364057</v>
      </c>
      <c r="P160" s="316">
        <f>'[4]Breakdown-Olefins'!P130+'[4]Breakdown-Olefins'!P137</f>
        <v>1.2181492044731381</v>
      </c>
      <c r="Q160" s="316">
        <f>'[4]Breakdown-Olefins'!Q130+'[4]Breakdown-Olefins'!Q137</f>
        <v>1.2217654999098702</v>
      </c>
    </row>
    <row r="161" spans="1:17" hidden="1" x14ac:dyDescent="0.25">
      <c r="A161" s="316" t="s">
        <v>540</v>
      </c>
      <c r="B161" s="316" t="s">
        <v>543</v>
      </c>
      <c r="C161" s="316" t="s">
        <v>531</v>
      </c>
      <c r="D161" s="316" t="s">
        <v>532</v>
      </c>
      <c r="E161" s="316" t="s">
        <v>536</v>
      </c>
      <c r="F161" s="316">
        <f>'[4]Breakdown-Olefins'!F131+'[4]Breakdown-Olefins'!F138</f>
        <v>2.998845740091888</v>
      </c>
      <c r="G161" s="316">
        <f>'[4]Breakdown-Olefins'!G131+'[4]Breakdown-Olefins'!G138</f>
        <v>2.1575231972119369</v>
      </c>
      <c r="H161" s="316">
        <f>'[4]Breakdown-Olefins'!H131+'[4]Breakdown-Olefins'!H138</f>
        <v>2.0959637190558906</v>
      </c>
      <c r="I161" s="316">
        <f>'[4]Breakdown-Olefins'!I131+'[4]Breakdown-Olefins'!I138</f>
        <v>2.0344042408998448</v>
      </c>
      <c r="J161" s="316">
        <f>'[4]Breakdown-Olefins'!J131+'[4]Breakdown-Olefins'!J138</f>
        <v>2.0724273508423097</v>
      </c>
      <c r="K161" s="316">
        <f>'[4]Breakdown-Olefins'!K131+'[4]Breakdown-Olefins'!K138</f>
        <v>2.1104504607847741</v>
      </c>
      <c r="L161" s="316">
        <f>'[4]Breakdown-Olefins'!L131+'[4]Breakdown-Olefins'!L138</f>
        <v>2.1487116207981982</v>
      </c>
      <c r="M161" s="316">
        <f>'[4]Breakdown-Olefins'!M131+'[4]Breakdown-Olefins'!M138</f>
        <v>2.1869727808116215</v>
      </c>
      <c r="N161" s="316">
        <f>'[4]Breakdown-Olefins'!N131+'[4]Breakdown-Olefins'!N138</f>
        <v>2.2329680962751666</v>
      </c>
      <c r="O161" s="316">
        <f>'[4]Breakdown-Olefins'!O131+'[4]Breakdown-Olefins'!O138</f>
        <v>2.278963411738713</v>
      </c>
      <c r="P161" s="316">
        <f>'[4]Breakdown-Olefins'!P131+'[4]Breakdown-Olefins'!P138</f>
        <v>2.3193109225010868</v>
      </c>
      <c r="Q161" s="316">
        <f>'[4]Breakdown-Olefins'!Q131+'[4]Breakdown-Olefins'!Q138</f>
        <v>2.3596584332634611</v>
      </c>
    </row>
    <row r="162" spans="1:17" hidden="1" x14ac:dyDescent="0.25">
      <c r="A162" s="316" t="s">
        <v>540</v>
      </c>
      <c r="B162" s="316" t="s">
        <v>543</v>
      </c>
      <c r="C162" s="316" t="s">
        <v>531</v>
      </c>
      <c r="D162" s="316" t="s">
        <v>532</v>
      </c>
      <c r="E162" s="316" t="s">
        <v>537</v>
      </c>
      <c r="F162" s="316">
        <f>'[4]Breakdown-Olefins'!F132+'[4]Breakdown-Olefins'!F139</f>
        <v>20.735928094945585</v>
      </c>
      <c r="G162" s="316">
        <f>'[4]Breakdown-Olefins'!G132+'[4]Breakdown-Olefins'!G139</f>
        <v>16.692596610694409</v>
      </c>
      <c r="H162" s="316">
        <f>'[4]Breakdown-Olefins'!H132+'[4]Breakdown-Olefins'!H139</f>
        <v>14.820165527093987</v>
      </c>
      <c r="I162" s="316">
        <f>'[4]Breakdown-Olefins'!I132+'[4]Breakdown-Olefins'!I139</f>
        <v>12.947734443493573</v>
      </c>
      <c r="J162" s="316">
        <f>'[4]Breakdown-Olefins'!J132+'[4]Breakdown-Olefins'!J139</f>
        <v>8.4279971147802737</v>
      </c>
      <c r="K162" s="316">
        <f>'[4]Breakdown-Olefins'!K132+'[4]Breakdown-Olefins'!K139</f>
        <v>3.9082597860669717</v>
      </c>
      <c r="L162" s="316">
        <f>'[4]Breakdown-Olefins'!L132+'[4]Breakdown-Olefins'!L139</f>
        <v>3.9281410786660449</v>
      </c>
      <c r="M162" s="316">
        <f>'[4]Breakdown-Olefins'!M132+'[4]Breakdown-Olefins'!M139</f>
        <v>3.9480223712651172</v>
      </c>
      <c r="N162" s="316">
        <f>'[4]Breakdown-Olefins'!N132+'[4]Breakdown-Olefins'!N139</f>
        <v>3.9696464043161526</v>
      </c>
      <c r="O162" s="316">
        <f>'[4]Breakdown-Olefins'!O132+'[4]Breakdown-Olefins'!O139</f>
        <v>3.9912704373671897</v>
      </c>
      <c r="P162" s="316">
        <f>'[4]Breakdown-Olefins'!P132+'[4]Breakdown-Olefins'!P139</f>
        <v>4.0128944704182246</v>
      </c>
      <c r="Q162" s="316">
        <f>'[4]Breakdown-Olefins'!Q132+'[4]Breakdown-Olefins'!Q139</f>
        <v>4.0345185034692621</v>
      </c>
    </row>
    <row r="163" spans="1:17" hidden="1" x14ac:dyDescent="0.25">
      <c r="A163" s="316" t="s">
        <v>540</v>
      </c>
      <c r="B163" s="316" t="s">
        <v>543</v>
      </c>
      <c r="C163" s="316" t="s">
        <v>538</v>
      </c>
      <c r="D163" s="316" t="s">
        <v>120</v>
      </c>
      <c r="E163" s="316" t="s">
        <v>533</v>
      </c>
      <c r="F163" s="316">
        <v>0.50273842585867934</v>
      </c>
      <c r="G163" s="316">
        <v>0.56533752852816099</v>
      </c>
      <c r="H163" s="316">
        <v>0.63139460748310028</v>
      </c>
      <c r="I163" s="316">
        <v>0.69745168643803901</v>
      </c>
      <c r="J163" s="316">
        <v>0.68401020267907287</v>
      </c>
      <c r="K163" s="316">
        <v>0.64283474449308498</v>
      </c>
      <c r="L163" s="316">
        <v>0.61616024227405575</v>
      </c>
      <c r="M163" s="316">
        <v>0.58948574005502596</v>
      </c>
      <c r="N163" s="316">
        <v>0.5672835853567072</v>
      </c>
      <c r="O163" s="316">
        <v>0.48828152371851419</v>
      </c>
      <c r="P163" s="316">
        <v>0.28343938310048067</v>
      </c>
      <c r="Q163" s="316">
        <v>7.8597242482446816E-2</v>
      </c>
    </row>
    <row r="164" spans="1:17" hidden="1" x14ac:dyDescent="0.25">
      <c r="A164" s="316" t="s">
        <v>540</v>
      </c>
      <c r="B164" s="316" t="s">
        <v>543</v>
      </c>
      <c r="C164" s="316" t="s">
        <v>538</v>
      </c>
      <c r="D164" s="316" t="s">
        <v>120</v>
      </c>
      <c r="E164" s="316" t="s">
        <v>534</v>
      </c>
      <c r="F164" s="316">
        <v>0.67183794160610111</v>
      </c>
      <c r="G164" s="316">
        <v>0.67730844472142349</v>
      </c>
      <c r="H164" s="316">
        <v>0.68835247744617156</v>
      </c>
      <c r="I164" s="316">
        <v>0.69939651017091997</v>
      </c>
      <c r="J164" s="316">
        <v>0.6558595688812856</v>
      </c>
      <c r="K164" s="316">
        <v>0.61232262759165179</v>
      </c>
      <c r="L164" s="316">
        <v>0.61476435391576956</v>
      </c>
      <c r="M164" s="316">
        <v>0.61720608023988754</v>
      </c>
      <c r="N164" s="316">
        <v>0.62291556678598137</v>
      </c>
      <c r="O164" s="316">
        <v>0.62862505333207475</v>
      </c>
      <c r="P164" s="316">
        <v>0.36068467465653842</v>
      </c>
      <c r="Q164" s="316">
        <v>9.2744295981003644E-2</v>
      </c>
    </row>
    <row r="165" spans="1:17" hidden="1" x14ac:dyDescent="0.25">
      <c r="A165" s="316" t="s">
        <v>540</v>
      </c>
      <c r="B165" s="316" t="s">
        <v>543</v>
      </c>
      <c r="C165" s="316" t="s">
        <v>538</v>
      </c>
      <c r="D165" s="316" t="s">
        <v>120</v>
      </c>
      <c r="E165" s="316" t="s">
        <v>535</v>
      </c>
      <c r="F165" s="316">
        <v>0.12860493343994964</v>
      </c>
      <c r="G165" s="316">
        <v>0.11677415630187878</v>
      </c>
      <c r="H165" s="316">
        <v>0.12477928562186519</v>
      </c>
      <c r="I165" s="316">
        <v>0.13278441494185161</v>
      </c>
      <c r="J165" s="316">
        <v>9.4404783071579762E-2</v>
      </c>
      <c r="K165" s="316">
        <v>5.6025151201307903E-2</v>
      </c>
      <c r="L165" s="316">
        <v>2.9106761222410939E-2</v>
      </c>
      <c r="M165" s="316">
        <v>2.1883712435139665E-3</v>
      </c>
      <c r="N165" s="316">
        <v>2.2844083732630033E-3</v>
      </c>
      <c r="O165" s="316">
        <v>2.3804455030120401E-3</v>
      </c>
      <c r="P165" s="316">
        <v>2.4764826327610748E-3</v>
      </c>
      <c r="Q165" s="316">
        <v>2.5725197625101111E-3</v>
      </c>
    </row>
    <row r="166" spans="1:17" hidden="1" x14ac:dyDescent="0.25">
      <c r="A166" s="316" t="s">
        <v>540</v>
      </c>
      <c r="B166" s="316" t="s">
        <v>543</v>
      </c>
      <c r="C166" s="316" t="s">
        <v>538</v>
      </c>
      <c r="D166" s="316" t="s">
        <v>120</v>
      </c>
      <c r="E166" s="316" t="s">
        <v>536</v>
      </c>
      <c r="F166" s="316">
        <v>0.31634241914102629</v>
      </c>
      <c r="G166" s="316">
        <v>0.20061377748706369</v>
      </c>
      <c r="H166" s="316">
        <v>0.13258982889519919</v>
      </c>
      <c r="I166" s="316">
        <v>6.4565880303334627E-2</v>
      </c>
      <c r="J166" s="316">
        <v>5.9525240634792587E-2</v>
      </c>
      <c r="K166" s="316">
        <v>5.4484600966250539E-2</v>
      </c>
      <c r="L166" s="316">
        <v>5.7150908042133026E-2</v>
      </c>
      <c r="M166" s="316">
        <v>5.9817215118015521E-2</v>
      </c>
      <c r="N166" s="316">
        <v>6.2205385499653862E-2</v>
      </c>
      <c r="O166" s="316">
        <v>6.4593555881292189E-2</v>
      </c>
      <c r="P166" s="316">
        <v>6.8563721514420903E-2</v>
      </c>
      <c r="Q166" s="316">
        <v>7.2533887147549658E-2</v>
      </c>
    </row>
    <row r="167" spans="1:17" hidden="1" x14ac:dyDescent="0.25">
      <c r="A167" s="316" t="s">
        <v>540</v>
      </c>
      <c r="B167" s="316" t="s">
        <v>543</v>
      </c>
      <c r="C167" s="316" t="s">
        <v>538</v>
      </c>
      <c r="D167" s="316" t="s">
        <v>120</v>
      </c>
      <c r="E167" s="316" t="s">
        <v>537</v>
      </c>
      <c r="F167" s="316">
        <v>0.62616455489175127</v>
      </c>
      <c r="G167" s="316">
        <v>0.43450996486773458</v>
      </c>
      <c r="H167" s="316">
        <v>0.3133877295223218</v>
      </c>
      <c r="I167" s="316">
        <v>0.192265494176909</v>
      </c>
      <c r="J167" s="316">
        <v>0.11457585379805894</v>
      </c>
      <c r="K167" s="316">
        <v>3.6886213419208842E-2</v>
      </c>
      <c r="L167" s="316">
        <v>3.6886213419208842E-2</v>
      </c>
      <c r="M167" s="316">
        <v>3.6886213419208842E-2</v>
      </c>
      <c r="N167" s="316">
        <v>3.6886213419208842E-2</v>
      </c>
      <c r="O167" s="316">
        <v>3.6886213419208842E-2</v>
      </c>
      <c r="P167" s="316">
        <v>3.6886213419208842E-2</v>
      </c>
      <c r="Q167" s="316">
        <v>3.6886213419208842E-2</v>
      </c>
    </row>
    <row r="168" spans="1:17" hidden="1" x14ac:dyDescent="0.25">
      <c r="A168" s="316" t="s">
        <v>540</v>
      </c>
      <c r="B168" s="316" t="s">
        <v>543</v>
      </c>
      <c r="C168" s="316" t="s">
        <v>6</v>
      </c>
      <c r="D168" s="316" t="s">
        <v>120</v>
      </c>
      <c r="E168" s="316" t="s">
        <v>533</v>
      </c>
      <c r="F168" s="316">
        <v>5.7118711250000009</v>
      </c>
      <c r="G168" s="316">
        <v>5.3089267335809467</v>
      </c>
      <c r="H168" s="316">
        <v>5.1772211762474027</v>
      </c>
      <c r="I168" s="316">
        <v>5.0455156189138579</v>
      </c>
      <c r="J168" s="316">
        <v>5.3744619933932949</v>
      </c>
      <c r="K168" s="316">
        <v>4.4468937720929658</v>
      </c>
      <c r="L168" s="316">
        <v>3.9613302314420951</v>
      </c>
      <c r="M168" s="316">
        <v>3.4757666907912252</v>
      </c>
      <c r="N168" s="316">
        <v>3.3794528829615578</v>
      </c>
      <c r="O168" s="316">
        <v>2.0081384946716065</v>
      </c>
      <c r="P168" s="316">
        <v>1.2629574959208778</v>
      </c>
      <c r="Q168" s="316">
        <v>0.51777649717014462</v>
      </c>
    </row>
    <row r="169" spans="1:17" hidden="1" x14ac:dyDescent="0.25">
      <c r="A169" s="316" t="s">
        <v>540</v>
      </c>
      <c r="B169" s="316" t="s">
        <v>543</v>
      </c>
      <c r="C169" s="316" t="s">
        <v>6</v>
      </c>
      <c r="D169" s="316" t="s">
        <v>120</v>
      </c>
      <c r="E169" s="316" t="s">
        <v>534</v>
      </c>
      <c r="F169" s="316">
        <v>6.2833036847620569</v>
      </c>
      <c r="G169" s="316">
        <v>5.8400475391049671</v>
      </c>
      <c r="H169" s="316">
        <v>5.6951657664621171</v>
      </c>
      <c r="I169" s="316">
        <v>5.5502839938192654</v>
      </c>
      <c r="J169" s="316">
        <v>5.2210291162498113</v>
      </c>
      <c r="K169" s="316">
        <v>4.8917742386803518</v>
      </c>
      <c r="L169" s="316">
        <v>4.3576334786053881</v>
      </c>
      <c r="M169" s="316">
        <v>3.8234927185304297</v>
      </c>
      <c r="N169" s="316">
        <v>3.0162656776245429</v>
      </c>
      <c r="O169" s="316">
        <v>2.209038636718649</v>
      </c>
      <c r="P169" s="316">
        <v>1.3893075166007876</v>
      </c>
      <c r="Q169" s="316">
        <v>0.56957639648292258</v>
      </c>
    </row>
    <row r="170" spans="1:17" hidden="1" x14ac:dyDescent="0.25">
      <c r="A170" s="316" t="s">
        <v>540</v>
      </c>
      <c r="B170" s="316" t="s">
        <v>543</v>
      </c>
      <c r="C170" s="316" t="s">
        <v>6</v>
      </c>
      <c r="D170" s="316" t="s">
        <v>120</v>
      </c>
      <c r="E170" s="316" t="s">
        <v>535</v>
      </c>
      <c r="F170" s="316">
        <v>0.27832252078346409</v>
      </c>
      <c r="G170" s="316">
        <v>0.23007689124961039</v>
      </c>
      <c r="H170" s="316">
        <v>0.22706696185028644</v>
      </c>
      <c r="I170" s="316">
        <v>0.22405703245096259</v>
      </c>
      <c r="J170" s="316">
        <v>0.16157214046046001</v>
      </c>
      <c r="K170" s="316">
        <v>9.9087248469957423E-2</v>
      </c>
      <c r="L170" s="316">
        <v>5.1463524259883403E-2</v>
      </c>
      <c r="M170" s="316">
        <v>3.8398000498094109E-3</v>
      </c>
      <c r="N170" s="316">
        <v>4.0033591284055889E-3</v>
      </c>
      <c r="O170" s="316">
        <v>4.1669182070017668E-3</v>
      </c>
      <c r="P170" s="316">
        <v>4.3304772855979404E-3</v>
      </c>
      <c r="Q170" s="316">
        <v>4.4940363641941105E-3</v>
      </c>
    </row>
    <row r="171" spans="1:17" hidden="1" x14ac:dyDescent="0.25">
      <c r="A171" s="316" t="s">
        <v>540</v>
      </c>
      <c r="B171" s="316" t="s">
        <v>543</v>
      </c>
      <c r="C171" s="316" t="s">
        <v>6</v>
      </c>
      <c r="D171" s="316" t="s">
        <v>120</v>
      </c>
      <c r="E171" s="316" t="s">
        <v>536</v>
      </c>
      <c r="F171" s="316">
        <v>0.46252912316399997</v>
      </c>
      <c r="G171" s="316">
        <v>0.36694549433299195</v>
      </c>
      <c r="H171" s="316">
        <v>0.29879476059017024</v>
      </c>
      <c r="I171" s="316">
        <v>0.23064402684734858</v>
      </c>
      <c r="J171" s="316">
        <v>0.23601416010783535</v>
      </c>
      <c r="K171" s="316">
        <v>0.24138429336832221</v>
      </c>
      <c r="L171" s="316">
        <v>0.25161902078955761</v>
      </c>
      <c r="M171" s="316">
        <v>0.26185374821079316</v>
      </c>
      <c r="N171" s="316">
        <v>0.27389355913365815</v>
      </c>
      <c r="O171" s="316">
        <v>0.28593337005652303</v>
      </c>
      <c r="P171" s="316">
        <v>0.29807470661318058</v>
      </c>
      <c r="Q171" s="316">
        <v>0.31021604316983797</v>
      </c>
    </row>
    <row r="172" spans="1:17" hidden="1" x14ac:dyDescent="0.25">
      <c r="A172" s="316" t="s">
        <v>540</v>
      </c>
      <c r="B172" s="316" t="s">
        <v>543</v>
      </c>
      <c r="C172" s="316" t="s">
        <v>6</v>
      </c>
      <c r="D172" s="316" t="s">
        <v>120</v>
      </c>
      <c r="E172" s="316" t="s">
        <v>537</v>
      </c>
      <c r="F172" s="316">
        <v>1.2714567037425</v>
      </c>
      <c r="G172" s="316">
        <v>0.95334915060000069</v>
      </c>
      <c r="H172" s="316">
        <v>0.74543541019287163</v>
      </c>
      <c r="I172" s="316">
        <v>0.53752166978574278</v>
      </c>
      <c r="J172" s="316">
        <v>0.32839933183287134</v>
      </c>
      <c r="K172" s="316">
        <v>0.11927699388000015</v>
      </c>
      <c r="L172" s="316">
        <v>0.12529024249307422</v>
      </c>
      <c r="M172" s="316">
        <v>0.13130349110614828</v>
      </c>
      <c r="N172" s="316">
        <v>0.13689645890217947</v>
      </c>
      <c r="O172" s="316">
        <v>0.14248942669821066</v>
      </c>
      <c r="P172" s="316">
        <v>0.14808239449424171</v>
      </c>
      <c r="Q172" s="316">
        <v>0.15367536229027265</v>
      </c>
    </row>
    <row r="173" spans="1:17" hidden="1" x14ac:dyDescent="0.25">
      <c r="A173" s="316" t="s">
        <v>540</v>
      </c>
      <c r="B173" s="316" t="s">
        <v>543</v>
      </c>
      <c r="C173" s="316" t="s">
        <v>0</v>
      </c>
      <c r="D173" s="316" t="s">
        <v>120</v>
      </c>
      <c r="E173" s="316" t="s">
        <v>533</v>
      </c>
      <c r="F173" s="316">
        <v>24.568555634057621</v>
      </c>
      <c r="G173" s="316">
        <v>22.700073404909496</v>
      </c>
      <c r="H173" s="316">
        <v>21.350187753287045</v>
      </c>
      <c r="I173" s="316">
        <v>20.000302101664602</v>
      </c>
      <c r="J173" s="316">
        <v>21.804674209769843</v>
      </c>
      <c r="K173" s="316">
        <v>19.412971816164735</v>
      </c>
      <c r="L173" s="316">
        <v>16.403687612258079</v>
      </c>
      <c r="M173" s="316">
        <v>13.394403408351391</v>
      </c>
      <c r="N173" s="316">
        <v>11.066500181903105</v>
      </c>
      <c r="O173" s="316">
        <v>8.1564162092689472</v>
      </c>
      <c r="P173" s="316">
        <v>6.863871599932466</v>
      </c>
      <c r="Q173" s="316">
        <v>5.5713269905959564</v>
      </c>
    </row>
    <row r="174" spans="1:17" hidden="1" x14ac:dyDescent="0.25">
      <c r="A174" s="316" t="s">
        <v>540</v>
      </c>
      <c r="B174" s="316" t="s">
        <v>543</v>
      </c>
      <c r="C174" s="316" t="s">
        <v>0</v>
      </c>
      <c r="D174" s="316" t="s">
        <v>120</v>
      </c>
      <c r="E174" s="316" t="s">
        <v>534</v>
      </c>
      <c r="F174" s="316">
        <v>7.5132006595619885</v>
      </c>
      <c r="G174" s="316">
        <v>6.9418084244826384</v>
      </c>
      <c r="H174" s="316">
        <v>6.5290059008355446</v>
      </c>
      <c r="I174" s="316">
        <v>6.1162033771884499</v>
      </c>
      <c r="J174" s="316">
        <v>6.0263989467993566</v>
      </c>
      <c r="K174" s="316">
        <v>5.9365945164102722</v>
      </c>
      <c r="L174" s="316">
        <v>5.0163387064081837</v>
      </c>
      <c r="M174" s="316">
        <v>4.0960828964060916</v>
      </c>
      <c r="N174" s="316">
        <v>3.2951801191917589</v>
      </c>
      <c r="O174" s="316">
        <v>2.4942773419774227</v>
      </c>
      <c r="P174" s="316">
        <v>2.0990100272835814</v>
      </c>
      <c r="Q174" s="316">
        <v>1.7037427125897437</v>
      </c>
    </row>
    <row r="175" spans="1:17" hidden="1" x14ac:dyDescent="0.25">
      <c r="A175" s="316" t="s">
        <v>540</v>
      </c>
      <c r="B175" s="316" t="s">
        <v>543</v>
      </c>
      <c r="C175" s="316" t="s">
        <v>0</v>
      </c>
      <c r="D175" s="316" t="s">
        <v>120</v>
      </c>
      <c r="E175" s="316" t="s">
        <v>535</v>
      </c>
      <c r="F175" s="316">
        <v>5.7138734852102031E-3</v>
      </c>
      <c r="G175" s="316">
        <v>1.624415497369595E-2</v>
      </c>
      <c r="H175" s="316">
        <v>1.5224738342222911E-2</v>
      </c>
      <c r="I175" s="316">
        <v>1.4205321710749869E-2</v>
      </c>
      <c r="J175" s="316">
        <v>9.9476858759205734E-3</v>
      </c>
      <c r="K175" s="316">
        <v>5.6900500410912783E-3</v>
      </c>
      <c r="L175" s="316">
        <v>2.9451764939992199E-3</v>
      </c>
      <c r="M175" s="316">
        <v>2.0030294690716335E-4</v>
      </c>
      <c r="N175" s="316">
        <v>2.0030294690716335E-4</v>
      </c>
      <c r="O175" s="316">
        <v>2.0030294690716335E-4</v>
      </c>
      <c r="P175" s="316">
        <v>2.0030294690716335E-4</v>
      </c>
      <c r="Q175" s="316">
        <v>2.0030294690716335E-4</v>
      </c>
    </row>
    <row r="176" spans="1:17" hidden="1" x14ac:dyDescent="0.25">
      <c r="A176" s="316" t="s">
        <v>540</v>
      </c>
      <c r="B176" s="316" t="s">
        <v>543</v>
      </c>
      <c r="C176" s="316" t="s">
        <v>0</v>
      </c>
      <c r="D176" s="316" t="s">
        <v>120</v>
      </c>
      <c r="E176" s="316" t="s">
        <v>536</v>
      </c>
      <c r="F176" s="316">
        <v>0.5530648027804167</v>
      </c>
      <c r="G176" s="316">
        <v>0.32192725936589123</v>
      </c>
      <c r="H176" s="316">
        <v>0.35404245780033183</v>
      </c>
      <c r="I176" s="316">
        <v>0.38615765623477261</v>
      </c>
      <c r="J176" s="316">
        <v>0.40230228166425064</v>
      </c>
      <c r="K176" s="316">
        <v>0.41844690709372878</v>
      </c>
      <c r="L176" s="316">
        <v>0.44583018055390417</v>
      </c>
      <c r="M176" s="316">
        <v>0.47321345401407938</v>
      </c>
      <c r="N176" s="316">
        <v>0.49936451456055375</v>
      </c>
      <c r="O176" s="316">
        <v>0.52551557510702807</v>
      </c>
      <c r="P176" s="316">
        <v>0.54429990950481566</v>
      </c>
      <c r="Q176" s="316">
        <v>0.56308424390260303</v>
      </c>
    </row>
    <row r="177" spans="1:17" hidden="1" x14ac:dyDescent="0.25">
      <c r="A177" s="316" t="s">
        <v>540</v>
      </c>
      <c r="B177" s="316" t="s">
        <v>543</v>
      </c>
      <c r="C177" s="316" t="s">
        <v>0</v>
      </c>
      <c r="D177" s="316" t="s">
        <v>120</v>
      </c>
      <c r="E177" s="316" t="s">
        <v>537</v>
      </c>
      <c r="F177" s="316">
        <v>5.5230264016232997</v>
      </c>
      <c r="G177" s="316">
        <v>3.5344922108868375</v>
      </c>
      <c r="H177" s="316">
        <v>2.8239434012585001</v>
      </c>
      <c r="I177" s="316">
        <v>2.1133945916301626</v>
      </c>
      <c r="J177" s="316">
        <v>1.3100931364759376</v>
      </c>
      <c r="K177" s="316">
        <v>0.5067916813217116</v>
      </c>
      <c r="L177" s="316">
        <v>0.52926135617287151</v>
      </c>
      <c r="M177" s="316">
        <v>0.55173103102403098</v>
      </c>
      <c r="N177" s="316">
        <v>0.57617033692963293</v>
      </c>
      <c r="O177" s="316">
        <v>0.60060964283523466</v>
      </c>
      <c r="P177" s="316">
        <v>0.62504894874083661</v>
      </c>
      <c r="Q177" s="316">
        <v>0.64948825464643833</v>
      </c>
    </row>
    <row r="178" spans="1:17" hidden="1" x14ac:dyDescent="0.25">
      <c r="A178" s="316" t="s">
        <v>540</v>
      </c>
      <c r="B178" s="316" t="s">
        <v>543</v>
      </c>
      <c r="C178" s="316" t="s">
        <v>4</v>
      </c>
      <c r="D178" s="316" t="s">
        <v>539</v>
      </c>
      <c r="E178" s="316" t="s">
        <v>533</v>
      </c>
      <c r="F178" s="316">
        <v>2.111229110855976E-2</v>
      </c>
      <c r="G178" s="316">
        <v>2.842538167511411E-2</v>
      </c>
      <c r="H178" s="316">
        <v>3.2401572135184908E-2</v>
      </c>
      <c r="I178" s="316">
        <v>3.6377762595255714E-2</v>
      </c>
      <c r="J178" s="316">
        <v>3.9131203864586815E-2</v>
      </c>
      <c r="K178" s="316">
        <v>4.1884645133917896E-2</v>
      </c>
      <c r="L178" s="316">
        <v>4.5621108385370181E-2</v>
      </c>
      <c r="M178" s="316">
        <v>4.9357571636822466E-2</v>
      </c>
      <c r="N178" s="316">
        <v>5.2800060486064136E-2</v>
      </c>
      <c r="O178" s="316">
        <v>5.6242549335305828E-2</v>
      </c>
      <c r="P178" s="316">
        <v>5.9685038184547637E-2</v>
      </c>
      <c r="Q178" s="316">
        <v>6.3127527033789432E-2</v>
      </c>
    </row>
    <row r="179" spans="1:17" hidden="1" x14ac:dyDescent="0.25">
      <c r="A179" s="316" t="s">
        <v>540</v>
      </c>
      <c r="B179" s="316" t="s">
        <v>543</v>
      </c>
      <c r="C179" s="316" t="s">
        <v>4</v>
      </c>
      <c r="D179" s="316" t="s">
        <v>539</v>
      </c>
      <c r="E179" s="316" t="s">
        <v>535</v>
      </c>
      <c r="F179" s="316">
        <v>3.1273690279047366</v>
      </c>
      <c r="G179" s="316">
        <v>3.0761765677535453</v>
      </c>
      <c r="H179" s="316">
        <v>3.230451577106896</v>
      </c>
      <c r="I179" s="316">
        <v>3.3847265864602463</v>
      </c>
      <c r="J179" s="316">
        <v>2.4679182480476705</v>
      </c>
      <c r="K179" s="316">
        <v>1.5511099096350949</v>
      </c>
      <c r="L179" s="316">
        <v>0.80763979969621613</v>
      </c>
      <c r="M179" s="316">
        <v>6.4169689757336904E-2</v>
      </c>
      <c r="N179" s="316">
        <v>6.85768496961634E-2</v>
      </c>
      <c r="O179" s="316">
        <v>7.2984009634989855E-2</v>
      </c>
      <c r="P179" s="316">
        <v>7.7391169573816504E-2</v>
      </c>
      <c r="Q179" s="316">
        <v>8.1798329512643111E-2</v>
      </c>
    </row>
    <row r="180" spans="1:17" hidden="1" x14ac:dyDescent="0.25">
      <c r="A180" s="316" t="s">
        <v>541</v>
      </c>
      <c r="B180" s="316" t="s">
        <v>543</v>
      </c>
      <c r="C180" s="316" t="s">
        <v>531</v>
      </c>
      <c r="D180" s="316" t="s">
        <v>532</v>
      </c>
      <c r="E180" s="316" t="s">
        <v>533</v>
      </c>
      <c r="F180" s="316">
        <f>'[4]Breakdown-Olefins'!F142+'[4]Breakdown-Olefins'!F149</f>
        <v>2.5319247624107986</v>
      </c>
      <c r="G180" s="316">
        <f>'[4]Breakdown-Olefins'!G142+'[4]Breakdown-Olefins'!G149</f>
        <v>2.8992170404178932</v>
      </c>
      <c r="H180" s="316">
        <f>'[4]Breakdown-Olefins'!H142+'[4]Breakdown-Olefins'!H149</f>
        <v>2.8224050186984666</v>
      </c>
      <c r="I180" s="316">
        <f>'[4]Breakdown-Olefins'!I142+'[4]Breakdown-Olefins'!I149</f>
        <v>2.7455929969790422</v>
      </c>
      <c r="J180" s="316">
        <f>'[4]Breakdown-Olefins'!J142+'[4]Breakdown-Olefins'!J149</f>
        <v>3.4572067065371788</v>
      </c>
      <c r="K180" s="316">
        <f>'[4]Breakdown-Olefins'!K142+'[4]Breakdown-Olefins'!K149</f>
        <v>3.3503612160953145</v>
      </c>
      <c r="L180" s="316">
        <f>'[4]Breakdown-Olefins'!L142+'[4]Breakdown-Olefins'!L149</f>
        <v>3.3627356204729786</v>
      </c>
      <c r="M180" s="316">
        <f>'[4]Breakdown-Olefins'!M142+'[4]Breakdown-Olefins'!M149</f>
        <v>3.3751100248506423</v>
      </c>
      <c r="N180" s="316">
        <f>'[4]Breakdown-Olefins'!N142+'[4]Breakdown-Olefins'!N149</f>
        <v>3.3885691361189898</v>
      </c>
      <c r="O180" s="316">
        <f>'[4]Breakdown-Olefins'!O142+'[4]Breakdown-Olefins'!O149</f>
        <v>3.4020282473873378</v>
      </c>
      <c r="P180" s="316">
        <f>'[4]Breakdown-Olefins'!P142+'[4]Breakdown-Olefins'!P149</f>
        <v>2.7567528893806852</v>
      </c>
      <c r="Q180" s="316">
        <f>'[4]Breakdown-Olefins'!Q142+'[4]Breakdown-Olefins'!Q149</f>
        <v>2.111477531374033</v>
      </c>
    </row>
    <row r="181" spans="1:17" hidden="1" x14ac:dyDescent="0.25">
      <c r="A181" s="316" t="s">
        <v>541</v>
      </c>
      <c r="B181" s="316" t="s">
        <v>543</v>
      </c>
      <c r="C181" s="316" t="s">
        <v>531</v>
      </c>
      <c r="D181" s="316" t="s">
        <v>532</v>
      </c>
      <c r="E181" s="316" t="s">
        <v>534</v>
      </c>
      <c r="F181" s="316">
        <f>'[4]Breakdown-Olefins'!F143+'[4]Breakdown-Olefins'!F150</f>
        <v>40.35834661562528</v>
      </c>
      <c r="G181" s="316">
        <f>'[4]Breakdown-Olefins'!G143+'[4]Breakdown-Olefins'!G150</f>
        <v>43.473175165641024</v>
      </c>
      <c r="H181" s="316">
        <f>'[4]Breakdown-Olefins'!H143+'[4]Breakdown-Olefins'!H150</f>
        <v>40.817888052210215</v>
      </c>
      <c r="I181" s="316">
        <f>'[4]Breakdown-Olefins'!I143+'[4]Breakdown-Olefins'!I150</f>
        <v>38.162600938779377</v>
      </c>
      <c r="J181" s="316">
        <f>'[4]Breakdown-Olefins'!J143+'[4]Breakdown-Olefins'!J150</f>
        <v>36.573743759240912</v>
      </c>
      <c r="K181" s="316">
        <f>'[4]Breakdown-Olefins'!K143+'[4]Breakdown-Olefins'!K150</f>
        <v>34.984886579702518</v>
      </c>
      <c r="L181" s="316">
        <f>'[4]Breakdown-Olefins'!L143+'[4]Breakdown-Olefins'!L150</f>
        <v>30.185865927692397</v>
      </c>
      <c r="M181" s="316">
        <f>'[4]Breakdown-Olefins'!M143+'[4]Breakdown-Olefins'!M150</f>
        <v>25.38684527568229</v>
      </c>
      <c r="N181" s="316">
        <f>'[4]Breakdown-Olefins'!N143+'[4]Breakdown-Olefins'!N150</f>
        <v>17.426429549036353</v>
      </c>
      <c r="O181" s="316">
        <f>'[4]Breakdown-Olefins'!O143+'[4]Breakdown-Olefins'!O150</f>
        <v>9.4660138223903871</v>
      </c>
      <c r="P181" s="316">
        <f>'[4]Breakdown-Olefins'!P143+'[4]Breakdown-Olefins'!P150</f>
        <v>5.5113675552793326</v>
      </c>
      <c r="Q181" s="316">
        <f>'[4]Breakdown-Olefins'!Q143+'[4]Breakdown-Olefins'!Q150</f>
        <v>1.5567212881682209</v>
      </c>
    </row>
    <row r="182" spans="1:17" hidden="1" x14ac:dyDescent="0.25">
      <c r="A182" s="316" t="s">
        <v>541</v>
      </c>
      <c r="B182" s="316" t="s">
        <v>543</v>
      </c>
      <c r="C182" s="316" t="s">
        <v>531</v>
      </c>
      <c r="D182" s="316" t="s">
        <v>532</v>
      </c>
      <c r="E182" s="316" t="s">
        <v>535</v>
      </c>
      <c r="F182" s="316">
        <f>'[4]Breakdown-Olefins'!F144+'[4]Breakdown-Olefins'!F151</f>
        <v>3.1420733124089049</v>
      </c>
      <c r="G182" s="316">
        <f>'[4]Breakdown-Olefins'!G144+'[4]Breakdown-Olefins'!G151</f>
        <v>3.2953640598360403</v>
      </c>
      <c r="H182" s="316">
        <f>'[4]Breakdown-Olefins'!H144+'[4]Breakdown-Olefins'!H151</f>
        <v>4.3141601913986616</v>
      </c>
      <c r="I182" s="316">
        <f>'[4]Breakdown-Olefins'!I144+'[4]Breakdown-Olefins'!I151</f>
        <v>5.3329563229612829</v>
      </c>
      <c r="J182" s="316">
        <f>'[4]Breakdown-Olefins'!J144+'[4]Breakdown-Olefins'!J151</f>
        <v>5.6684735685811676</v>
      </c>
      <c r="K182" s="316">
        <f>'[4]Breakdown-Olefins'!K144+'[4]Breakdown-Olefins'!K151</f>
        <v>6.0039908142010541</v>
      </c>
      <c r="L182" s="316">
        <f>'[4]Breakdown-Olefins'!L144+'[4]Breakdown-Olefins'!L151</f>
        <v>4.7649138354538927</v>
      </c>
      <c r="M182" s="316">
        <f>'[4]Breakdown-Olefins'!M144+'[4]Breakdown-Olefins'!M151</f>
        <v>3.525836856706734</v>
      </c>
      <c r="N182" s="316">
        <f>'[4]Breakdown-Olefins'!N144+'[4]Breakdown-Olefins'!N151</f>
        <v>2.7020049831336048</v>
      </c>
      <c r="O182" s="316">
        <f>'[4]Breakdown-Olefins'!O144+'[4]Breakdown-Olefins'!O151</f>
        <v>1.878173109560475</v>
      </c>
      <c r="P182" s="316">
        <f>'[4]Breakdown-Olefins'!P144+'[4]Breakdown-Olefins'!P151</f>
        <v>1.8808994298277339</v>
      </c>
      <c r="Q182" s="316">
        <f>'[4]Breakdown-Olefins'!Q144+'[4]Breakdown-Olefins'!Q151</f>
        <v>1.8836257500949933</v>
      </c>
    </row>
    <row r="183" spans="1:17" hidden="1" x14ac:dyDescent="0.25">
      <c r="A183" s="316" t="s">
        <v>541</v>
      </c>
      <c r="B183" s="316" t="s">
        <v>543</v>
      </c>
      <c r="C183" s="316" t="s">
        <v>531</v>
      </c>
      <c r="D183" s="316" t="s">
        <v>532</v>
      </c>
      <c r="E183" s="316" t="s">
        <v>536</v>
      </c>
      <c r="F183" s="316">
        <f>'[4]Breakdown-Olefins'!F145+'[4]Breakdown-Olefins'!F152</f>
        <v>3.415352092882427</v>
      </c>
      <c r="G183" s="316">
        <f>'[4]Breakdown-Olefins'!G145+'[4]Breakdown-Olefins'!G152</f>
        <v>3.4389625169572038</v>
      </c>
      <c r="H183" s="316">
        <f>'[4]Breakdown-Olefins'!H145+'[4]Breakdown-Olefins'!H152</f>
        <v>4.0989967655364623</v>
      </c>
      <c r="I183" s="316">
        <f>'[4]Breakdown-Olefins'!I145+'[4]Breakdown-Olefins'!I152</f>
        <v>4.7590310141157195</v>
      </c>
      <c r="J183" s="316">
        <f>'[4]Breakdown-Olefins'!J145+'[4]Breakdown-Olefins'!J152</f>
        <v>4.1794634830731914</v>
      </c>
      <c r="K183" s="316">
        <f>'[4]Breakdown-Olefins'!K145+'[4]Breakdown-Olefins'!K152</f>
        <v>3.5998959520306628</v>
      </c>
      <c r="L183" s="316">
        <f>'[4]Breakdown-Olefins'!L145+'[4]Breakdown-Olefins'!L152</f>
        <v>3.5584532957494033</v>
      </c>
      <c r="M183" s="316">
        <f>'[4]Breakdown-Olefins'!M145+'[4]Breakdown-Olefins'!M152</f>
        <v>3.5170106394681451</v>
      </c>
      <c r="N183" s="316">
        <f>'[4]Breakdown-Olefins'!N145+'[4]Breakdown-Olefins'!N152</f>
        <v>3.5683292347570248</v>
      </c>
      <c r="O183" s="316">
        <f>'[4]Breakdown-Olefins'!O145+'[4]Breakdown-Olefins'!O152</f>
        <v>3.6196478300459032</v>
      </c>
      <c r="P183" s="316">
        <f>'[4]Breakdown-Olefins'!P145+'[4]Breakdown-Olefins'!P152</f>
        <v>3.6534726380323419</v>
      </c>
      <c r="Q183" s="316">
        <f>'[4]Breakdown-Olefins'!Q145+'[4]Breakdown-Olefins'!Q152</f>
        <v>3.687297446018782</v>
      </c>
    </row>
    <row r="184" spans="1:17" hidden="1" x14ac:dyDescent="0.25">
      <c r="A184" s="316" t="s">
        <v>541</v>
      </c>
      <c r="B184" s="316" t="s">
        <v>543</v>
      </c>
      <c r="C184" s="316" t="s">
        <v>531</v>
      </c>
      <c r="D184" s="316" t="s">
        <v>532</v>
      </c>
      <c r="E184" s="316" t="s">
        <v>537</v>
      </c>
      <c r="F184" s="316">
        <f>'[4]Breakdown-Olefins'!F146+'[4]Breakdown-Olefins'!F153</f>
        <v>23.854111110755849</v>
      </c>
      <c r="G184" s="316">
        <f>'[4]Breakdown-Olefins'!G146+'[4]Breakdown-Olefins'!G153</f>
        <v>24.138559074923172</v>
      </c>
      <c r="H184" s="316">
        <f>'[4]Breakdown-Olefins'!H146+'[4]Breakdown-Olefins'!H153</f>
        <v>24.20087803662037</v>
      </c>
      <c r="I184" s="316">
        <f>'[4]Breakdown-Olefins'!I146+'[4]Breakdown-Olefins'!I153</f>
        <v>24.263196998317568</v>
      </c>
      <c r="J184" s="316">
        <f>'[4]Breakdown-Olefins'!J146+'[4]Breakdown-Olefins'!J153</f>
        <v>19.384987838963163</v>
      </c>
      <c r="K184" s="316">
        <f>'[4]Breakdown-Olefins'!K146+'[4]Breakdown-Olefins'!K153</f>
        <v>14.506778679608772</v>
      </c>
      <c r="L184" s="316">
        <f>'[4]Breakdown-Olefins'!L146+'[4]Breakdown-Olefins'!L153</f>
        <v>9.2274005254369467</v>
      </c>
      <c r="M184" s="316">
        <f>'[4]Breakdown-Olefins'!M146+'[4]Breakdown-Olefins'!M153</f>
        <v>3.9480223712651172</v>
      </c>
      <c r="N184" s="316">
        <f>'[4]Breakdown-Olefins'!N146+'[4]Breakdown-Olefins'!N153</f>
        <v>3.9696464043161526</v>
      </c>
      <c r="O184" s="316">
        <f>'[4]Breakdown-Olefins'!O146+'[4]Breakdown-Olefins'!O153</f>
        <v>3.9912704373671897</v>
      </c>
      <c r="P184" s="316">
        <f>'[4]Breakdown-Olefins'!P146+'[4]Breakdown-Olefins'!P153</f>
        <v>4.0128944704182246</v>
      </c>
      <c r="Q184" s="316">
        <f>'[4]Breakdown-Olefins'!Q146+'[4]Breakdown-Olefins'!Q153</f>
        <v>4.0345185034692621</v>
      </c>
    </row>
    <row r="185" spans="1:17" hidden="1" x14ac:dyDescent="0.25">
      <c r="A185" s="316" t="s">
        <v>541</v>
      </c>
      <c r="B185" s="316" t="s">
        <v>543</v>
      </c>
      <c r="C185" s="316" t="s">
        <v>538</v>
      </c>
      <c r="D185" s="316" t="s">
        <v>120</v>
      </c>
      <c r="E185" s="316" t="s">
        <v>533</v>
      </c>
      <c r="F185" s="316">
        <v>0.50273842585867934</v>
      </c>
      <c r="G185" s="316">
        <v>0.56533752852816099</v>
      </c>
      <c r="H185" s="316">
        <v>0.64580873966509045</v>
      </c>
      <c r="I185" s="316">
        <v>0.72627995080201946</v>
      </c>
      <c r="J185" s="316">
        <v>0.74166673140703376</v>
      </c>
      <c r="K185" s="316">
        <v>0.67166300885706542</v>
      </c>
      <c r="L185" s="316">
        <v>0.66573621802777561</v>
      </c>
      <c r="M185" s="316">
        <v>0.65980942719848534</v>
      </c>
      <c r="N185" s="316">
        <v>0.66557333367873805</v>
      </c>
      <c r="O185" s="316">
        <v>0.57899575456856778</v>
      </c>
      <c r="P185" s="316">
        <v>0.47525928162166897</v>
      </c>
      <c r="Q185" s="316">
        <v>0.37152280867477039</v>
      </c>
    </row>
    <row r="186" spans="1:17" hidden="1" x14ac:dyDescent="0.25">
      <c r="A186" s="316" t="s">
        <v>541</v>
      </c>
      <c r="B186" s="316" t="s">
        <v>543</v>
      </c>
      <c r="C186" s="316" t="s">
        <v>538</v>
      </c>
      <c r="D186" s="316" t="s">
        <v>120</v>
      </c>
      <c r="E186" s="316" t="s">
        <v>534</v>
      </c>
      <c r="F186" s="316">
        <v>0.67183794160610111</v>
      </c>
      <c r="G186" s="316">
        <v>0.67730844472142349</v>
      </c>
      <c r="H186" s="316">
        <v>0.68835247744617156</v>
      </c>
      <c r="I186" s="316">
        <v>0.69939651017091997</v>
      </c>
      <c r="J186" s="316">
        <v>0.6558595688812856</v>
      </c>
      <c r="K186" s="316">
        <v>0.61232262759165179</v>
      </c>
      <c r="L186" s="316">
        <v>0.61476435391576956</v>
      </c>
      <c r="M186" s="316">
        <v>0.61720608023988754</v>
      </c>
      <c r="N186" s="316">
        <v>0.62291556678598137</v>
      </c>
      <c r="O186" s="316">
        <v>0.62862505333207475</v>
      </c>
      <c r="P186" s="316">
        <v>0.54180868456384146</v>
      </c>
      <c r="Q186" s="316">
        <v>0.45499231579560862</v>
      </c>
    </row>
    <row r="187" spans="1:17" hidden="1" x14ac:dyDescent="0.25">
      <c r="A187" s="316" t="s">
        <v>541</v>
      </c>
      <c r="B187" s="316" t="s">
        <v>543</v>
      </c>
      <c r="C187" s="316" t="s">
        <v>538</v>
      </c>
      <c r="D187" s="316" t="s">
        <v>120</v>
      </c>
      <c r="E187" s="316" t="s">
        <v>535</v>
      </c>
      <c r="F187" s="316">
        <v>0.13673924286987488</v>
      </c>
      <c r="G187" s="316">
        <v>0.1368723399114963</v>
      </c>
      <c r="H187" s="316">
        <v>0.14531477927694469</v>
      </c>
      <c r="I187" s="316">
        <v>0.15375721864239317</v>
      </c>
      <c r="J187" s="316">
        <v>0.14715744611394288</v>
      </c>
      <c r="K187" s="316">
        <v>0.14055767358549257</v>
      </c>
      <c r="L187" s="316">
        <v>0.10136160935387806</v>
      </c>
      <c r="M187" s="316">
        <v>6.2165545122263514E-2</v>
      </c>
      <c r="N187" s="316">
        <v>3.2272995312637762E-2</v>
      </c>
      <c r="O187" s="316">
        <v>2.3804455030120401E-3</v>
      </c>
      <c r="P187" s="316">
        <v>2.4764826327610748E-3</v>
      </c>
      <c r="Q187" s="316">
        <v>2.5725197625101111E-3</v>
      </c>
    </row>
    <row r="188" spans="1:17" hidden="1" x14ac:dyDescent="0.25">
      <c r="A188" s="316" t="s">
        <v>541</v>
      </c>
      <c r="B188" s="316" t="s">
        <v>543</v>
      </c>
      <c r="C188" s="316" t="s">
        <v>538</v>
      </c>
      <c r="D188" s="316" t="s">
        <v>120</v>
      </c>
      <c r="E188" s="316" t="s">
        <v>536</v>
      </c>
      <c r="F188" s="316">
        <v>0.36027886624394651</v>
      </c>
      <c r="G188" s="316">
        <v>0.32180731059878998</v>
      </c>
      <c r="H188" s="316">
        <v>0.27575725246807398</v>
      </c>
      <c r="I188" s="316">
        <v>0.22970719433735784</v>
      </c>
      <c r="J188" s="316">
        <v>0.15831845122297802</v>
      </c>
      <c r="K188" s="316">
        <v>8.6929708108598222E-2</v>
      </c>
      <c r="L188" s="316">
        <v>8.2496877653657569E-2</v>
      </c>
      <c r="M188" s="316">
        <v>7.8064047198716846E-2</v>
      </c>
      <c r="N188" s="316">
        <v>8.0408856082804361E-2</v>
      </c>
      <c r="O188" s="316">
        <v>8.2753664966891877E-2</v>
      </c>
      <c r="P188" s="316">
        <v>8.5761342642469651E-2</v>
      </c>
      <c r="Q188" s="316">
        <v>8.8769020318047454E-2</v>
      </c>
    </row>
    <row r="189" spans="1:17" hidden="1" x14ac:dyDescent="0.25">
      <c r="A189" s="316" t="s">
        <v>541</v>
      </c>
      <c r="B189" s="316" t="s">
        <v>543</v>
      </c>
      <c r="C189" s="316" t="s">
        <v>538</v>
      </c>
      <c r="D189" s="316" t="s">
        <v>120</v>
      </c>
      <c r="E189" s="316" t="s">
        <v>537</v>
      </c>
      <c r="F189" s="316">
        <v>0.72867598403707312</v>
      </c>
      <c r="G189" s="316">
        <v>0.64747531093711874</v>
      </c>
      <c r="H189" s="316">
        <v>0.51346533171339392</v>
      </c>
      <c r="I189" s="316">
        <v>0.37945535248966877</v>
      </c>
      <c r="J189" s="316">
        <v>0.27409031222713875</v>
      </c>
      <c r="K189" s="316">
        <v>0.16872527196460851</v>
      </c>
      <c r="L189" s="316">
        <v>0.1028057426919087</v>
      </c>
      <c r="M189" s="316">
        <v>3.6886213419208842E-2</v>
      </c>
      <c r="N189" s="316">
        <v>3.6886213419208842E-2</v>
      </c>
      <c r="O189" s="316">
        <v>3.6886213419208842E-2</v>
      </c>
      <c r="P189" s="316">
        <v>3.6886213419208842E-2</v>
      </c>
      <c r="Q189" s="316">
        <v>3.6886213419208842E-2</v>
      </c>
    </row>
    <row r="190" spans="1:17" hidden="1" x14ac:dyDescent="0.25">
      <c r="A190" s="316" t="s">
        <v>541</v>
      </c>
      <c r="B190" s="316" t="s">
        <v>543</v>
      </c>
      <c r="C190" s="316" t="s">
        <v>6</v>
      </c>
      <c r="D190" s="316" t="s">
        <v>120</v>
      </c>
      <c r="E190" s="316" t="s">
        <v>533</v>
      </c>
      <c r="F190" s="316">
        <v>5.7118711250000009</v>
      </c>
      <c r="G190" s="316">
        <v>5.3089267335809467</v>
      </c>
      <c r="H190" s="316">
        <v>5.324482397261896</v>
      </c>
      <c r="I190" s="316">
        <v>5.3400380609428435</v>
      </c>
      <c r="J190" s="316">
        <v>5.6689844354222805</v>
      </c>
      <c r="K190" s="316">
        <v>4.7139487282106742</v>
      </c>
      <c r="L190" s="316">
        <v>4.3930603597025817</v>
      </c>
      <c r="M190" s="316">
        <v>4.0721719911944882</v>
      </c>
      <c r="N190" s="316">
        <v>3.6014329904473614</v>
      </c>
      <c r="O190" s="316">
        <v>3.4118927252093378</v>
      </c>
      <c r="P190" s="316">
        <v>2.5953324490906748</v>
      </c>
      <c r="Q190" s="316">
        <v>1.7787721729720083</v>
      </c>
    </row>
    <row r="191" spans="1:17" hidden="1" x14ac:dyDescent="0.25">
      <c r="A191" s="316" t="s">
        <v>541</v>
      </c>
      <c r="B191" s="316" t="s">
        <v>543</v>
      </c>
      <c r="C191" s="316" t="s">
        <v>6</v>
      </c>
      <c r="D191" s="316" t="s">
        <v>120</v>
      </c>
      <c r="E191" s="316" t="s">
        <v>534</v>
      </c>
      <c r="F191" s="316">
        <v>6.2833036847620569</v>
      </c>
      <c r="G191" s="316">
        <v>5.8400475391049671</v>
      </c>
      <c r="H191" s="316">
        <v>5.8571594376030998</v>
      </c>
      <c r="I191" s="316">
        <v>5.8742713361012298</v>
      </c>
      <c r="J191" s="316">
        <v>5.5299087511220186</v>
      </c>
      <c r="K191" s="316">
        <v>5.1855461661428013</v>
      </c>
      <c r="L191" s="316">
        <v>4.8325551717522917</v>
      </c>
      <c r="M191" s="316">
        <v>4.4795641773617838</v>
      </c>
      <c r="N191" s="316">
        <v>4.1163963944982944</v>
      </c>
      <c r="O191" s="316">
        <v>3.7532286116348015</v>
      </c>
      <c r="P191" s="316">
        <v>2.8549772191426896</v>
      </c>
      <c r="Q191" s="316">
        <v>1.9567258266505814</v>
      </c>
    </row>
    <row r="192" spans="1:17" hidden="1" x14ac:dyDescent="0.25">
      <c r="A192" s="316" t="s">
        <v>541</v>
      </c>
      <c r="B192" s="316" t="s">
        <v>543</v>
      </c>
      <c r="C192" s="316" t="s">
        <v>6</v>
      </c>
      <c r="D192" s="316" t="s">
        <v>120</v>
      </c>
      <c r="E192" s="316" t="s">
        <v>535</v>
      </c>
      <c r="F192" s="316">
        <v>0.29592652278255249</v>
      </c>
      <c r="G192" s="316">
        <v>0.26967578668252284</v>
      </c>
      <c r="H192" s="316">
        <v>0.26456089638350394</v>
      </c>
      <c r="I192" s="316">
        <v>0.25944600608448526</v>
      </c>
      <c r="J192" s="316">
        <v>0.25401961651215638</v>
      </c>
      <c r="K192" s="316">
        <v>0.24859322693982733</v>
      </c>
      <c r="L192" s="316">
        <v>0.17883563740481054</v>
      </c>
      <c r="M192" s="316">
        <v>0.1090780478697938</v>
      </c>
      <c r="N192" s="316">
        <v>5.6622483038397772E-2</v>
      </c>
      <c r="O192" s="316">
        <v>4.1669182070017668E-3</v>
      </c>
      <c r="P192" s="316">
        <v>4.3304772855979404E-3</v>
      </c>
      <c r="Q192" s="316">
        <v>4.4940363641941105E-3</v>
      </c>
    </row>
    <row r="193" spans="1:17" hidden="1" x14ac:dyDescent="0.25">
      <c r="A193" s="316" t="s">
        <v>541</v>
      </c>
      <c r="B193" s="316" t="s">
        <v>543</v>
      </c>
      <c r="C193" s="316" t="s">
        <v>6</v>
      </c>
      <c r="D193" s="316" t="s">
        <v>120</v>
      </c>
      <c r="E193" s="316" t="s">
        <v>536</v>
      </c>
      <c r="F193" s="316">
        <v>0.52676927915900007</v>
      </c>
      <c r="G193" s="316">
        <v>0.57931893373948795</v>
      </c>
      <c r="H193" s="316">
        <v>0.5361549583751567</v>
      </c>
      <c r="I193" s="316">
        <v>0.49299098301082556</v>
      </c>
      <c r="J193" s="316">
        <v>0.43394103725616073</v>
      </c>
      <c r="K193" s="316">
        <v>0.37489109150149602</v>
      </c>
      <c r="L193" s="316">
        <v>0.38323912220860001</v>
      </c>
      <c r="M193" s="316">
        <v>0.39158715291570378</v>
      </c>
      <c r="N193" s="316">
        <v>0.40002146863576293</v>
      </c>
      <c r="O193" s="316">
        <v>0.40845578435582192</v>
      </c>
      <c r="P193" s="316">
        <v>0.42123465849387426</v>
      </c>
      <c r="Q193" s="316">
        <v>0.4340135326319266</v>
      </c>
    </row>
    <row r="194" spans="1:17" hidden="1" x14ac:dyDescent="0.25">
      <c r="A194" s="316" t="s">
        <v>541</v>
      </c>
      <c r="B194" s="316" t="s">
        <v>543</v>
      </c>
      <c r="C194" s="316" t="s">
        <v>6</v>
      </c>
      <c r="D194" s="316" t="s">
        <v>120</v>
      </c>
      <c r="E194" s="316" t="s">
        <v>537</v>
      </c>
      <c r="F194" s="316">
        <v>1.4833661543662504</v>
      </c>
      <c r="G194" s="316">
        <v>1.4300237259000006</v>
      </c>
      <c r="H194" s="316">
        <v>1.2525335327357425</v>
      </c>
      <c r="I194" s="316">
        <v>1.0750433395714853</v>
      </c>
      <c r="J194" s="316">
        <v>0.83571415448574271</v>
      </c>
      <c r="K194" s="316">
        <v>0.59638496939999974</v>
      </c>
      <c r="L194" s="316">
        <v>0.36384423025307389</v>
      </c>
      <c r="M194" s="316">
        <v>0.13130349110614828</v>
      </c>
      <c r="N194" s="316">
        <v>0.13689645890217947</v>
      </c>
      <c r="O194" s="316">
        <v>0.14248942669821066</v>
      </c>
      <c r="P194" s="316">
        <v>0.14808239449424171</v>
      </c>
      <c r="Q194" s="316">
        <v>0.15367536229027265</v>
      </c>
    </row>
    <row r="195" spans="1:17" hidden="1" x14ac:dyDescent="0.25">
      <c r="A195" s="316" t="s">
        <v>541</v>
      </c>
      <c r="B195" s="316" t="s">
        <v>543</v>
      </c>
      <c r="C195" s="316" t="s">
        <v>0</v>
      </c>
      <c r="D195" s="316" t="s">
        <v>120</v>
      </c>
      <c r="E195" s="316" t="s">
        <v>533</v>
      </c>
      <c r="F195" s="316">
        <v>24.568555634057621</v>
      </c>
      <c r="G195" s="316">
        <v>22.700073404909496</v>
      </c>
      <c r="H195" s="316">
        <v>21.525179880447823</v>
      </c>
      <c r="I195" s="316">
        <v>20.35028635598616</v>
      </c>
      <c r="J195" s="316">
        <v>22.407042040444566</v>
      </c>
      <c r="K195" s="316">
        <v>19.665355392517895</v>
      </c>
      <c r="L195" s="316">
        <v>19.614128951668523</v>
      </c>
      <c r="M195" s="316">
        <v>19.562902510819121</v>
      </c>
      <c r="N195" s="316">
        <v>19.506853916834899</v>
      </c>
      <c r="O195" s="316">
        <v>15.205604824186803</v>
      </c>
      <c r="P195" s="316">
        <v>12.61494901300075</v>
      </c>
      <c r="Q195" s="316">
        <v>10.024293201814693</v>
      </c>
    </row>
    <row r="196" spans="1:17" hidden="1" x14ac:dyDescent="0.25">
      <c r="A196" s="316" t="s">
        <v>541</v>
      </c>
      <c r="B196" s="316" t="s">
        <v>543</v>
      </c>
      <c r="C196" s="316" t="s">
        <v>0</v>
      </c>
      <c r="D196" s="316" t="s">
        <v>120</v>
      </c>
      <c r="E196" s="316" t="s">
        <v>534</v>
      </c>
      <c r="F196" s="316">
        <v>7.5132006595619885</v>
      </c>
      <c r="G196" s="316">
        <v>6.9418084244826384</v>
      </c>
      <c r="H196" s="316">
        <v>6.5825194644648191</v>
      </c>
      <c r="I196" s="316">
        <v>6.2232305044469998</v>
      </c>
      <c r="J196" s="316">
        <v>6.1185026595721697</v>
      </c>
      <c r="K196" s="316">
        <v>6.0137748146973484</v>
      </c>
      <c r="L196" s="316">
        <v>5.9981094847972409</v>
      </c>
      <c r="M196" s="316">
        <v>5.9824441548971308</v>
      </c>
      <c r="N196" s="316">
        <v>5.3162012478918008</v>
      </c>
      <c r="O196" s="316">
        <v>4.6499583408864629</v>
      </c>
      <c r="P196" s="316">
        <v>3.8577214166156981</v>
      </c>
      <c r="Q196" s="316">
        <v>3.0654844923449236</v>
      </c>
    </row>
    <row r="197" spans="1:17" hidden="1" x14ac:dyDescent="0.25">
      <c r="A197" s="316" t="s">
        <v>541</v>
      </c>
      <c r="B197" s="316" t="s">
        <v>543</v>
      </c>
      <c r="C197" s="316" t="s">
        <v>0</v>
      </c>
      <c r="D197" s="316" t="s">
        <v>120</v>
      </c>
      <c r="E197" s="316" t="s">
        <v>535</v>
      </c>
      <c r="F197" s="316">
        <v>6.0752780886646086E-3</v>
      </c>
      <c r="G197" s="316">
        <v>1.9039962021964642E-2</v>
      </c>
      <c r="H197" s="316">
        <v>1.7744480690111784E-2</v>
      </c>
      <c r="I197" s="316">
        <v>1.6448999358258925E-2</v>
      </c>
      <c r="J197" s="316">
        <v>1.5362188549321708E-2</v>
      </c>
      <c r="K197" s="316">
        <v>1.4275377740384499E-2</v>
      </c>
      <c r="L197" s="316">
        <v>9.9827138907378887E-3</v>
      </c>
      <c r="M197" s="316">
        <v>5.6900500410912783E-3</v>
      </c>
      <c r="N197" s="316">
        <v>2.9451764939992199E-3</v>
      </c>
      <c r="O197" s="316">
        <v>2.0030294690716335E-4</v>
      </c>
      <c r="P197" s="316">
        <v>2.0030294690716335E-4</v>
      </c>
      <c r="Q197" s="316">
        <v>2.0030294690716335E-4</v>
      </c>
    </row>
    <row r="198" spans="1:17" hidden="1" x14ac:dyDescent="0.25">
      <c r="A198" s="316" t="s">
        <v>541</v>
      </c>
      <c r="B198" s="316" t="s">
        <v>543</v>
      </c>
      <c r="C198" s="316" t="s">
        <v>0</v>
      </c>
      <c r="D198" s="316" t="s">
        <v>120</v>
      </c>
      <c r="E198" s="316" t="s">
        <v>536</v>
      </c>
      <c r="F198" s="316">
        <v>0.62987935872214096</v>
      </c>
      <c r="G198" s="316">
        <v>0.5123856366653563</v>
      </c>
      <c r="H198" s="316">
        <v>0.65844149944229102</v>
      </c>
      <c r="I198" s="316">
        <v>0.80449736221922596</v>
      </c>
      <c r="J198" s="316">
        <v>0.79349157412665416</v>
      </c>
      <c r="K198" s="316">
        <v>0.7824857860340827</v>
      </c>
      <c r="L198" s="316">
        <v>0.79344222066129211</v>
      </c>
      <c r="M198" s="316">
        <v>0.80439865528850163</v>
      </c>
      <c r="N198" s="316">
        <v>0.82810416440097823</v>
      </c>
      <c r="O198" s="316">
        <v>0.85180967351345438</v>
      </c>
      <c r="P198" s="316">
        <v>0.87780335392091557</v>
      </c>
      <c r="Q198" s="316">
        <v>0.90379703432837732</v>
      </c>
    </row>
    <row r="199" spans="1:17" hidden="1" x14ac:dyDescent="0.25">
      <c r="A199" s="316" t="s">
        <v>541</v>
      </c>
      <c r="B199" s="316" t="s">
        <v>543</v>
      </c>
      <c r="C199" s="316" t="s">
        <v>0</v>
      </c>
      <c r="D199" s="316" t="s">
        <v>120</v>
      </c>
      <c r="E199" s="316" t="s">
        <v>537</v>
      </c>
      <c r="F199" s="316">
        <v>6.4435308018938509</v>
      </c>
      <c r="G199" s="316">
        <v>5.3017383163302574</v>
      </c>
      <c r="H199" s="316">
        <v>4.7642637497952895</v>
      </c>
      <c r="I199" s="316">
        <v>4.2267891832603244</v>
      </c>
      <c r="J199" s="316">
        <v>3.3803737949344397</v>
      </c>
      <c r="K199" s="316">
        <v>2.5339584066085554</v>
      </c>
      <c r="L199" s="316">
        <v>1.5428447188162933</v>
      </c>
      <c r="M199" s="316">
        <v>0.55173103102403098</v>
      </c>
      <c r="N199" s="316">
        <v>0.57617033692963293</v>
      </c>
      <c r="O199" s="316">
        <v>0.60060964283523466</v>
      </c>
      <c r="P199" s="316">
        <v>0.62504894874083661</v>
      </c>
      <c r="Q199" s="316">
        <v>0.64948825464643833</v>
      </c>
    </row>
    <row r="200" spans="1:17" hidden="1" x14ac:dyDescent="0.25">
      <c r="A200" s="316" t="s">
        <v>541</v>
      </c>
      <c r="B200" s="316" t="s">
        <v>543</v>
      </c>
      <c r="C200" s="316" t="s">
        <v>4</v>
      </c>
      <c r="D200" s="316" t="s">
        <v>539</v>
      </c>
      <c r="E200" s="316" t="s">
        <v>533</v>
      </c>
      <c r="F200" s="316">
        <v>2.111229110855976E-2</v>
      </c>
      <c r="G200" s="316">
        <v>2.842538167511411E-2</v>
      </c>
      <c r="H200" s="316">
        <v>3.2401572135184908E-2</v>
      </c>
      <c r="I200" s="316">
        <v>3.6377762595255714E-2</v>
      </c>
      <c r="J200" s="316">
        <v>3.9131203864586815E-2</v>
      </c>
      <c r="K200" s="316">
        <v>4.1884645133917896E-2</v>
      </c>
      <c r="L200" s="316">
        <v>4.5621108385370181E-2</v>
      </c>
      <c r="M200" s="316">
        <v>4.9357571636822466E-2</v>
      </c>
      <c r="N200" s="316">
        <v>5.2800060486064136E-2</v>
      </c>
      <c r="O200" s="316">
        <v>5.6242549335305828E-2</v>
      </c>
      <c r="P200" s="316">
        <v>5.9685038184547637E-2</v>
      </c>
      <c r="Q200" s="316">
        <v>6.3127527033789432E-2</v>
      </c>
    </row>
    <row r="201" spans="1:17" hidden="1" x14ac:dyDescent="0.25">
      <c r="A201" s="316" t="s">
        <v>541</v>
      </c>
      <c r="B201" s="316" t="s">
        <v>543</v>
      </c>
      <c r="C201" s="316" t="s">
        <v>4</v>
      </c>
      <c r="D201" s="316" t="s">
        <v>539</v>
      </c>
      <c r="E201" s="316" t="s">
        <v>535</v>
      </c>
      <c r="F201" s="316">
        <v>3.3251762713291906</v>
      </c>
      <c r="G201" s="316">
        <v>3.6056221525667245</v>
      </c>
      <c r="H201" s="316">
        <v>3.7624768474018779</v>
      </c>
      <c r="I201" s="316">
        <v>3.9193315422370323</v>
      </c>
      <c r="J201" s="316">
        <v>3.9054026026919653</v>
      </c>
      <c r="K201" s="316">
        <v>3.8914736631468987</v>
      </c>
      <c r="L201" s="316">
        <v>2.8571781046011995</v>
      </c>
      <c r="M201" s="316">
        <v>1.8228825460554998</v>
      </c>
      <c r="N201" s="316">
        <v>0.94793327784524528</v>
      </c>
      <c r="O201" s="316">
        <v>7.2984009634989855E-2</v>
      </c>
      <c r="P201" s="316">
        <v>7.7391169573816504E-2</v>
      </c>
      <c r="Q201" s="316">
        <v>8.1798329512643111E-2</v>
      </c>
    </row>
    <row r="202" spans="1:17" hidden="1" x14ac:dyDescent="0.25">
      <c r="A202" s="316" t="s">
        <v>529</v>
      </c>
      <c r="B202" s="316" t="s">
        <v>544</v>
      </c>
      <c r="C202" s="316" t="s">
        <v>531</v>
      </c>
      <c r="D202" s="316" t="s">
        <v>545</v>
      </c>
      <c r="E202" s="316" t="s">
        <v>533</v>
      </c>
      <c r="F202" s="316">
        <f>'[4]Breakdown-Olefins'!F170+'[4]Breakdown-Olefins'!F177</f>
        <v>58.425073492413077</v>
      </c>
      <c r="G202" s="316">
        <f>'[4]Breakdown-Olefins'!G170+'[4]Breakdown-Olefins'!G177</f>
        <v>72.134222517396253</v>
      </c>
      <c r="H202" s="316">
        <f>'[4]Breakdown-Olefins'!H170+'[4]Breakdown-Olefins'!H177</f>
        <v>68.808411332432115</v>
      </c>
      <c r="I202" s="316">
        <f>'[4]Breakdown-Olefins'!I170+'[4]Breakdown-Olefins'!I177</f>
        <v>65.48260014746802</v>
      </c>
      <c r="J202" s="316">
        <f>'[4]Breakdown-Olefins'!J170+'[4]Breakdown-Olefins'!J177</f>
        <v>62.027181807575815</v>
      </c>
      <c r="K202" s="316">
        <f>'[4]Breakdown-Olefins'!K170+'[4]Breakdown-Olefins'!K177</f>
        <v>51.576359997683632</v>
      </c>
      <c r="L202" s="316">
        <f>'[4]Breakdown-Olefins'!L170+'[4]Breakdown-Olefins'!L177</f>
        <v>41.620197788142292</v>
      </c>
      <c r="M202" s="316">
        <f>'[4]Breakdown-Olefins'!M170+'[4]Breakdown-Olefins'!M177</f>
        <v>31.664035578600956</v>
      </c>
      <c r="N202" s="316">
        <f>'[4]Breakdown-Olefins'!N170+'[4]Breakdown-Olefins'!N177</f>
        <v>31.712454111934292</v>
      </c>
      <c r="O202" s="316">
        <f>'[4]Breakdown-Olefins'!O170+'[4]Breakdown-Olefins'!O177</f>
        <v>31.760872645267625</v>
      </c>
      <c r="P202" s="316">
        <f>'[4]Breakdown-Olefins'!P170+'[4]Breakdown-Olefins'!P177</f>
        <v>31.809291178600962</v>
      </c>
      <c r="Q202" s="316">
        <f>'[4]Breakdown-Olefins'!Q170+'[4]Breakdown-Olefins'!Q177</f>
        <v>31.857709711934294</v>
      </c>
    </row>
    <row r="203" spans="1:17" hidden="1" x14ac:dyDescent="0.25">
      <c r="A203" s="316" t="s">
        <v>529</v>
      </c>
      <c r="B203" s="316" t="s">
        <v>544</v>
      </c>
      <c r="C203" s="316" t="s">
        <v>531</v>
      </c>
      <c r="D203" s="316" t="s">
        <v>545</v>
      </c>
      <c r="E203" s="316" t="s">
        <v>534</v>
      </c>
      <c r="F203" s="316">
        <f>'[4]Breakdown-Olefins'!F171+'[4]Breakdown-Olefins'!F178</f>
        <v>108.31673410003688</v>
      </c>
      <c r="G203" s="316">
        <f>'[4]Breakdown-Olefins'!G171+'[4]Breakdown-Olefins'!G178</f>
        <v>137.45054329321357</v>
      </c>
      <c r="H203" s="316">
        <f>'[4]Breakdown-Olefins'!H171+'[4]Breakdown-Olefins'!H178</f>
        <v>140.43706512792869</v>
      </c>
      <c r="I203" s="316">
        <f>'[4]Breakdown-Olefins'!I171+'[4]Breakdown-Olefins'!I178</f>
        <v>143.42358696264375</v>
      </c>
      <c r="J203" s="316">
        <f>'[4]Breakdown-Olefins'!J171+'[4]Breakdown-Olefins'!J178</f>
        <v>128.17391341252221</v>
      </c>
      <c r="K203" s="316">
        <f>'[4]Breakdown-Olefins'!K171+'[4]Breakdown-Olefins'!K178</f>
        <v>112.9242398624007</v>
      </c>
      <c r="L203" s="316">
        <f>'[4]Breakdown-Olefins'!L171+'[4]Breakdown-Olefins'!L178</f>
        <v>58.34753449645693</v>
      </c>
      <c r="M203" s="316">
        <f>'[4]Breakdown-Olefins'!M171+'[4]Breakdown-Olefins'!M178</f>
        <v>3.7708291305130643</v>
      </c>
      <c r="N203" s="316">
        <f>'[4]Breakdown-Olefins'!N171+'[4]Breakdown-Olefins'!N178</f>
        <v>3.7708291305130643</v>
      </c>
      <c r="O203" s="316">
        <f>'[4]Breakdown-Olefins'!O171+'[4]Breakdown-Olefins'!O178</f>
        <v>3.7708291305130643</v>
      </c>
      <c r="P203" s="316">
        <f>'[4]Breakdown-Olefins'!P171+'[4]Breakdown-Olefins'!P178</f>
        <v>3.7654309194946762</v>
      </c>
      <c r="Q203" s="316">
        <f>'[4]Breakdown-Olefins'!Q171+'[4]Breakdown-Olefins'!Q178</f>
        <v>3.7600327084762952</v>
      </c>
    </row>
    <row r="204" spans="1:17" hidden="1" x14ac:dyDescent="0.25">
      <c r="A204" s="316" t="s">
        <v>529</v>
      </c>
      <c r="B204" s="316" t="s">
        <v>544</v>
      </c>
      <c r="C204" s="316" t="s">
        <v>531</v>
      </c>
      <c r="D204" s="316" t="s">
        <v>545</v>
      </c>
      <c r="E204" s="316" t="s">
        <v>535</v>
      </c>
      <c r="F204" s="316">
        <f>'[4]Breakdown-Olefins'!F172+'[4]Breakdown-Olefins'!F179</f>
        <v>15.33924601113571</v>
      </c>
      <c r="G204" s="316">
        <f>'[4]Breakdown-Olefins'!G172+'[4]Breakdown-Olefins'!G179</f>
        <v>16.411642196701425</v>
      </c>
      <c r="H204" s="316">
        <f>'[4]Breakdown-Olefins'!H172+'[4]Breakdown-Olefins'!H179</f>
        <v>12.605583446022484</v>
      </c>
      <c r="I204" s="316">
        <f>'[4]Breakdown-Olefins'!I172+'[4]Breakdown-Olefins'!I179</f>
        <v>8.7995246953435498</v>
      </c>
      <c r="J204" s="316">
        <f>'[4]Breakdown-Olefins'!J172+'[4]Breakdown-Olefins'!J179</f>
        <v>4.8287568548972803</v>
      </c>
      <c r="K204" s="316">
        <f>'[4]Breakdown-Olefins'!K172+'[4]Breakdown-Olefins'!K179</f>
        <v>0.85798901445101194</v>
      </c>
      <c r="L204" s="316">
        <f>'[4]Breakdown-Olefins'!L172+'[4]Breakdown-Olefins'!L179</f>
        <v>0.53911866947836073</v>
      </c>
      <c r="M204" s="316">
        <f>'[4]Breakdown-Olefins'!M172+'[4]Breakdown-Olefins'!M179</f>
        <v>0.22024832450570947</v>
      </c>
      <c r="N204" s="316">
        <f>'[4]Breakdown-Olefins'!N172+'[4]Breakdown-Olefins'!N179</f>
        <v>0.22414114437145205</v>
      </c>
      <c r="O204" s="316">
        <f>'[4]Breakdown-Olefins'!O172+'[4]Breakdown-Olefins'!O179</f>
        <v>0.22803396423719463</v>
      </c>
      <c r="P204" s="316">
        <f>'[4]Breakdown-Olefins'!P172+'[4]Breakdown-Olefins'!P179</f>
        <v>0.23192678410293721</v>
      </c>
      <c r="Q204" s="316">
        <f>'[4]Breakdown-Olefins'!Q172+'[4]Breakdown-Olefins'!Q179</f>
        <v>0.23581960396867979</v>
      </c>
    </row>
    <row r="205" spans="1:17" hidden="1" x14ac:dyDescent="0.25">
      <c r="A205" s="316" t="s">
        <v>529</v>
      </c>
      <c r="B205" s="316" t="s">
        <v>544</v>
      </c>
      <c r="C205" s="316" t="s">
        <v>531</v>
      </c>
      <c r="D205" s="316" t="s">
        <v>545</v>
      </c>
      <c r="E205" s="316" t="s">
        <v>536</v>
      </c>
      <c r="F205" s="316">
        <f>'[4]Breakdown-Olefins'!F173+'[4]Breakdown-Olefins'!F180</f>
        <v>23.333385604476085</v>
      </c>
      <c r="G205" s="316">
        <f>'[4]Breakdown-Olefins'!G173+'[4]Breakdown-Olefins'!G180</f>
        <v>20.971691681710553</v>
      </c>
      <c r="H205" s="316">
        <f>'[4]Breakdown-Olefins'!H173+'[4]Breakdown-Olefins'!H180</f>
        <v>17.4480389802909</v>
      </c>
      <c r="I205" s="316">
        <f>'[4]Breakdown-Olefins'!I173+'[4]Breakdown-Olefins'!I180</f>
        <v>13.924386278871239</v>
      </c>
      <c r="J205" s="316">
        <f>'[4]Breakdown-Olefins'!J173+'[4]Breakdown-Olefins'!J180</f>
        <v>8.5023152906891504</v>
      </c>
      <c r="K205" s="316">
        <f>'[4]Breakdown-Olefins'!K173+'[4]Breakdown-Olefins'!K180</f>
        <v>3.0802443025070643</v>
      </c>
      <c r="L205" s="316">
        <f>'[4]Breakdown-Olefins'!L173+'[4]Breakdown-Olefins'!L180</f>
        <v>1.8769784056790497</v>
      </c>
      <c r="M205" s="316">
        <f>'[4]Breakdown-Olefins'!M173+'[4]Breakdown-Olefins'!M180</f>
        <v>1.0089584779676462</v>
      </c>
      <c r="N205" s="316">
        <f>'[4]Breakdown-Olefins'!N173+'[4]Breakdown-Olefins'!N180</f>
        <v>1.0089584779676462</v>
      </c>
      <c r="O205" s="316">
        <f>'[4]Breakdown-Olefins'!O173+'[4]Breakdown-Olefins'!O180</f>
        <v>1.0089584779676462</v>
      </c>
      <c r="P205" s="316">
        <f>'[4]Breakdown-Olefins'!P173+'[4]Breakdown-Olefins'!P180</f>
        <v>1.0089814370919561</v>
      </c>
      <c r="Q205" s="316">
        <f>'[4]Breakdown-Olefins'!Q173+'[4]Breakdown-Olefins'!Q180</f>
        <v>1.0090043962162656</v>
      </c>
    </row>
    <row r="206" spans="1:17" hidden="1" x14ac:dyDescent="0.25">
      <c r="A206" s="316" t="s">
        <v>529</v>
      </c>
      <c r="B206" s="316" t="s">
        <v>544</v>
      </c>
      <c r="C206" s="316" t="s">
        <v>531</v>
      </c>
      <c r="D206" s="316" t="s">
        <v>545</v>
      </c>
      <c r="E206" s="316" t="s">
        <v>537</v>
      </c>
      <c r="F206" s="316">
        <f>'[4]Breakdown-Olefins'!F174+'[4]Breakdown-Olefins'!F181</f>
        <v>67.20368835715874</v>
      </c>
      <c r="G206" s="316">
        <f>'[4]Breakdown-Olefins'!G174+'[4]Breakdown-Olefins'!G181</f>
        <v>44.050775291784376</v>
      </c>
      <c r="H206" s="316">
        <f>'[4]Breakdown-Olefins'!H174+'[4]Breakdown-Olefins'!H181</f>
        <v>32.345318746535654</v>
      </c>
      <c r="I206" s="316">
        <f>'[4]Breakdown-Olefins'!I174+'[4]Breakdown-Olefins'!I181</f>
        <v>20.639862201286931</v>
      </c>
      <c r="J206" s="316">
        <f>'[4]Breakdown-Olefins'!J174+'[4]Breakdown-Olefins'!J181</f>
        <v>19.099818817249407</v>
      </c>
      <c r="K206" s="316">
        <f>'[4]Breakdown-Olefins'!K174+'[4]Breakdown-Olefins'!K181</f>
        <v>17.559775433211883</v>
      </c>
      <c r="L206" s="316">
        <f>'[4]Breakdown-Olefins'!L174+'[4]Breakdown-Olefins'!L181</f>
        <v>17.804395757878403</v>
      </c>
      <c r="M206" s="316">
        <f>'[4]Breakdown-Olefins'!M174+'[4]Breakdown-Olefins'!M181</f>
        <v>18.04901608254492</v>
      </c>
      <c r="N206" s="316">
        <f>'[4]Breakdown-Olefins'!N174+'[4]Breakdown-Olefins'!N181</f>
        <v>18.252705492142415</v>
      </c>
      <c r="O206" s="316">
        <f>'[4]Breakdown-Olefins'!O174+'[4]Breakdown-Olefins'!O181</f>
        <v>18.456394901739916</v>
      </c>
      <c r="P206" s="316">
        <f>'[4]Breakdown-Olefins'!P174+'[4]Breakdown-Olefins'!P181</f>
        <v>18.66008431133741</v>
      </c>
      <c r="Q206" s="316">
        <f>'[4]Breakdown-Olefins'!Q174+'[4]Breakdown-Olefins'!Q181</f>
        <v>18.863773720934912</v>
      </c>
    </row>
    <row r="207" spans="1:17" hidden="1" x14ac:dyDescent="0.25">
      <c r="A207" s="316" t="s">
        <v>529</v>
      </c>
      <c r="B207" s="316" t="s">
        <v>544</v>
      </c>
      <c r="C207" s="316" t="s">
        <v>538</v>
      </c>
      <c r="D207" s="316" t="s">
        <v>120</v>
      </c>
      <c r="E207" s="316" t="s">
        <v>533</v>
      </c>
      <c r="F207" s="316">
        <v>4.1953659083926826</v>
      </c>
      <c r="G207" s="316">
        <v>4.4530746825477294</v>
      </c>
      <c r="H207" s="316">
        <v>4.1532160822930946</v>
      </c>
      <c r="I207" s="316">
        <v>3.8533574820384588</v>
      </c>
      <c r="J207" s="316">
        <v>3.5069566447873011</v>
      </c>
      <c r="K207" s="316">
        <v>2.8731647392794266</v>
      </c>
      <c r="L207" s="316">
        <v>1.6016503682148624</v>
      </c>
      <c r="M207" s="316">
        <v>0.33013599715029951</v>
      </c>
      <c r="N207" s="316">
        <v>0.37348077745321984</v>
      </c>
      <c r="O207" s="316">
        <v>0.35976299091705144</v>
      </c>
      <c r="P207" s="316">
        <v>0.37457648780042607</v>
      </c>
      <c r="Q207" s="316">
        <v>0.38938998468380248</v>
      </c>
    </row>
    <row r="208" spans="1:17" hidden="1" x14ac:dyDescent="0.25">
      <c r="A208" s="316" t="s">
        <v>529</v>
      </c>
      <c r="B208" s="316" t="s">
        <v>544</v>
      </c>
      <c r="C208" s="316" t="s">
        <v>538</v>
      </c>
      <c r="D208" s="316" t="s">
        <v>120</v>
      </c>
      <c r="E208" s="316" t="s">
        <v>534</v>
      </c>
      <c r="F208" s="316">
        <v>5.4909266019844116</v>
      </c>
      <c r="G208" s="316">
        <v>5.5320658518608701</v>
      </c>
      <c r="H208" s="316">
        <v>4.7824265135760173</v>
      </c>
      <c r="I208" s="316">
        <v>4.0327871752911673</v>
      </c>
      <c r="J208" s="316">
        <v>3.5907249695180301</v>
      </c>
      <c r="K208" s="316">
        <v>3.148662763744893</v>
      </c>
      <c r="L208" s="316">
        <v>1.7536300775499338</v>
      </c>
      <c r="M208" s="316">
        <v>0.35859739135497382</v>
      </c>
      <c r="N208" s="316">
        <v>0.35866375463353073</v>
      </c>
      <c r="O208" s="316">
        <v>0.35873011791208675</v>
      </c>
      <c r="P208" s="316">
        <v>0.35879648119064367</v>
      </c>
      <c r="Q208" s="316">
        <v>0.35886284446919881</v>
      </c>
    </row>
    <row r="209" spans="1:17" hidden="1" x14ac:dyDescent="0.25">
      <c r="A209" s="316" t="s">
        <v>529</v>
      </c>
      <c r="B209" s="316" t="s">
        <v>544</v>
      </c>
      <c r="C209" s="316" t="s">
        <v>538</v>
      </c>
      <c r="D209" s="316" t="s">
        <v>120</v>
      </c>
      <c r="E209" s="316" t="s">
        <v>535</v>
      </c>
      <c r="F209" s="316">
        <v>1.1762617154020096</v>
      </c>
      <c r="G209" s="316">
        <v>1.026754301225242</v>
      </c>
      <c r="H209" s="316">
        <v>0.78231096415535029</v>
      </c>
      <c r="I209" s="316">
        <v>0.53786762708545854</v>
      </c>
      <c r="J209" s="316">
        <v>0.29600136681638889</v>
      </c>
      <c r="K209" s="316">
        <v>5.4135106547318942E-2</v>
      </c>
      <c r="L209" s="316">
        <v>3.3921612463893934E-2</v>
      </c>
      <c r="M209" s="316">
        <v>1.3708118380468945E-2</v>
      </c>
      <c r="N209" s="316">
        <v>1.3899287918397746E-2</v>
      </c>
      <c r="O209" s="316">
        <v>1.4090457456326548E-2</v>
      </c>
      <c r="P209" s="316">
        <v>1.428162699425535E-2</v>
      </c>
      <c r="Q209" s="316">
        <v>1.447279653218415E-2</v>
      </c>
    </row>
    <row r="210" spans="1:17" hidden="1" x14ac:dyDescent="0.25">
      <c r="A210" s="316" t="s">
        <v>529</v>
      </c>
      <c r="B210" s="316" t="s">
        <v>544</v>
      </c>
      <c r="C210" s="316" t="s">
        <v>538</v>
      </c>
      <c r="D210" s="316" t="s">
        <v>120</v>
      </c>
      <c r="E210" s="316" t="s">
        <v>536</v>
      </c>
      <c r="F210" s="316">
        <v>8.687584190672899</v>
      </c>
      <c r="G210" s="316">
        <v>6.2755295573487064</v>
      </c>
      <c r="H210" s="316">
        <v>5.0960060565746756</v>
      </c>
      <c r="I210" s="316">
        <v>3.9164825558006404</v>
      </c>
      <c r="J210" s="316">
        <v>2.4811403044373641</v>
      </c>
      <c r="K210" s="316">
        <v>1.0457980530740891</v>
      </c>
      <c r="L210" s="316">
        <v>0.91641349430086949</v>
      </c>
      <c r="M210" s="316">
        <v>0.78702893552765008</v>
      </c>
      <c r="N210" s="316">
        <v>0.80734928839427655</v>
      </c>
      <c r="O210" s="316">
        <v>0.82766964126090248</v>
      </c>
      <c r="P210" s="316">
        <v>0.84798999412752896</v>
      </c>
      <c r="Q210" s="316">
        <v>0.86831034699415532</v>
      </c>
    </row>
    <row r="211" spans="1:17" hidden="1" x14ac:dyDescent="0.25">
      <c r="A211" s="316" t="s">
        <v>529</v>
      </c>
      <c r="B211" s="316" t="s">
        <v>544</v>
      </c>
      <c r="C211" s="316" t="s">
        <v>538</v>
      </c>
      <c r="D211" s="316" t="s">
        <v>120</v>
      </c>
      <c r="E211" s="316" t="s">
        <v>537</v>
      </c>
      <c r="F211" s="316">
        <v>4.8577807635000738</v>
      </c>
      <c r="G211" s="316">
        <v>2.5697721339051185</v>
      </c>
      <c r="H211" s="316">
        <v>1.9025247733486055</v>
      </c>
      <c r="I211" s="316">
        <v>1.2352774127920936</v>
      </c>
      <c r="J211" s="316">
        <v>1.1077887956472283</v>
      </c>
      <c r="K211" s="316">
        <v>0.98030017850236273</v>
      </c>
      <c r="L211" s="316">
        <v>0.98030017850236273</v>
      </c>
      <c r="M211" s="316">
        <v>0.98030017850236273</v>
      </c>
      <c r="N211" s="316">
        <v>0.98030017850236273</v>
      </c>
      <c r="O211" s="316">
        <v>0.98030017850236273</v>
      </c>
      <c r="P211" s="316">
        <v>0.98030017850236273</v>
      </c>
      <c r="Q211" s="316">
        <v>0.98030017850236273</v>
      </c>
    </row>
    <row r="212" spans="1:17" hidden="1" x14ac:dyDescent="0.25">
      <c r="A212" s="316" t="s">
        <v>529</v>
      </c>
      <c r="B212" s="316" t="s">
        <v>544</v>
      </c>
      <c r="C212" s="316" t="s">
        <v>6</v>
      </c>
      <c r="D212" s="316" t="s">
        <v>120</v>
      </c>
      <c r="E212" s="316" t="s">
        <v>533</v>
      </c>
      <c r="F212" s="316">
        <v>77.182802602129087</v>
      </c>
      <c r="G212" s="316">
        <v>84.833176974121145</v>
      </c>
      <c r="H212" s="316">
        <v>90.316956011302011</v>
      </c>
      <c r="I212" s="316">
        <v>95.800735048482935</v>
      </c>
      <c r="J212" s="316">
        <v>91.910044230734457</v>
      </c>
      <c r="K212" s="316">
        <v>81.467365817327632</v>
      </c>
      <c r="L212" s="316">
        <v>43.80556268575144</v>
      </c>
      <c r="M212" s="316">
        <v>6.1437595541752046</v>
      </c>
      <c r="N212" s="316">
        <v>8.2164349430667869</v>
      </c>
      <c r="O212" s="316">
        <v>6.70903466023654</v>
      </c>
      <c r="P212" s="316">
        <v>6.9916722132671509</v>
      </c>
      <c r="Q212" s="316">
        <v>7.2743097662978755</v>
      </c>
    </row>
    <row r="213" spans="1:17" hidden="1" x14ac:dyDescent="0.25">
      <c r="A213" s="316" t="s">
        <v>529</v>
      </c>
      <c r="B213" s="316" t="s">
        <v>544</v>
      </c>
      <c r="C213" s="316" t="s">
        <v>6</v>
      </c>
      <c r="D213" s="316" t="s">
        <v>120</v>
      </c>
      <c r="E213" s="316" t="s">
        <v>534</v>
      </c>
      <c r="F213" s="316">
        <v>2.0309005478272075</v>
      </c>
      <c r="G213" s="316">
        <v>1.9783744699322048</v>
      </c>
      <c r="H213" s="316">
        <v>2.0434713120885615</v>
      </c>
      <c r="I213" s="316">
        <v>2.1085681542449186</v>
      </c>
      <c r="J213" s="316">
        <v>1.4770974805592112</v>
      </c>
      <c r="K213" s="316">
        <v>0.84562680687350378</v>
      </c>
      <c r="L213" s="316">
        <v>0.49934157353401964</v>
      </c>
      <c r="M213" s="316">
        <v>0.15305634019453551</v>
      </c>
      <c r="N213" s="316">
        <v>0.15305634019453551</v>
      </c>
      <c r="O213" s="316">
        <v>0.15305634019453551</v>
      </c>
      <c r="P213" s="316">
        <v>0.15305634019453551</v>
      </c>
      <c r="Q213" s="316">
        <v>0.15305634019453551</v>
      </c>
    </row>
    <row r="214" spans="1:17" hidden="1" x14ac:dyDescent="0.25">
      <c r="A214" s="316" t="s">
        <v>529</v>
      </c>
      <c r="B214" s="316" t="s">
        <v>544</v>
      </c>
      <c r="C214" s="316" t="s">
        <v>6</v>
      </c>
      <c r="D214" s="316" t="s">
        <v>120</v>
      </c>
      <c r="E214" s="316" t="s">
        <v>535</v>
      </c>
      <c r="F214" s="316">
        <v>8.3356261067968518</v>
      </c>
      <c r="G214" s="316">
        <v>7.4406776787935991</v>
      </c>
      <c r="H214" s="316">
        <v>5.9082787961754279</v>
      </c>
      <c r="I214" s="316">
        <v>4.3758799135572577</v>
      </c>
      <c r="J214" s="316">
        <v>2.3999797715334767</v>
      </c>
      <c r="K214" s="316">
        <v>0.42407962950969608</v>
      </c>
      <c r="L214" s="316">
        <v>0.27100322252951647</v>
      </c>
      <c r="M214" s="316">
        <v>0.11792681554933684</v>
      </c>
      <c r="N214" s="316">
        <v>0.12362474439376127</v>
      </c>
      <c r="O214" s="316">
        <v>0.12932267323818575</v>
      </c>
      <c r="P214" s="316">
        <v>0.13502060208261024</v>
      </c>
      <c r="Q214" s="316">
        <v>0.14071853092703465</v>
      </c>
    </row>
    <row r="215" spans="1:17" hidden="1" x14ac:dyDescent="0.25">
      <c r="A215" s="316" t="s">
        <v>529</v>
      </c>
      <c r="B215" s="316" t="s">
        <v>544</v>
      </c>
      <c r="C215" s="316" t="s">
        <v>6</v>
      </c>
      <c r="D215" s="316" t="s">
        <v>120</v>
      </c>
      <c r="E215" s="316" t="s">
        <v>536</v>
      </c>
      <c r="F215" s="316">
        <v>1.1158474698779051</v>
      </c>
      <c r="G215" s="316">
        <v>0.84518432032424762</v>
      </c>
      <c r="H215" s="316">
        <v>0</v>
      </c>
      <c r="I215" s="316">
        <v>0</v>
      </c>
      <c r="J215" s="316">
        <v>0</v>
      </c>
      <c r="K215" s="316">
        <v>0</v>
      </c>
      <c r="L215" s="316">
        <v>0</v>
      </c>
      <c r="M215" s="316">
        <v>0</v>
      </c>
      <c r="N215" s="316">
        <v>0</v>
      </c>
      <c r="O215" s="316">
        <v>0</v>
      </c>
      <c r="P215" s="316">
        <v>0</v>
      </c>
      <c r="Q215" s="316">
        <v>0</v>
      </c>
    </row>
    <row r="216" spans="1:17" hidden="1" x14ac:dyDescent="0.25">
      <c r="A216" s="316" t="s">
        <v>529</v>
      </c>
      <c r="B216" s="316" t="s">
        <v>544</v>
      </c>
      <c r="C216" s="316" t="s">
        <v>6</v>
      </c>
      <c r="D216" s="316" t="s">
        <v>120</v>
      </c>
      <c r="E216" s="316" t="s">
        <v>537</v>
      </c>
      <c r="F216" s="316">
        <v>19.100690740304707</v>
      </c>
      <c r="G216" s="316">
        <v>10.574279270090894</v>
      </c>
      <c r="H216" s="316">
        <v>7.9153449344604416</v>
      </c>
      <c r="I216" s="316">
        <v>5.2564105988299845</v>
      </c>
      <c r="J216" s="316">
        <v>4.9416888744630292</v>
      </c>
      <c r="K216" s="316">
        <v>4.6269671500960774</v>
      </c>
      <c r="L216" s="316">
        <v>4.7527635049501393</v>
      </c>
      <c r="M216" s="316">
        <v>4.8785598598042048</v>
      </c>
      <c r="N216" s="316">
        <v>4.983307432536245</v>
      </c>
      <c r="O216" s="316">
        <v>5.0880550052682851</v>
      </c>
      <c r="P216" s="316">
        <v>5.1928025780003253</v>
      </c>
      <c r="Q216" s="316">
        <v>5.2975501507323655</v>
      </c>
    </row>
    <row r="217" spans="1:17" hidden="1" x14ac:dyDescent="0.25">
      <c r="A217" s="316" t="s">
        <v>529</v>
      </c>
      <c r="B217" s="316" t="s">
        <v>544</v>
      </c>
      <c r="C217" s="316" t="s">
        <v>0</v>
      </c>
      <c r="D217" s="316" t="s">
        <v>120</v>
      </c>
      <c r="E217" s="316" t="s">
        <v>533</v>
      </c>
      <c r="F217" s="316">
        <v>69.770486007292988</v>
      </c>
      <c r="G217" s="316">
        <v>78.151982643616904</v>
      </c>
      <c r="H217" s="316">
        <v>86.280712043635376</v>
      </c>
      <c r="I217" s="316">
        <v>94.40944144365379</v>
      </c>
      <c r="J217" s="316">
        <v>86.294293527554998</v>
      </c>
      <c r="K217" s="316">
        <v>79.161057069902284</v>
      </c>
      <c r="L217" s="316">
        <v>43.253177548748269</v>
      </c>
      <c r="M217" s="316">
        <v>7.3452980275942537</v>
      </c>
      <c r="N217" s="316">
        <v>7.9132877418081762</v>
      </c>
      <c r="O217" s="316">
        <v>7.2764537952103296</v>
      </c>
      <c r="P217" s="316">
        <v>7.6479402640590592</v>
      </c>
      <c r="Q217" s="316">
        <v>8.019426732907732</v>
      </c>
    </row>
    <row r="218" spans="1:17" hidden="1" x14ac:dyDescent="0.25">
      <c r="A218" s="316" t="s">
        <v>529</v>
      </c>
      <c r="B218" s="316" t="s">
        <v>544</v>
      </c>
      <c r="C218" s="316" t="s">
        <v>0</v>
      </c>
      <c r="D218" s="316" t="s">
        <v>120</v>
      </c>
      <c r="E218" s="316" t="s">
        <v>534</v>
      </c>
      <c r="F218" s="316">
        <v>19.773129774421971</v>
      </c>
      <c r="G218" s="316">
        <v>22.13535216021198</v>
      </c>
      <c r="H218" s="316">
        <v>24.394153370630328</v>
      </c>
      <c r="I218" s="316">
        <v>26.652954581048682</v>
      </c>
      <c r="J218" s="316">
        <v>24.502233828789194</v>
      </c>
      <c r="K218" s="316">
        <v>22.351513076529717</v>
      </c>
      <c r="L218" s="316">
        <v>12.20539377954978</v>
      </c>
      <c r="M218" s="316">
        <v>2.0592744825698119</v>
      </c>
      <c r="N218" s="316">
        <v>2.0497394617895139</v>
      </c>
      <c r="O218" s="316">
        <v>2.0402044410092302</v>
      </c>
      <c r="P218" s="316">
        <v>2.1431072137591656</v>
      </c>
      <c r="Q218" s="316">
        <v>2.2460099865091294</v>
      </c>
    </row>
    <row r="219" spans="1:17" hidden="1" x14ac:dyDescent="0.25">
      <c r="A219" s="316" t="s">
        <v>529</v>
      </c>
      <c r="B219" s="316" t="s">
        <v>544</v>
      </c>
      <c r="C219" s="316" t="s">
        <v>0</v>
      </c>
      <c r="D219" s="316" t="s">
        <v>120</v>
      </c>
      <c r="E219" s="316" t="s">
        <v>535</v>
      </c>
      <c r="F219" s="316">
        <v>6.85457287206295</v>
      </c>
      <c r="G219" s="316">
        <v>6.3911044807435511</v>
      </c>
      <c r="H219" s="316">
        <v>5.3366527552121266</v>
      </c>
      <c r="I219" s="316">
        <v>4.2822010296807038</v>
      </c>
      <c r="J219" s="316">
        <v>2.3629470091816334</v>
      </c>
      <c r="K219" s="316">
        <v>0.44369298868256141</v>
      </c>
      <c r="L219" s="316">
        <v>0.28475911976749707</v>
      </c>
      <c r="M219" s="316">
        <v>0.12582525085243279</v>
      </c>
      <c r="N219" s="316">
        <v>0.13404698698271333</v>
      </c>
      <c r="O219" s="316">
        <v>0.14226872311299388</v>
      </c>
      <c r="P219" s="316">
        <v>0.15049045924327428</v>
      </c>
      <c r="Q219" s="316">
        <v>0.15871219537355458</v>
      </c>
    </row>
    <row r="220" spans="1:17" hidden="1" x14ac:dyDescent="0.25">
      <c r="A220" s="316" t="s">
        <v>529</v>
      </c>
      <c r="B220" s="316" t="s">
        <v>544</v>
      </c>
      <c r="C220" s="316" t="s">
        <v>0</v>
      </c>
      <c r="D220" s="316" t="s">
        <v>120</v>
      </c>
      <c r="E220" s="316" t="s">
        <v>536</v>
      </c>
      <c r="F220" s="316">
        <v>11.76213701568345</v>
      </c>
      <c r="G220" s="316">
        <v>9.307688679322796</v>
      </c>
      <c r="H220" s="316">
        <v>8.3807682737557752</v>
      </c>
      <c r="I220" s="316">
        <v>7.4538478681887481</v>
      </c>
      <c r="J220" s="316">
        <v>4.8439706191679726</v>
      </c>
      <c r="K220" s="316">
        <v>2.2340933701472006</v>
      </c>
      <c r="L220" s="316">
        <v>2.2427146654144905</v>
      </c>
      <c r="M220" s="316">
        <v>2.2513359606817795</v>
      </c>
      <c r="N220" s="316">
        <v>2.384069806296607</v>
      </c>
      <c r="O220" s="316">
        <v>2.5168036519114345</v>
      </c>
      <c r="P220" s="316">
        <v>2.6473329192130644</v>
      </c>
      <c r="Q220" s="316">
        <v>2.7778621865146933</v>
      </c>
    </row>
    <row r="221" spans="1:17" hidden="1" x14ac:dyDescent="0.25">
      <c r="A221" s="316" t="s">
        <v>529</v>
      </c>
      <c r="B221" s="316" t="s">
        <v>544</v>
      </c>
      <c r="C221" s="316" t="s">
        <v>0</v>
      </c>
      <c r="D221" s="316" t="s">
        <v>120</v>
      </c>
      <c r="E221" s="316" t="s">
        <v>537</v>
      </c>
      <c r="F221" s="316">
        <v>17.926614476051679</v>
      </c>
      <c r="G221" s="316">
        <v>8.1888048857994811</v>
      </c>
      <c r="H221" s="316">
        <v>5.1809354519844941</v>
      </c>
      <c r="I221" s="316">
        <v>2.1730660181695098</v>
      </c>
      <c r="J221" s="316">
        <v>2.3045169221559396</v>
      </c>
      <c r="K221" s="316">
        <v>2.4359678261423703</v>
      </c>
      <c r="L221" s="316">
        <v>2.6037028808715825</v>
      </c>
      <c r="M221" s="316">
        <v>2.7714379356007957</v>
      </c>
      <c r="N221" s="316">
        <v>2.9359737656912555</v>
      </c>
      <c r="O221" s="316">
        <v>3.1005095957817144</v>
      </c>
      <c r="P221" s="316">
        <v>3.2650454258721697</v>
      </c>
      <c r="Q221" s="316">
        <v>3.4295812559626269</v>
      </c>
    </row>
    <row r="222" spans="1:17" hidden="1" x14ac:dyDescent="0.25">
      <c r="A222" s="316" t="s">
        <v>529</v>
      </c>
      <c r="B222" s="316" t="s">
        <v>544</v>
      </c>
      <c r="C222" s="316" t="s">
        <v>4</v>
      </c>
      <c r="D222" s="316" t="s">
        <v>539</v>
      </c>
      <c r="E222" s="316" t="s">
        <v>533</v>
      </c>
      <c r="F222" s="316">
        <v>0.39865697317391491</v>
      </c>
      <c r="G222" s="316">
        <v>0.4358791661260128</v>
      </c>
      <c r="H222" s="316">
        <v>0.46252527804770627</v>
      </c>
      <c r="I222" s="316">
        <v>0.48917138996939974</v>
      </c>
      <c r="J222" s="316">
        <v>0.50698154923877159</v>
      </c>
      <c r="K222" s="316">
        <v>0.52479170850814338</v>
      </c>
      <c r="L222" s="316">
        <v>0.5465025197161073</v>
      </c>
      <c r="M222" s="316">
        <v>0.56821333092407078</v>
      </c>
      <c r="N222" s="316">
        <v>0.5875903484679299</v>
      </c>
      <c r="O222" s="316">
        <v>0.60696736601178936</v>
      </c>
      <c r="P222" s="316">
        <v>0.62634438355564948</v>
      </c>
      <c r="Q222" s="316">
        <v>0.6457214010995096</v>
      </c>
    </row>
    <row r="223" spans="1:17" hidden="1" x14ac:dyDescent="0.25">
      <c r="A223" s="316" t="s">
        <v>529</v>
      </c>
      <c r="B223" s="316" t="s">
        <v>544</v>
      </c>
      <c r="C223" s="316" t="s">
        <v>4</v>
      </c>
      <c r="D223" s="316" t="s">
        <v>539</v>
      </c>
      <c r="E223" s="316" t="s">
        <v>535</v>
      </c>
      <c r="F223" s="316">
        <v>51.04837385949417</v>
      </c>
      <c r="G223" s="316">
        <v>45.184582213221134</v>
      </c>
      <c r="H223" s="316">
        <v>34.897450551170373</v>
      </c>
      <c r="I223" s="316">
        <v>24.610318889119608</v>
      </c>
      <c r="J223" s="316">
        <v>13.50536965148304</v>
      </c>
      <c r="K223" s="316">
        <v>2.4004204138464833</v>
      </c>
      <c r="L223" s="316">
        <v>1.5196656403735946</v>
      </c>
      <c r="M223" s="316">
        <v>0.63891086690070598</v>
      </c>
      <c r="N223" s="316">
        <v>0.66072146856432701</v>
      </c>
      <c r="O223" s="316">
        <v>0.6825320702279476</v>
      </c>
      <c r="P223" s="316">
        <v>0.70434267189156918</v>
      </c>
      <c r="Q223" s="316">
        <v>0.72615327355519121</v>
      </c>
    </row>
    <row r="224" spans="1:17" hidden="1" x14ac:dyDescent="0.25">
      <c r="A224" s="316" t="s">
        <v>540</v>
      </c>
      <c r="B224" s="316" t="s">
        <v>544</v>
      </c>
      <c r="C224" s="316" t="s">
        <v>531</v>
      </c>
      <c r="D224" s="316" t="s">
        <v>545</v>
      </c>
      <c r="E224" s="316" t="s">
        <v>533</v>
      </c>
      <c r="F224" s="316">
        <f>'[4]Breakdown-Olefins'!F184+'[4]Breakdown-Olefins'!F191</f>
        <v>58.425073492413077</v>
      </c>
      <c r="G224" s="316">
        <f>'[4]Breakdown-Olefins'!G184+'[4]Breakdown-Olefins'!G191</f>
        <v>72.134222517396253</v>
      </c>
      <c r="H224" s="316">
        <f>'[4]Breakdown-Olefins'!H184+'[4]Breakdown-Olefins'!H191</f>
        <v>70.883112532432122</v>
      </c>
      <c r="I224" s="316">
        <f>'[4]Breakdown-Olefins'!I184+'[4]Breakdown-Olefins'!I191</f>
        <v>69.632002547468019</v>
      </c>
      <c r="J224" s="316">
        <f>'[4]Breakdown-Olefins'!J184+'[4]Breakdown-Olefins'!J191</f>
        <v>65.429266707575806</v>
      </c>
      <c r="K224" s="316">
        <f>'[4]Breakdown-Olefins'!K184+'[4]Breakdown-Olefins'!K191</f>
        <v>63.05284126768364</v>
      </c>
      <c r="L224" s="316">
        <f>'[4]Breakdown-Olefins'!L184+'[4]Breakdown-Olefins'!L191</f>
        <v>59.130528058142303</v>
      </c>
      <c r="M224" s="316">
        <f>'[4]Breakdown-Olefins'!M184+'[4]Breakdown-Olefins'!M191</f>
        <v>55.20821484860096</v>
      </c>
      <c r="N224" s="316">
        <f>'[4]Breakdown-Olefins'!N184+'[4]Breakdown-Olefins'!N191</f>
        <v>38.522932291934303</v>
      </c>
      <c r="O224" s="316">
        <f>'[4]Breakdown-Olefins'!O184+'[4]Breakdown-Olefins'!O191</f>
        <v>33.190191345267635</v>
      </c>
      <c r="P224" s="316">
        <f>'[4]Breakdown-Olefins'!P184+'[4]Breakdown-Olefins'!P191</f>
        <v>32.523950528600977</v>
      </c>
      <c r="Q224" s="316">
        <f>'[4]Breakdown-Olefins'!Q184+'[4]Breakdown-Olefins'!Q191</f>
        <v>31.857709711934302</v>
      </c>
    </row>
    <row r="225" spans="1:17" hidden="1" x14ac:dyDescent="0.25">
      <c r="A225" s="316" t="s">
        <v>540</v>
      </c>
      <c r="B225" s="316" t="s">
        <v>544</v>
      </c>
      <c r="C225" s="316" t="s">
        <v>531</v>
      </c>
      <c r="D225" s="316" t="s">
        <v>545</v>
      </c>
      <c r="E225" s="316" t="s">
        <v>534</v>
      </c>
      <c r="F225" s="316">
        <f>'[4]Breakdown-Olefins'!F185+'[4]Breakdown-Olefins'!F192</f>
        <v>108.31673410003688</v>
      </c>
      <c r="G225" s="316">
        <f>'[4]Breakdown-Olefins'!G185+'[4]Breakdown-Olefins'!G192</f>
        <v>137.45054329321357</v>
      </c>
      <c r="H225" s="316">
        <f>'[4]Breakdown-Olefins'!H185+'[4]Breakdown-Olefins'!H192</f>
        <v>143.07233116152852</v>
      </c>
      <c r="I225" s="316">
        <f>'[4]Breakdown-Olefins'!I185+'[4]Breakdown-Olefins'!I192</f>
        <v>148.69411902984345</v>
      </c>
      <c r="J225" s="316">
        <f>'[4]Breakdown-Olefins'!J185+'[4]Breakdown-Olefins'!J192</f>
        <v>138.70788124007711</v>
      </c>
      <c r="K225" s="316">
        <f>'[4]Breakdown-Olefins'!K185+'[4]Breakdown-Olefins'!K192</f>
        <v>128.72164345031078</v>
      </c>
      <c r="L225" s="316">
        <f>'[4]Breakdown-Olefins'!L185+'[4]Breakdown-Olefins'!L192</f>
        <v>122.48380901170614</v>
      </c>
      <c r="M225" s="316">
        <f>'[4]Breakdown-Olefins'!M185+'[4]Breakdown-Olefins'!M192</f>
        <v>116.24597457310142</v>
      </c>
      <c r="N225" s="316">
        <f>'[4]Breakdown-Olefins'!N185+'[4]Breakdown-Olefins'!N192</f>
        <v>96.788246243020097</v>
      </c>
      <c r="O225" s="316">
        <f>'[4]Breakdown-Olefins'!O185+'[4]Breakdown-Olefins'!O192</f>
        <v>77.330517912938703</v>
      </c>
      <c r="P225" s="316">
        <f>'[4]Breakdown-Olefins'!P185+'[4]Breakdown-Olefins'!P192</f>
        <v>40.545275310707552</v>
      </c>
      <c r="Q225" s="316">
        <f>'[4]Breakdown-Olefins'!Q185+'[4]Breakdown-Olefins'!Q192</f>
        <v>3.7600327084763521</v>
      </c>
    </row>
    <row r="226" spans="1:17" hidden="1" x14ac:dyDescent="0.25">
      <c r="A226" s="316" t="s">
        <v>540</v>
      </c>
      <c r="B226" s="316" t="s">
        <v>544</v>
      </c>
      <c r="C226" s="316" t="s">
        <v>531</v>
      </c>
      <c r="D226" s="316" t="s">
        <v>545</v>
      </c>
      <c r="E226" s="316" t="s">
        <v>535</v>
      </c>
      <c r="F226" s="316">
        <f>'[4]Breakdown-Olefins'!F186+'[4]Breakdown-Olefins'!F193</f>
        <v>15.908969451725758</v>
      </c>
      <c r="G226" s="316">
        <f>'[4]Breakdown-Olefins'!G186+'[4]Breakdown-Olefins'!G193</f>
        <v>17.917598895472224</v>
      </c>
      <c r="H226" s="316">
        <f>'[4]Breakdown-Olefins'!H186+'[4]Breakdown-Olefins'!H193</f>
        <v>17.483098156186372</v>
      </c>
      <c r="I226" s="316">
        <f>'[4]Breakdown-Olefins'!I186+'[4]Breakdown-Olefins'!I193</f>
        <v>17.04859741690052</v>
      </c>
      <c r="J226" s="316">
        <f>'[4]Breakdown-Olefins'!J186+'[4]Breakdown-Olefins'!J193</f>
        <v>15.604133918376004</v>
      </c>
      <c r="K226" s="316">
        <f>'[4]Breakdown-Olefins'!K186+'[4]Breakdown-Olefins'!K193</f>
        <v>14.159670419851478</v>
      </c>
      <c r="L226" s="316">
        <f>'[4]Breakdown-Olefins'!L186+'[4]Breakdown-Olefins'!L193</f>
        <v>11.457522587652782</v>
      </c>
      <c r="M226" s="316">
        <f>'[4]Breakdown-Olefins'!M186+'[4]Breakdown-Olefins'!M193</f>
        <v>8.7553747554540902</v>
      </c>
      <c r="N226" s="316">
        <f>'[4]Breakdown-Olefins'!N186+'[4]Breakdown-Olefins'!N193</f>
        <v>4.4917043598456416</v>
      </c>
      <c r="O226" s="316">
        <f>'[4]Breakdown-Olefins'!O186+'[4]Breakdown-Olefins'!O193</f>
        <v>0.22803396423719463</v>
      </c>
      <c r="P226" s="316">
        <f>'[4]Breakdown-Olefins'!P186+'[4]Breakdown-Olefins'!P193</f>
        <v>0.23192678410293721</v>
      </c>
      <c r="Q226" s="316">
        <f>'[4]Breakdown-Olefins'!Q186+'[4]Breakdown-Olefins'!Q193</f>
        <v>0.23581960396867979</v>
      </c>
    </row>
    <row r="227" spans="1:17" hidden="1" x14ac:dyDescent="0.25">
      <c r="A227" s="316" t="s">
        <v>540</v>
      </c>
      <c r="B227" s="316" t="s">
        <v>544</v>
      </c>
      <c r="C227" s="316" t="s">
        <v>531</v>
      </c>
      <c r="D227" s="316" t="s">
        <v>545</v>
      </c>
      <c r="E227" s="316" t="s">
        <v>536</v>
      </c>
      <c r="F227" s="316">
        <f>'[4]Breakdown-Olefins'!F187+'[4]Breakdown-Olefins'!F194</f>
        <v>26.250058805035604</v>
      </c>
      <c r="G227" s="316">
        <f>'[4]Breakdown-Olefins'!G187+'[4]Breakdown-Olefins'!G194</f>
        <v>29.572393542259906</v>
      </c>
      <c r="H227" s="316">
        <f>'[4]Breakdown-Olefins'!H187+'[4]Breakdown-Olefins'!H194</f>
        <v>26.205061711877988</v>
      </c>
      <c r="I227" s="316">
        <f>'[4]Breakdown-Olefins'!I187+'[4]Breakdown-Olefins'!I194</f>
        <v>22.837729881496088</v>
      </c>
      <c r="J227" s="316">
        <f>'[4]Breakdown-Olefins'!J187+'[4]Breakdown-Olefins'!J194</f>
        <v>17.459776823477334</v>
      </c>
      <c r="K227" s="316">
        <f>'[4]Breakdown-Olefins'!K187+'[4]Breakdown-Olefins'!K194</f>
        <v>12.08182376545858</v>
      </c>
      <c r="L227" s="316">
        <f>'[4]Breakdown-Olefins'!L187+'[4]Breakdown-Olefins'!L194</f>
        <v>7.0300367931123144</v>
      </c>
      <c r="M227" s="316">
        <f>'[4]Breakdown-Olefins'!M187+'[4]Breakdown-Olefins'!M194</f>
        <v>1.9782498207660495</v>
      </c>
      <c r="N227" s="316">
        <f>'[4]Breakdown-Olefins'!N187+'[4]Breakdown-Olefins'!N194</f>
        <v>1.3434098963720715</v>
      </c>
      <c r="O227" s="316">
        <f>'[4]Breakdown-Olefins'!O187+'[4]Breakdown-Olefins'!O194</f>
        <v>1.2977103427717629</v>
      </c>
      <c r="P227" s="316">
        <f>'[4]Breakdown-Olefins'!P187+'[4]Breakdown-Olefins'!P194</f>
        <v>1.3043730237481614</v>
      </c>
      <c r="Q227" s="316">
        <f>'[4]Breakdown-Olefins'!Q187+'[4]Breakdown-Olefins'!Q194</f>
        <v>1.3110357047245602</v>
      </c>
    </row>
    <row r="228" spans="1:17" hidden="1" x14ac:dyDescent="0.25">
      <c r="A228" s="316" t="s">
        <v>540</v>
      </c>
      <c r="B228" s="316" t="s">
        <v>544</v>
      </c>
      <c r="C228" s="316" t="s">
        <v>531</v>
      </c>
      <c r="D228" s="316" t="s">
        <v>545</v>
      </c>
      <c r="E228" s="316" t="s">
        <v>537</v>
      </c>
      <c r="F228" s="316">
        <f>'[4]Breakdown-Olefins'!F188+'[4]Breakdown-Olefins'!F195</f>
        <v>77.734815815665343</v>
      </c>
      <c r="G228" s="316">
        <f>'[4]Breakdown-Olefins'!G188+'[4]Breakdown-Olefins'!G195</f>
        <v>71.276573082688984</v>
      </c>
      <c r="H228" s="316">
        <f>'[4]Breakdown-Olefins'!H188+'[4]Breakdown-Olefins'!H195</f>
        <v>58.52661608844042</v>
      </c>
      <c r="I228" s="316">
        <f>'[4]Breakdown-Olefins'!I188+'[4]Breakdown-Olefins'!I195</f>
        <v>45.776659094191842</v>
      </c>
      <c r="J228" s="316">
        <f>'[4]Breakdown-Olefins'!J188+'[4]Breakdown-Olefins'!J195</f>
        <v>31.668217263701855</v>
      </c>
      <c r="K228" s="316">
        <f>'[4]Breakdown-Olefins'!K188+'[4]Breakdown-Olefins'!K195</f>
        <v>17.559775433211883</v>
      </c>
      <c r="L228" s="316">
        <f>'[4]Breakdown-Olefins'!L188+'[4]Breakdown-Olefins'!L195</f>
        <v>17.804395757878403</v>
      </c>
      <c r="M228" s="316">
        <f>'[4]Breakdown-Olefins'!M188+'[4]Breakdown-Olefins'!M195</f>
        <v>18.04901608254492</v>
      </c>
      <c r="N228" s="316">
        <f>'[4]Breakdown-Olefins'!N188+'[4]Breakdown-Olefins'!N195</f>
        <v>18.252705492142415</v>
      </c>
      <c r="O228" s="316">
        <f>'[4]Breakdown-Olefins'!O188+'[4]Breakdown-Olefins'!O195</f>
        <v>18.456394901739916</v>
      </c>
      <c r="P228" s="316">
        <f>'[4]Breakdown-Olefins'!P188+'[4]Breakdown-Olefins'!P195</f>
        <v>18.66008431133741</v>
      </c>
      <c r="Q228" s="316">
        <f>'[4]Breakdown-Olefins'!Q188+'[4]Breakdown-Olefins'!Q195</f>
        <v>18.863773720934912</v>
      </c>
    </row>
    <row r="229" spans="1:17" hidden="1" x14ac:dyDescent="0.25">
      <c r="A229" s="316" t="s">
        <v>540</v>
      </c>
      <c r="B229" s="316" t="s">
        <v>544</v>
      </c>
      <c r="C229" s="316" t="s">
        <v>538</v>
      </c>
      <c r="D229" s="316" t="s">
        <v>120</v>
      </c>
      <c r="E229" s="316" t="s">
        <v>533</v>
      </c>
      <c r="F229" s="316">
        <v>4.1953659083926826</v>
      </c>
      <c r="G229" s="316">
        <v>4.4530746825477294</v>
      </c>
      <c r="H229" s="316">
        <v>4.3016527579699568</v>
      </c>
      <c r="I229" s="316">
        <v>4.1502308333921842</v>
      </c>
      <c r="J229" s="316">
        <v>4.2482889589249853</v>
      </c>
      <c r="K229" s="316">
        <v>3.5974273322809402</v>
      </c>
      <c r="L229" s="316">
        <v>2.9100210837998053</v>
      </c>
      <c r="M229" s="316">
        <v>2.2226148353186703</v>
      </c>
      <c r="N229" s="316">
        <v>2.1853126563576275</v>
      </c>
      <c r="O229" s="316">
        <v>1.7597798557885893</v>
      </c>
      <c r="P229" s="316">
        <v>1.0745849202361937</v>
      </c>
      <c r="Q229" s="316">
        <v>0.38938998468380337</v>
      </c>
    </row>
    <row r="230" spans="1:17" hidden="1" x14ac:dyDescent="0.25">
      <c r="A230" s="316" t="s">
        <v>540</v>
      </c>
      <c r="B230" s="316" t="s">
        <v>544</v>
      </c>
      <c r="C230" s="316" t="s">
        <v>538</v>
      </c>
      <c r="D230" s="316" t="s">
        <v>120</v>
      </c>
      <c r="E230" s="316" t="s">
        <v>534</v>
      </c>
      <c r="F230" s="316">
        <v>5.4909266019844116</v>
      </c>
      <c r="G230" s="316">
        <v>5.5320658518608701</v>
      </c>
      <c r="H230" s="316">
        <v>4.9938872055318617</v>
      </c>
      <c r="I230" s="316">
        <v>4.455708559202856</v>
      </c>
      <c r="J230" s="316">
        <v>4.2721465423786276</v>
      </c>
      <c r="K230" s="316">
        <v>4.0885845255544018</v>
      </c>
      <c r="L230" s="316">
        <v>3.3570130087419714</v>
      </c>
      <c r="M230" s="316">
        <v>2.6254414919295419</v>
      </c>
      <c r="N230" s="316">
        <v>2.2291798703003805</v>
      </c>
      <c r="O230" s="316">
        <v>1.8329182486712234</v>
      </c>
      <c r="P230" s="316">
        <v>1.0958905465702093</v>
      </c>
      <c r="Q230" s="316">
        <v>0.35886284446919881</v>
      </c>
    </row>
    <row r="231" spans="1:17" hidden="1" x14ac:dyDescent="0.25">
      <c r="A231" s="316" t="s">
        <v>540</v>
      </c>
      <c r="B231" s="316" t="s">
        <v>544</v>
      </c>
      <c r="C231" s="316" t="s">
        <v>538</v>
      </c>
      <c r="D231" s="316" t="s">
        <v>120</v>
      </c>
      <c r="E231" s="316" t="s">
        <v>535</v>
      </c>
      <c r="F231" s="316">
        <v>1.2199499039248791</v>
      </c>
      <c r="G231" s="316">
        <v>1.1209708031078311</v>
      </c>
      <c r="H231" s="316">
        <v>1.081529944028806</v>
      </c>
      <c r="I231" s="316">
        <v>1.0420890849497815</v>
      </c>
      <c r="J231" s="316">
        <v>0.96774913539095075</v>
      </c>
      <c r="K231" s="316">
        <v>0.8934091858321197</v>
      </c>
      <c r="L231" s="316">
        <v>0.71916912558046775</v>
      </c>
      <c r="M231" s="316">
        <v>0.54492906532881547</v>
      </c>
      <c r="N231" s="316">
        <v>0.27950976139257089</v>
      </c>
      <c r="O231" s="316">
        <v>1.4090457456326548E-2</v>
      </c>
      <c r="P231" s="316">
        <v>1.428162699425535E-2</v>
      </c>
      <c r="Q231" s="316">
        <v>1.447279653218415E-2</v>
      </c>
    </row>
    <row r="232" spans="1:17" hidden="1" x14ac:dyDescent="0.25">
      <c r="A232" s="316" t="s">
        <v>540</v>
      </c>
      <c r="B232" s="316" t="s">
        <v>544</v>
      </c>
      <c r="C232" s="316" t="s">
        <v>538</v>
      </c>
      <c r="D232" s="316" t="s">
        <v>120</v>
      </c>
      <c r="E232" s="316" t="s">
        <v>536</v>
      </c>
      <c r="F232" s="316">
        <v>9.7735322145070125</v>
      </c>
      <c r="G232" s="316">
        <v>8.8501586372878709</v>
      </c>
      <c r="H232" s="316">
        <v>7.6441632240831172</v>
      </c>
      <c r="I232" s="316">
        <v>6.4381678108783609</v>
      </c>
      <c r="J232" s="316">
        <v>5.0652719525756735</v>
      </c>
      <c r="K232" s="316">
        <v>3.6923760942729893</v>
      </c>
      <c r="L232" s="316">
        <v>2.401722194968718</v>
      </c>
      <c r="M232" s="316">
        <v>1.1110682956644475</v>
      </c>
      <c r="N232" s="316">
        <v>0.99695270535656466</v>
      </c>
      <c r="O232" s="316">
        <v>0.88283711504868112</v>
      </c>
      <c r="P232" s="316">
        <v>0.90926960669257251</v>
      </c>
      <c r="Q232" s="316">
        <v>0.93570209833646378</v>
      </c>
    </row>
    <row r="233" spans="1:17" hidden="1" x14ac:dyDescent="0.25">
      <c r="A233" s="316" t="s">
        <v>540</v>
      </c>
      <c r="B233" s="316" t="s">
        <v>544</v>
      </c>
      <c r="C233" s="316" t="s">
        <v>538</v>
      </c>
      <c r="D233" s="316" t="s">
        <v>120</v>
      </c>
      <c r="E233" s="316" t="s">
        <v>537</v>
      </c>
      <c r="F233" s="316">
        <v>5.548076805415656</v>
      </c>
      <c r="G233" s="316">
        <v>3.9230817594209832</v>
      </c>
      <c r="H233" s="316">
        <v>3.1093398268679251</v>
      </c>
      <c r="I233" s="316">
        <v>2.2955978943148656</v>
      </c>
      <c r="J233" s="316">
        <v>1.637949036408614</v>
      </c>
      <c r="K233" s="316">
        <v>0.98030017850236273</v>
      </c>
      <c r="L233" s="316">
        <v>0.98030017850236273</v>
      </c>
      <c r="M233" s="316">
        <v>0.98030017850236273</v>
      </c>
      <c r="N233" s="316">
        <v>0.98030017850236273</v>
      </c>
      <c r="O233" s="316">
        <v>0.98030017850236273</v>
      </c>
      <c r="P233" s="316">
        <v>0.98030017850236273</v>
      </c>
      <c r="Q233" s="316">
        <v>0.98030017850236273</v>
      </c>
    </row>
    <row r="234" spans="1:17" hidden="1" x14ac:dyDescent="0.25">
      <c r="A234" s="316" t="s">
        <v>540</v>
      </c>
      <c r="B234" s="316" t="s">
        <v>544</v>
      </c>
      <c r="C234" s="316" t="s">
        <v>6</v>
      </c>
      <c r="D234" s="316" t="s">
        <v>120</v>
      </c>
      <c r="E234" s="316" t="s">
        <v>533</v>
      </c>
      <c r="F234" s="316">
        <v>77.182802602129087</v>
      </c>
      <c r="G234" s="316">
        <v>84.833176974121145</v>
      </c>
      <c r="H234" s="316">
        <v>92.512067429495829</v>
      </c>
      <c r="I234" s="316">
        <v>100.19095788487057</v>
      </c>
      <c r="J234" s="316">
        <v>99.102431879485167</v>
      </c>
      <c r="K234" s="316">
        <v>94.723221521123378</v>
      </c>
      <c r="L234" s="316">
        <v>87.694340629688142</v>
      </c>
      <c r="M234" s="316">
        <v>80.665459738252878</v>
      </c>
      <c r="N234" s="316">
        <v>77.02363535142473</v>
      </c>
      <c r="O234" s="316">
        <v>58.120058192903159</v>
      </c>
      <c r="P234" s="316">
        <v>32.697183979600467</v>
      </c>
      <c r="Q234" s="316">
        <v>7.2743097662979039</v>
      </c>
    </row>
    <row r="235" spans="1:17" hidden="1" x14ac:dyDescent="0.25">
      <c r="A235" s="316" t="s">
        <v>540</v>
      </c>
      <c r="B235" s="316" t="s">
        <v>544</v>
      </c>
      <c r="C235" s="316" t="s">
        <v>6</v>
      </c>
      <c r="D235" s="316" t="s">
        <v>120</v>
      </c>
      <c r="E235" s="316" t="s">
        <v>534</v>
      </c>
      <c r="F235" s="316">
        <v>2.0309005478272075</v>
      </c>
      <c r="G235" s="316">
        <v>1.9783744699322048</v>
      </c>
      <c r="H235" s="316">
        <v>2.0668689629898775</v>
      </c>
      <c r="I235" s="316">
        <v>2.1553634560475516</v>
      </c>
      <c r="J235" s="316">
        <v>2.1755173599635089</v>
      </c>
      <c r="K235" s="316">
        <v>2.1956712638794662</v>
      </c>
      <c r="L235" s="316">
        <v>1.6388071724281332</v>
      </c>
      <c r="M235" s="316">
        <v>1.0819430809768007</v>
      </c>
      <c r="N235" s="316">
        <v>0.66195524729816957</v>
      </c>
      <c r="O235" s="316">
        <v>0.24196741361953844</v>
      </c>
      <c r="P235" s="316">
        <v>0.19751187690703631</v>
      </c>
      <c r="Q235" s="316">
        <v>0.15305634019453551</v>
      </c>
    </row>
    <row r="236" spans="1:17" hidden="1" x14ac:dyDescent="0.25">
      <c r="A236" s="316" t="s">
        <v>540</v>
      </c>
      <c r="B236" s="316" t="s">
        <v>544</v>
      </c>
      <c r="C236" s="316" t="s">
        <v>6</v>
      </c>
      <c r="D236" s="316" t="s">
        <v>120</v>
      </c>
      <c r="E236" s="316" t="s">
        <v>535</v>
      </c>
      <c r="F236" s="316">
        <v>8.6452242175246266</v>
      </c>
      <c r="G236" s="316">
        <v>8.1234453299203153</v>
      </c>
      <c r="H236" s="316">
        <v>8.3007365647914106</v>
      </c>
      <c r="I236" s="316">
        <v>8.4780277996625006</v>
      </c>
      <c r="J236" s="316">
        <v>7.7383755958969207</v>
      </c>
      <c r="K236" s="316">
        <v>6.9987233921313443</v>
      </c>
      <c r="L236" s="316">
        <v>5.8432920441600791</v>
      </c>
      <c r="M236" s="316">
        <v>4.6878606961888165</v>
      </c>
      <c r="N236" s="316">
        <v>2.4085916847135014</v>
      </c>
      <c r="O236" s="316">
        <v>0.12932267323818575</v>
      </c>
      <c r="P236" s="316">
        <v>0.13502060208261024</v>
      </c>
      <c r="Q236" s="316">
        <v>0.14071853092703465</v>
      </c>
    </row>
    <row r="237" spans="1:17" hidden="1" x14ac:dyDescent="0.25">
      <c r="A237" s="316" t="s">
        <v>540</v>
      </c>
      <c r="B237" s="316" t="s">
        <v>544</v>
      </c>
      <c r="C237" s="316" t="s">
        <v>6</v>
      </c>
      <c r="D237" s="316" t="s">
        <v>120</v>
      </c>
      <c r="E237" s="316" t="s">
        <v>536</v>
      </c>
      <c r="F237" s="316">
        <v>1.255328403612644</v>
      </c>
      <c r="G237" s="316">
        <v>1.1965544373765502</v>
      </c>
      <c r="H237" s="316">
        <v>0</v>
      </c>
      <c r="I237" s="316">
        <v>0</v>
      </c>
      <c r="J237" s="316">
        <v>0</v>
      </c>
      <c r="K237" s="316">
        <v>0</v>
      </c>
      <c r="L237" s="316">
        <v>0</v>
      </c>
      <c r="M237" s="316">
        <v>0</v>
      </c>
      <c r="N237" s="316">
        <v>0</v>
      </c>
      <c r="O237" s="316">
        <v>0</v>
      </c>
      <c r="P237" s="316">
        <v>0</v>
      </c>
      <c r="Q237" s="316">
        <v>0</v>
      </c>
    </row>
    <row r="238" spans="1:17" hidden="1" x14ac:dyDescent="0.25">
      <c r="A238" s="316" t="s">
        <v>540</v>
      </c>
      <c r="B238" s="316" t="s">
        <v>544</v>
      </c>
      <c r="C238" s="316" t="s">
        <v>6</v>
      </c>
      <c r="D238" s="316" t="s">
        <v>120</v>
      </c>
      <c r="E238" s="316" t="s">
        <v>537</v>
      </c>
      <c r="F238" s="316">
        <v>22.10900026384726</v>
      </c>
      <c r="G238" s="316">
        <v>17.21806386576381</v>
      </c>
      <c r="H238" s="316">
        <v>14.480518255231781</v>
      </c>
      <c r="I238" s="316">
        <v>11.74297264469975</v>
      </c>
      <c r="J238" s="316">
        <v>8.1849698973979113</v>
      </c>
      <c r="K238" s="316">
        <v>4.6269671500960774</v>
      </c>
      <c r="L238" s="316">
        <v>4.7527635049501393</v>
      </c>
      <c r="M238" s="316">
        <v>4.8785598598042048</v>
      </c>
      <c r="N238" s="316">
        <v>4.983307432536245</v>
      </c>
      <c r="O238" s="316">
        <v>5.0880550052682851</v>
      </c>
      <c r="P238" s="316">
        <v>5.1928025780003253</v>
      </c>
      <c r="Q238" s="316">
        <v>5.2975501507323655</v>
      </c>
    </row>
    <row r="239" spans="1:17" hidden="1" x14ac:dyDescent="0.25">
      <c r="A239" s="316" t="s">
        <v>540</v>
      </c>
      <c r="B239" s="316" t="s">
        <v>544</v>
      </c>
      <c r="C239" s="316" t="s">
        <v>0</v>
      </c>
      <c r="D239" s="316" t="s">
        <v>120</v>
      </c>
      <c r="E239" s="316" t="s">
        <v>533</v>
      </c>
      <c r="F239" s="316">
        <v>69.770486007292988</v>
      </c>
      <c r="G239" s="316">
        <v>78.151982643616904</v>
      </c>
      <c r="H239" s="316">
        <v>87.092529213716602</v>
      </c>
      <c r="I239" s="316">
        <v>96.033075783816244</v>
      </c>
      <c r="J239" s="316">
        <v>90.957981764648537</v>
      </c>
      <c r="K239" s="316">
        <v>87.206351137736291</v>
      </c>
      <c r="L239" s="316">
        <v>77.220092091637014</v>
      </c>
      <c r="M239" s="316">
        <v>67.233833045537779</v>
      </c>
      <c r="N239" s="316">
        <v>63.477455508519199</v>
      </c>
      <c r="O239" s="316">
        <v>43.367730424279074</v>
      </c>
      <c r="P239" s="316">
        <v>25.693578578593375</v>
      </c>
      <c r="Q239" s="316">
        <v>8.019426732907732</v>
      </c>
    </row>
    <row r="240" spans="1:17" hidden="1" x14ac:dyDescent="0.25">
      <c r="A240" s="316" t="s">
        <v>540</v>
      </c>
      <c r="B240" s="316" t="s">
        <v>544</v>
      </c>
      <c r="C240" s="316" t="s">
        <v>0</v>
      </c>
      <c r="D240" s="316" t="s">
        <v>120</v>
      </c>
      <c r="E240" s="316" t="s">
        <v>534</v>
      </c>
      <c r="F240" s="316">
        <v>19.773129774421971</v>
      </c>
      <c r="G240" s="316">
        <v>22.13535216021198</v>
      </c>
      <c r="H240" s="316">
        <v>24.619028957690777</v>
      </c>
      <c r="I240" s="316">
        <v>27.10270575516958</v>
      </c>
      <c r="J240" s="316">
        <v>25.86179770246185</v>
      </c>
      <c r="K240" s="316">
        <v>24.62088964975413</v>
      </c>
      <c r="L240" s="316">
        <v>21.834264447215361</v>
      </c>
      <c r="M240" s="316">
        <v>19.04763924467656</v>
      </c>
      <c r="N240" s="316">
        <v>15.71533642860248</v>
      </c>
      <c r="O240" s="316">
        <v>12.383033612528397</v>
      </c>
      <c r="P240" s="316">
        <v>7.3145217995187437</v>
      </c>
      <c r="Q240" s="316">
        <v>2.2460099865091294</v>
      </c>
    </row>
    <row r="241" spans="1:17" hidden="1" x14ac:dyDescent="0.25">
      <c r="A241" s="316" t="s">
        <v>540</v>
      </c>
      <c r="B241" s="316" t="s">
        <v>544</v>
      </c>
      <c r="C241" s="316" t="s">
        <v>0</v>
      </c>
      <c r="D241" s="316" t="s">
        <v>120</v>
      </c>
      <c r="E241" s="316" t="s">
        <v>535</v>
      </c>
      <c r="F241" s="316">
        <v>7.1091623634637626</v>
      </c>
      <c r="G241" s="316">
        <v>6.9775617340740261</v>
      </c>
      <c r="H241" s="316">
        <v>7.6370459120737957</v>
      </c>
      <c r="I241" s="316">
        <v>8.2965300900735617</v>
      </c>
      <c r="J241" s="316">
        <v>7.8094695485489218</v>
      </c>
      <c r="K241" s="316">
        <v>7.3224090070242775</v>
      </c>
      <c r="L241" s="316">
        <v>6.1621252877778776</v>
      </c>
      <c r="M241" s="316">
        <v>5.0018415685314741</v>
      </c>
      <c r="N241" s="316">
        <v>2.5720551458222349</v>
      </c>
      <c r="O241" s="316">
        <v>0.14226872311299388</v>
      </c>
      <c r="P241" s="316">
        <v>0.15049045924327428</v>
      </c>
      <c r="Q241" s="316">
        <v>0.15871219537355458</v>
      </c>
    </row>
    <row r="242" spans="1:17" hidden="1" x14ac:dyDescent="0.25">
      <c r="A242" s="316" t="s">
        <v>540</v>
      </c>
      <c r="B242" s="316" t="s">
        <v>544</v>
      </c>
      <c r="C242" s="316" t="s">
        <v>0</v>
      </c>
      <c r="D242" s="316" t="s">
        <v>120</v>
      </c>
      <c r="E242" s="316" t="s">
        <v>536</v>
      </c>
      <c r="F242" s="316">
        <v>13.232404142643892</v>
      </c>
      <c r="G242" s="316">
        <v>13.135734274039743</v>
      </c>
      <c r="H242" s="316">
        <v>12.714855761013981</v>
      </c>
      <c r="I242" s="316">
        <v>12.293977247988218</v>
      </c>
      <c r="J242" s="316">
        <v>10.011790495719406</v>
      </c>
      <c r="K242" s="316">
        <v>7.7296037434506006</v>
      </c>
      <c r="L242" s="316">
        <v>5.3131717481300642</v>
      </c>
      <c r="M242" s="316">
        <v>2.8967397528095264</v>
      </c>
      <c r="N242" s="316">
        <v>2.7987168645834775</v>
      </c>
      <c r="O242" s="316">
        <v>2.7006939763574285</v>
      </c>
      <c r="P242" s="316">
        <v>2.929967661361637</v>
      </c>
      <c r="Q242" s="316">
        <v>3.1592413463658451</v>
      </c>
    </row>
    <row r="243" spans="1:17" hidden="1" x14ac:dyDescent="0.25">
      <c r="A243" s="316" t="s">
        <v>540</v>
      </c>
      <c r="B243" s="316" t="s">
        <v>544</v>
      </c>
      <c r="C243" s="316" t="s">
        <v>0</v>
      </c>
      <c r="D243" s="316" t="s">
        <v>120</v>
      </c>
      <c r="E243" s="316" t="s">
        <v>537</v>
      </c>
      <c r="F243" s="316">
        <v>21.511937371262022</v>
      </c>
      <c r="G243" s="316">
        <v>16.377609771598962</v>
      </c>
      <c r="H243" s="316">
        <v>13.621469931223249</v>
      </c>
      <c r="I243" s="316">
        <v>10.865330090847532</v>
      </c>
      <c r="J243" s="316">
        <v>6.6506489584949495</v>
      </c>
      <c r="K243" s="316">
        <v>2.4359678261423703</v>
      </c>
      <c r="L243" s="316">
        <v>2.6037028808715825</v>
      </c>
      <c r="M243" s="316">
        <v>2.7714379356007957</v>
      </c>
      <c r="N243" s="316">
        <v>2.9359737656912555</v>
      </c>
      <c r="O243" s="316">
        <v>3.1005095957817144</v>
      </c>
      <c r="P243" s="316">
        <v>3.2650454258721697</v>
      </c>
      <c r="Q243" s="316">
        <v>3.4295812559626269</v>
      </c>
    </row>
    <row r="244" spans="1:17" hidden="1" x14ac:dyDescent="0.25">
      <c r="A244" s="316" t="s">
        <v>540</v>
      </c>
      <c r="B244" s="316" t="s">
        <v>544</v>
      </c>
      <c r="C244" s="316" t="s">
        <v>4</v>
      </c>
      <c r="D244" s="316" t="s">
        <v>539</v>
      </c>
      <c r="E244" s="316" t="s">
        <v>533</v>
      </c>
      <c r="F244" s="316">
        <v>0.39865697317391491</v>
      </c>
      <c r="G244" s="316">
        <v>0.4358791661260128</v>
      </c>
      <c r="H244" s="316">
        <v>0.46252527804770627</v>
      </c>
      <c r="I244" s="316">
        <v>0.48917138996939974</v>
      </c>
      <c r="J244" s="316">
        <v>0.50698154923877159</v>
      </c>
      <c r="K244" s="316">
        <v>0.52479170850814338</v>
      </c>
      <c r="L244" s="316">
        <v>0.5465025197161073</v>
      </c>
      <c r="M244" s="316">
        <v>0.56821333092407078</v>
      </c>
      <c r="N244" s="316">
        <v>0.5875903484679299</v>
      </c>
      <c r="O244" s="316">
        <v>0.60696736601178936</v>
      </c>
      <c r="P244" s="316">
        <v>0.62634438355564948</v>
      </c>
      <c r="Q244" s="316">
        <v>0.6457214010995096</v>
      </c>
    </row>
    <row r="245" spans="1:17" hidden="1" x14ac:dyDescent="0.25">
      <c r="A245" s="316" t="s">
        <v>540</v>
      </c>
      <c r="B245" s="316" t="s">
        <v>544</v>
      </c>
      <c r="C245" s="316" t="s">
        <v>4</v>
      </c>
      <c r="D245" s="316" t="s">
        <v>539</v>
      </c>
      <c r="E245" s="316" t="s">
        <v>535</v>
      </c>
      <c r="F245" s="316">
        <v>52.944389815600651</v>
      </c>
      <c r="G245" s="316">
        <v>49.330786684997726</v>
      </c>
      <c r="H245" s="316">
        <v>48.505966189812298</v>
      </c>
      <c r="I245" s="316">
        <v>47.681145694626842</v>
      </c>
      <c r="J245" s="316">
        <v>43.648030376882005</v>
      </c>
      <c r="K245" s="316">
        <v>39.614915059137189</v>
      </c>
      <c r="L245" s="316">
        <v>32.506541819089975</v>
      </c>
      <c r="M245" s="316">
        <v>25.398168579042796</v>
      </c>
      <c r="N245" s="316">
        <v>13.040350324635369</v>
      </c>
      <c r="O245" s="316">
        <v>0.6825320702279476</v>
      </c>
      <c r="P245" s="316">
        <v>0.70434267189156918</v>
      </c>
      <c r="Q245" s="316">
        <v>0.72615327355519121</v>
      </c>
    </row>
    <row r="246" spans="1:17" hidden="1" x14ac:dyDescent="0.25">
      <c r="A246" s="316" t="s">
        <v>541</v>
      </c>
      <c r="B246" s="316" t="s">
        <v>544</v>
      </c>
      <c r="C246" s="316" t="s">
        <v>531</v>
      </c>
      <c r="D246" s="316" t="s">
        <v>545</v>
      </c>
      <c r="E246" s="316" t="s">
        <v>533</v>
      </c>
      <c r="F246" s="316">
        <f>'[4]Breakdown-Olefins'!F198+'[4]Breakdown-Olefins'!F205</f>
        <v>58.425073492413077</v>
      </c>
      <c r="G246" s="316">
        <f>'[4]Breakdown-Olefins'!G198+'[4]Breakdown-Olefins'!G205</f>
        <v>72.134222517396253</v>
      </c>
      <c r="H246" s="316">
        <f>'[4]Breakdown-Olefins'!H198+'[4]Breakdown-Olefins'!H205</f>
        <v>72.080055532432127</v>
      </c>
      <c r="I246" s="316">
        <f>'[4]Breakdown-Olefins'!I198+'[4]Breakdown-Olefins'!I205</f>
        <v>72.025888547468028</v>
      </c>
      <c r="J246" s="316">
        <f>'[4]Breakdown-Olefins'!J198+'[4]Breakdown-Olefins'!J205</f>
        <v>69.578669107575806</v>
      </c>
      <c r="K246" s="316">
        <f>'[4]Breakdown-Olefins'!K198+'[4]Breakdown-Olefins'!K205</f>
        <v>69.525335667683635</v>
      </c>
      <c r="L246" s="316">
        <f>'[4]Breakdown-Olefins'!L198+'[4]Breakdown-Olefins'!L205</f>
        <v>66.141737343142296</v>
      </c>
      <c r="M246" s="316">
        <f>'[4]Breakdown-Olefins'!M198+'[4]Breakdown-Olefins'!M205</f>
        <v>62.758139018600957</v>
      </c>
      <c r="N246" s="316">
        <f>'[4]Breakdown-Olefins'!N198+'[4]Breakdown-Olefins'!N205</f>
        <v>61.738773701934299</v>
      </c>
      <c r="O246" s="316">
        <f>'[4]Breakdown-Olefins'!O198+'[4]Breakdown-Olefins'!O205</f>
        <v>60.918837135267637</v>
      </c>
      <c r="P246" s="316">
        <f>'[4]Breakdown-Olefins'!P198+'[4]Breakdown-Olefins'!P205</f>
        <v>50.123930398600962</v>
      </c>
      <c r="Q246" s="316">
        <f>'[4]Breakdown-Olefins'!Q198+'[4]Breakdown-Olefins'!Q205</f>
        <v>39.329023661934301</v>
      </c>
    </row>
    <row r="247" spans="1:17" hidden="1" x14ac:dyDescent="0.25">
      <c r="A247" s="316" t="s">
        <v>541</v>
      </c>
      <c r="B247" s="316" t="s">
        <v>544</v>
      </c>
      <c r="C247" s="316" t="s">
        <v>531</v>
      </c>
      <c r="D247" s="316" t="s">
        <v>545</v>
      </c>
      <c r="E247" s="316" t="s">
        <v>534</v>
      </c>
      <c r="F247" s="316">
        <f>'[4]Breakdown-Olefins'!F199+'[4]Breakdown-Olefins'!F206</f>
        <v>108.31673410003688</v>
      </c>
      <c r="G247" s="316">
        <f>'[4]Breakdown-Olefins'!G199+'[4]Breakdown-Olefins'!G206</f>
        <v>137.45054329321357</v>
      </c>
      <c r="H247" s="316">
        <f>'[4]Breakdown-Olefins'!H199+'[4]Breakdown-Olefins'!H206</f>
        <v>146.52272212950692</v>
      </c>
      <c r="I247" s="316">
        <f>'[4]Breakdown-Olefins'!I199+'[4]Breakdown-Olefins'!I206</f>
        <v>155.59490096580024</v>
      </c>
      <c r="J247" s="316">
        <f>'[4]Breakdown-Olefins'!J199+'[4]Breakdown-Olefins'!J206</f>
        <v>147.78555393943626</v>
      </c>
      <c r="K247" s="316">
        <f>'[4]Breakdown-Olefins'!K199+'[4]Breakdown-Olefins'!K206</f>
        <v>139.9762069130723</v>
      </c>
      <c r="L247" s="316">
        <f>'[4]Breakdown-Olefins'!L199+'[4]Breakdown-Olefins'!L206</f>
        <v>135.90878327102158</v>
      </c>
      <c r="M247" s="316">
        <f>'[4]Breakdown-Olefins'!M199+'[4]Breakdown-Olefins'!M206</f>
        <v>131.84135962897079</v>
      </c>
      <c r="N247" s="316">
        <f>'[4]Breakdown-Olefins'!N199+'[4]Breakdown-Olefins'!N206</f>
        <v>117.9134184755184</v>
      </c>
      <c r="O247" s="316">
        <f>'[4]Breakdown-Olefins'!O199+'[4]Breakdown-Olefins'!O206</f>
        <v>103.98547732206595</v>
      </c>
      <c r="P247" s="316">
        <f>'[4]Breakdown-Olefins'!P199+'[4]Breakdown-Olefins'!P206</f>
        <v>72.961151548886406</v>
      </c>
      <c r="Q247" s="316">
        <f>'[4]Breakdown-Olefins'!Q199+'[4]Breakdown-Olefins'!Q206</f>
        <v>41.936825775706858</v>
      </c>
    </row>
    <row r="248" spans="1:17" hidden="1" x14ac:dyDescent="0.25">
      <c r="A248" s="316" t="s">
        <v>541</v>
      </c>
      <c r="B248" s="316" t="s">
        <v>544</v>
      </c>
      <c r="C248" s="316" t="s">
        <v>531</v>
      </c>
      <c r="D248" s="316" t="s">
        <v>545</v>
      </c>
      <c r="E248" s="316" t="s">
        <v>535</v>
      </c>
      <c r="F248" s="316">
        <f>'[4]Breakdown-Olefins'!F200+'[4]Breakdown-Olefins'!F207</f>
        <v>15.908969451725758</v>
      </c>
      <c r="G248" s="316">
        <f>'[4]Breakdown-Olefins'!G200+'[4]Breakdown-Olefins'!G207</f>
        <v>17.917598895472224</v>
      </c>
      <c r="H248" s="316">
        <f>'[4]Breakdown-Olefins'!H200+'[4]Breakdown-Olefins'!H207</f>
        <v>17.654823672840397</v>
      </c>
      <c r="I248" s="316">
        <f>'[4]Breakdown-Olefins'!I200+'[4]Breakdown-Olefins'!I207</f>
        <v>17.392048450208563</v>
      </c>
      <c r="J248" s="316">
        <f>'[4]Breakdown-Olefins'!J200+'[4]Breakdown-Olefins'!J207</f>
        <v>16.282363253100812</v>
      </c>
      <c r="K248" s="316">
        <f>'[4]Breakdown-Olefins'!K200+'[4]Breakdown-Olefins'!K207</f>
        <v>15.172678055993062</v>
      </c>
      <c r="L248" s="316">
        <f>'[4]Breakdown-Olefins'!L200+'[4]Breakdown-Olefins'!L207</f>
        <v>13.055125810002902</v>
      </c>
      <c r="M248" s="316">
        <f>'[4]Breakdown-Olefins'!M200+'[4]Breakdown-Olefins'!M207</f>
        <v>10.937573564012739</v>
      </c>
      <c r="N248" s="316">
        <f>'[4]Breakdown-Olefins'!N200+'[4]Breakdown-Olefins'!N207</f>
        <v>6.2418716802322516</v>
      </c>
      <c r="O248" s="316">
        <f>'[4]Breakdown-Olefins'!O200+'[4]Breakdown-Olefins'!O207</f>
        <v>1.5461697964517627</v>
      </c>
      <c r="P248" s="316">
        <f>'[4]Breakdown-Olefins'!P200+'[4]Breakdown-Olefins'!P207</f>
        <v>0.89099470021022165</v>
      </c>
      <c r="Q248" s="316">
        <f>'[4]Breakdown-Olefins'!Q200+'[4]Breakdown-Olefins'!Q207</f>
        <v>0.23581960396867979</v>
      </c>
    </row>
    <row r="249" spans="1:17" hidden="1" x14ac:dyDescent="0.25">
      <c r="A249" s="316" t="s">
        <v>541</v>
      </c>
      <c r="B249" s="316" t="s">
        <v>544</v>
      </c>
      <c r="C249" s="316" t="s">
        <v>531</v>
      </c>
      <c r="D249" s="316" t="s">
        <v>545</v>
      </c>
      <c r="E249" s="316" t="s">
        <v>536</v>
      </c>
      <c r="F249" s="316">
        <f>'[4]Breakdown-Olefins'!F201+'[4]Breakdown-Olefins'!F208</f>
        <v>29.166732005595104</v>
      </c>
      <c r="G249" s="316">
        <f>'[4]Breakdown-Olefins'!G201+'[4]Breakdown-Olefins'!G208</f>
        <v>38.173095402809231</v>
      </c>
      <c r="H249" s="316">
        <f>'[4]Breakdown-Olefins'!H201+'[4]Breakdown-Olefins'!H208</f>
        <v>36.170009432418233</v>
      </c>
      <c r="I249" s="316">
        <f>'[4]Breakdown-Olefins'!I201+'[4]Breakdown-Olefins'!I208</f>
        <v>34.166923462027235</v>
      </c>
      <c r="J249" s="316">
        <f>'[4]Breakdown-Olefins'!J201+'[4]Breakdown-Olefins'!J208</f>
        <v>28.498902354306793</v>
      </c>
      <c r="K249" s="316">
        <f>'[4]Breakdown-Olefins'!K201+'[4]Breakdown-Olefins'!K208</f>
        <v>22.830881246586369</v>
      </c>
      <c r="L249" s="316">
        <f>'[4]Breakdown-Olefins'!L201+'[4]Breakdown-Olefins'!L208</f>
        <v>16.904714575316511</v>
      </c>
      <c r="M249" s="316">
        <f>'[4]Breakdown-Olefins'!M201+'[4]Breakdown-Olefins'!M208</f>
        <v>10.978547904046639</v>
      </c>
      <c r="N249" s="316">
        <f>'[4]Breakdown-Olefins'!N201+'[4]Breakdown-Olefins'!N208</f>
        <v>5.4007505140233549</v>
      </c>
      <c r="O249" s="316">
        <f>'[4]Breakdown-Olefins'!O201+'[4]Breakdown-Olefins'!O208</f>
        <v>1.4800435356651243</v>
      </c>
      <c r="P249" s="316">
        <f>'[4]Breakdown-Olefins'!P201+'[4]Breakdown-Olefins'!P208</f>
        <v>1.4580491489966625</v>
      </c>
      <c r="Q249" s="316">
        <f>'[4]Breakdown-Olefins'!Q201+'[4]Breakdown-Olefins'!Q208</f>
        <v>1.4360547623282005</v>
      </c>
    </row>
    <row r="250" spans="1:17" hidden="1" x14ac:dyDescent="0.25">
      <c r="A250" s="316" t="s">
        <v>541</v>
      </c>
      <c r="B250" s="316" t="s">
        <v>544</v>
      </c>
      <c r="C250" s="316" t="s">
        <v>531</v>
      </c>
      <c r="D250" s="316" t="s">
        <v>545</v>
      </c>
      <c r="E250" s="316" t="s">
        <v>537</v>
      </c>
      <c r="F250" s="316">
        <f>'[4]Breakdown-Olefins'!F202+'[4]Breakdown-Olefins'!F209</f>
        <v>88.26594327417196</v>
      </c>
      <c r="G250" s="316">
        <f>'[4]Breakdown-Olefins'!G202+'[4]Breakdown-Olefins'!G209</f>
        <v>98.502370873593577</v>
      </c>
      <c r="H250" s="316">
        <f>'[4]Breakdown-Olefins'!H202+'[4]Breakdown-Olefins'!H209</f>
        <v>87.850013041958292</v>
      </c>
      <c r="I250" s="316">
        <f>'[4]Breakdown-Olefins'!I202+'[4]Breakdown-Olefins'!I209</f>
        <v>77.197655210322978</v>
      </c>
      <c r="J250" s="316">
        <f>'[4]Breakdown-Olefins'!J202+'[4]Breakdown-Olefins'!J209</f>
        <v>61.416154328412389</v>
      </c>
      <c r="K250" s="316">
        <f>'[4]Breakdown-Olefins'!K202+'[4]Breakdown-Olefins'!K209</f>
        <v>45.634653446501773</v>
      </c>
      <c r="L250" s="316">
        <f>'[4]Breakdown-Olefins'!L202+'[4]Breakdown-Olefins'!L209</f>
        <v>31.841834764523348</v>
      </c>
      <c r="M250" s="316">
        <f>'[4]Breakdown-Olefins'!M202+'[4]Breakdown-Olefins'!M209</f>
        <v>18.04901608254492</v>
      </c>
      <c r="N250" s="316">
        <f>'[4]Breakdown-Olefins'!N202+'[4]Breakdown-Olefins'!N209</f>
        <v>18.252705492142415</v>
      </c>
      <c r="O250" s="316">
        <f>'[4]Breakdown-Olefins'!O202+'[4]Breakdown-Olefins'!O209</f>
        <v>18.456394901739916</v>
      </c>
      <c r="P250" s="316">
        <f>'[4]Breakdown-Olefins'!P202+'[4]Breakdown-Olefins'!P209</f>
        <v>18.66008431133741</v>
      </c>
      <c r="Q250" s="316">
        <f>'[4]Breakdown-Olefins'!Q202+'[4]Breakdown-Olefins'!Q209</f>
        <v>18.863773720934912</v>
      </c>
    </row>
    <row r="251" spans="1:17" hidden="1" x14ac:dyDescent="0.25">
      <c r="A251" s="316" t="s">
        <v>541</v>
      </c>
      <c r="B251" s="316" t="s">
        <v>544</v>
      </c>
      <c r="C251" s="316" t="s">
        <v>538</v>
      </c>
      <c r="D251" s="316" t="s">
        <v>120</v>
      </c>
      <c r="E251" s="316" t="s">
        <v>533</v>
      </c>
      <c r="F251" s="316">
        <v>4.1953659083926826</v>
      </c>
      <c r="G251" s="316">
        <v>4.4530746825477294</v>
      </c>
      <c r="H251" s="316">
        <v>4.3804293891200023</v>
      </c>
      <c r="I251" s="316">
        <v>4.3077840956922744</v>
      </c>
      <c r="J251" s="316">
        <v>4.5451623102787115</v>
      </c>
      <c r="K251" s="316">
        <v>4.278731366174461</v>
      </c>
      <c r="L251" s="316">
        <v>3.3703089997146565</v>
      </c>
      <c r="M251" s="316">
        <v>2.4618866332548519</v>
      </c>
      <c r="N251" s="316">
        <v>2.3017057982425326</v>
      </c>
      <c r="O251" s="316">
        <v>2.1974902769512932</v>
      </c>
      <c r="P251" s="316">
        <v>1.6762334930261495</v>
      </c>
      <c r="Q251" s="316">
        <v>1.1549767091010104</v>
      </c>
    </row>
    <row r="252" spans="1:17" hidden="1" x14ac:dyDescent="0.25">
      <c r="A252" s="316" t="s">
        <v>541</v>
      </c>
      <c r="B252" s="316" t="s">
        <v>544</v>
      </c>
      <c r="C252" s="316" t="s">
        <v>538</v>
      </c>
      <c r="D252" s="316" t="s">
        <v>120</v>
      </c>
      <c r="E252" s="316" t="s">
        <v>534</v>
      </c>
      <c r="F252" s="316">
        <v>5.4909266019844116</v>
      </c>
      <c r="G252" s="316">
        <v>5.5320658518608701</v>
      </c>
      <c r="H252" s="316">
        <v>5.1263187899566898</v>
      </c>
      <c r="I252" s="316">
        <v>4.7205717280525121</v>
      </c>
      <c r="J252" s="316">
        <v>4.8400398078859013</v>
      </c>
      <c r="K252" s="316">
        <v>4.9595078877192931</v>
      </c>
      <c r="L252" s="316">
        <v>3.8672418450088895</v>
      </c>
      <c r="M252" s="316">
        <v>2.7749758022984876</v>
      </c>
      <c r="N252" s="316">
        <v>2.6568592648709615</v>
      </c>
      <c r="O252" s="316">
        <v>2.5387427274434406</v>
      </c>
      <c r="P252" s="316">
        <v>1.8124746018404947</v>
      </c>
      <c r="Q252" s="316">
        <v>1.0862064762375514</v>
      </c>
    </row>
    <row r="253" spans="1:17" hidden="1" x14ac:dyDescent="0.25">
      <c r="A253" s="316" t="s">
        <v>541</v>
      </c>
      <c r="B253" s="316" t="s">
        <v>544</v>
      </c>
      <c r="C253" s="316" t="s">
        <v>538</v>
      </c>
      <c r="D253" s="316" t="s">
        <v>120</v>
      </c>
      <c r="E253" s="316" t="s">
        <v>535</v>
      </c>
      <c r="F253" s="316">
        <v>1.2199499039248791</v>
      </c>
      <c r="G253" s="316">
        <v>1.1209708031078311</v>
      </c>
      <c r="H253" s="316">
        <v>1.0920266014450417</v>
      </c>
      <c r="I253" s="316">
        <v>1.0630823997822527</v>
      </c>
      <c r="J253" s="316">
        <v>1.0102038222178902</v>
      </c>
      <c r="K253" s="316">
        <v>0.95732524465352764</v>
      </c>
      <c r="L253" s="316">
        <v>0.81903650155390717</v>
      </c>
      <c r="M253" s="316">
        <v>0.68074775845428648</v>
      </c>
      <c r="N253" s="316">
        <v>0.38814360469334441</v>
      </c>
      <c r="O253" s="316">
        <v>9.5539450932402264E-2</v>
      </c>
      <c r="P253" s="316">
        <v>5.5006123732293216E-2</v>
      </c>
      <c r="Q253" s="316">
        <v>1.447279653218415E-2</v>
      </c>
    </row>
    <row r="254" spans="1:17" hidden="1" x14ac:dyDescent="0.25">
      <c r="A254" s="316" t="s">
        <v>541</v>
      </c>
      <c r="B254" s="316" t="s">
        <v>544</v>
      </c>
      <c r="C254" s="316" t="s">
        <v>538</v>
      </c>
      <c r="D254" s="316" t="s">
        <v>120</v>
      </c>
      <c r="E254" s="316" t="s">
        <v>536</v>
      </c>
      <c r="F254" s="316">
        <v>10.859480238341117</v>
      </c>
      <c r="G254" s="316">
        <v>11.424787717227025</v>
      </c>
      <c r="H254" s="316">
        <v>10.456175651245671</v>
      </c>
      <c r="I254" s="316">
        <v>9.4875635852643168</v>
      </c>
      <c r="J254" s="316">
        <v>8.2321137712673824</v>
      </c>
      <c r="K254" s="316">
        <v>6.9766639572704481</v>
      </c>
      <c r="L254" s="316">
        <v>5.4976177113896663</v>
      </c>
      <c r="M254" s="316">
        <v>4.0185714655088871</v>
      </c>
      <c r="N254" s="316">
        <v>2.6417376967609361</v>
      </c>
      <c r="O254" s="316">
        <v>1.2649039280129848</v>
      </c>
      <c r="P254" s="316">
        <v>1.1457774318285581</v>
      </c>
      <c r="Q254" s="316">
        <v>1.0266509356441311</v>
      </c>
    </row>
    <row r="255" spans="1:17" hidden="1" x14ac:dyDescent="0.25">
      <c r="A255" s="316" t="s">
        <v>541</v>
      </c>
      <c r="B255" s="316" t="s">
        <v>544</v>
      </c>
      <c r="C255" s="316" t="s">
        <v>538</v>
      </c>
      <c r="D255" s="316" t="s">
        <v>120</v>
      </c>
      <c r="E255" s="316" t="s">
        <v>537</v>
      </c>
      <c r="F255" s="316">
        <v>6.2383728473312363</v>
      </c>
      <c r="G255" s="316">
        <v>5.276391384936848</v>
      </c>
      <c r="H255" s="316">
        <v>4.4486949405775897</v>
      </c>
      <c r="I255" s="316">
        <v>3.6209984962183293</v>
      </c>
      <c r="J255" s="316">
        <v>2.8148323445897976</v>
      </c>
      <c r="K255" s="316">
        <v>2.0086661929612646</v>
      </c>
      <c r="L255" s="316">
        <v>1.4944831857318139</v>
      </c>
      <c r="M255" s="316">
        <v>0.98030017850236273</v>
      </c>
      <c r="N255" s="316">
        <v>0.98030017850236273</v>
      </c>
      <c r="O255" s="316">
        <v>0.98030017850236273</v>
      </c>
      <c r="P255" s="316">
        <v>0.98030017850236273</v>
      </c>
      <c r="Q255" s="316">
        <v>0.98030017850236273</v>
      </c>
    </row>
    <row r="256" spans="1:17" hidden="1" x14ac:dyDescent="0.25">
      <c r="A256" s="316" t="s">
        <v>541</v>
      </c>
      <c r="B256" s="316" t="s">
        <v>544</v>
      </c>
      <c r="C256" s="316" t="s">
        <v>6</v>
      </c>
      <c r="D256" s="316" t="s">
        <v>120</v>
      </c>
      <c r="E256" s="316" t="s">
        <v>533</v>
      </c>
      <c r="F256" s="316">
        <v>77.182802602129087</v>
      </c>
      <c r="G256" s="316">
        <v>84.833176974121145</v>
      </c>
      <c r="H256" s="316">
        <v>92.53333719032247</v>
      </c>
      <c r="I256" s="316">
        <v>100.23349740652385</v>
      </c>
      <c r="J256" s="316">
        <v>103.4926547158728</v>
      </c>
      <c r="K256" s="316">
        <v>98.781059281542099</v>
      </c>
      <c r="L256" s="316">
        <v>91.566338361189324</v>
      </c>
      <c r="M256" s="316">
        <v>84.35161744083652</v>
      </c>
      <c r="N256" s="316">
        <v>80.595837606596461</v>
      </c>
      <c r="O256" s="316">
        <v>74.307932401430705</v>
      </c>
      <c r="P256" s="316">
        <v>49.98574668064164</v>
      </c>
      <c r="Q256" s="316">
        <v>25.663560959852632</v>
      </c>
    </row>
    <row r="257" spans="1:17" hidden="1" x14ac:dyDescent="0.25">
      <c r="A257" s="316" t="s">
        <v>541</v>
      </c>
      <c r="B257" s="316" t="s">
        <v>544</v>
      </c>
      <c r="C257" s="316" t="s">
        <v>6</v>
      </c>
      <c r="D257" s="316" t="s">
        <v>120</v>
      </c>
      <c r="E257" s="316" t="s">
        <v>534</v>
      </c>
      <c r="F257" s="316">
        <v>2.0309005478272075</v>
      </c>
      <c r="G257" s="316">
        <v>1.9783744699322048</v>
      </c>
      <c r="H257" s="316">
        <v>2.0902666138911941</v>
      </c>
      <c r="I257" s="316">
        <v>2.2021587578501847</v>
      </c>
      <c r="J257" s="316">
        <v>2.1989150108648254</v>
      </c>
      <c r="K257" s="316">
        <v>2.1956712638794662</v>
      </c>
      <c r="L257" s="316">
        <v>1.8727836814412984</v>
      </c>
      <c r="M257" s="316">
        <v>1.5498960990031305</v>
      </c>
      <c r="N257" s="316">
        <v>0.89593175631133426</v>
      </c>
      <c r="O257" s="316">
        <v>0.241967413619538</v>
      </c>
      <c r="P257" s="316">
        <v>0.19751187690703587</v>
      </c>
      <c r="Q257" s="316">
        <v>0.15305634019453507</v>
      </c>
    </row>
    <row r="258" spans="1:17" hidden="1" x14ac:dyDescent="0.25">
      <c r="A258" s="316" t="s">
        <v>541</v>
      </c>
      <c r="B258" s="316" t="s">
        <v>544</v>
      </c>
      <c r="C258" s="316" t="s">
        <v>6</v>
      </c>
      <c r="D258" s="316" t="s">
        <v>120</v>
      </c>
      <c r="E258" s="316" t="s">
        <v>535</v>
      </c>
      <c r="F258" s="316">
        <v>8.6452242175246266</v>
      </c>
      <c r="G258" s="316">
        <v>8.1234453299203153</v>
      </c>
      <c r="H258" s="316">
        <v>8.3861332498383963</v>
      </c>
      <c r="I258" s="316">
        <v>8.6488211697564843</v>
      </c>
      <c r="J258" s="316">
        <v>8.0741227491840561</v>
      </c>
      <c r="K258" s="316">
        <v>7.4994243286116262</v>
      </c>
      <c r="L258" s="316">
        <v>6.6778461765289103</v>
      </c>
      <c r="M258" s="316">
        <v>5.8562680244461953</v>
      </c>
      <c r="N258" s="316">
        <v>3.3665660940977427</v>
      </c>
      <c r="O258" s="316">
        <v>0.87686416374929166</v>
      </c>
      <c r="P258" s="316">
        <v>0.50879134733816311</v>
      </c>
      <c r="Q258" s="316">
        <v>0.14071853092703465</v>
      </c>
    </row>
    <row r="259" spans="1:17" hidden="1" x14ac:dyDescent="0.25">
      <c r="A259" s="316" t="s">
        <v>541</v>
      </c>
      <c r="B259" s="316" t="s">
        <v>544</v>
      </c>
      <c r="C259" s="316" t="s">
        <v>6</v>
      </c>
      <c r="D259" s="316" t="s">
        <v>120</v>
      </c>
      <c r="E259" s="316" t="s">
        <v>536</v>
      </c>
      <c r="F259" s="316">
        <v>1.394809337347382</v>
      </c>
      <c r="G259" s="316">
        <v>1.5479245544288518</v>
      </c>
      <c r="H259" s="316">
        <v>0</v>
      </c>
      <c r="I259" s="316">
        <v>0</v>
      </c>
      <c r="J259" s="316">
        <v>0</v>
      </c>
      <c r="K259" s="316">
        <v>0</v>
      </c>
      <c r="L259" s="316">
        <v>0</v>
      </c>
      <c r="M259" s="316">
        <v>0</v>
      </c>
      <c r="N259" s="316">
        <v>0</v>
      </c>
      <c r="O259" s="316">
        <v>0</v>
      </c>
      <c r="P259" s="316">
        <v>0</v>
      </c>
      <c r="Q259" s="316">
        <v>0</v>
      </c>
    </row>
    <row r="260" spans="1:17" hidden="1" x14ac:dyDescent="0.25">
      <c r="A260" s="316" t="s">
        <v>541</v>
      </c>
      <c r="B260" s="316" t="s">
        <v>544</v>
      </c>
      <c r="C260" s="316" t="s">
        <v>6</v>
      </c>
      <c r="D260" s="316" t="s">
        <v>120</v>
      </c>
      <c r="E260" s="316" t="s">
        <v>537</v>
      </c>
      <c r="F260" s="316">
        <v>25.117309787389797</v>
      </c>
      <c r="G260" s="316">
        <v>23.861848461436679</v>
      </c>
      <c r="H260" s="316">
        <v>21.856511831736814</v>
      </c>
      <c r="I260" s="316">
        <v>19.851175202036959</v>
      </c>
      <c r="J260" s="316">
        <v>15.70761569380851</v>
      </c>
      <c r="K260" s="316">
        <v>11.564056185580053</v>
      </c>
      <c r="L260" s="316">
        <v>8.221308022692126</v>
      </c>
      <c r="M260" s="316">
        <v>4.8785598598042048</v>
      </c>
      <c r="N260" s="316">
        <v>4.983307432536245</v>
      </c>
      <c r="O260" s="316">
        <v>5.0880550052682851</v>
      </c>
      <c r="P260" s="316">
        <v>5.1928025780003253</v>
      </c>
      <c r="Q260" s="316">
        <v>5.2975501507323655</v>
      </c>
    </row>
    <row r="261" spans="1:17" hidden="1" x14ac:dyDescent="0.25">
      <c r="A261" s="316" t="s">
        <v>541</v>
      </c>
      <c r="B261" s="316" t="s">
        <v>544</v>
      </c>
      <c r="C261" s="316" t="s">
        <v>0</v>
      </c>
      <c r="D261" s="316" t="s">
        <v>120</v>
      </c>
      <c r="E261" s="316" t="s">
        <v>533</v>
      </c>
      <c r="F261" s="316">
        <v>69.770486007292988</v>
      </c>
      <c r="G261" s="316">
        <v>78.151982643616904</v>
      </c>
      <c r="H261" s="316">
        <v>87.59991494501736</v>
      </c>
      <c r="I261" s="316">
        <v>97.047847246417788</v>
      </c>
      <c r="J261" s="316">
        <v>91.769798934729764</v>
      </c>
      <c r="K261" s="316">
        <v>88.927202133285377</v>
      </c>
      <c r="L261" s="316">
        <v>79.19053813525089</v>
      </c>
      <c r="M261" s="316">
        <v>69.453874137216388</v>
      </c>
      <c r="N261" s="316">
        <v>66.888528443410308</v>
      </c>
      <c r="O261" s="316">
        <v>62.368752831811676</v>
      </c>
      <c r="P261" s="316">
        <v>43.166986490732072</v>
      </c>
      <c r="Q261" s="316">
        <v>23.965220149652481</v>
      </c>
    </row>
    <row r="262" spans="1:17" hidden="1" x14ac:dyDescent="0.25">
      <c r="A262" s="316" t="s">
        <v>541</v>
      </c>
      <c r="B262" s="316" t="s">
        <v>544</v>
      </c>
      <c r="C262" s="316" t="s">
        <v>0</v>
      </c>
      <c r="D262" s="316" t="s">
        <v>120</v>
      </c>
      <c r="E262" s="316" t="s">
        <v>534</v>
      </c>
      <c r="F262" s="316">
        <v>19.773129774421971</v>
      </c>
      <c r="G262" s="316">
        <v>22.13535216021198</v>
      </c>
      <c r="H262" s="316">
        <v>24.759576199603554</v>
      </c>
      <c r="I262" s="316">
        <v>27.383800238995143</v>
      </c>
      <c r="J262" s="316">
        <v>26.254507238751035</v>
      </c>
      <c r="K262" s="316">
        <v>25.125214238506942</v>
      </c>
      <c r="L262" s="316">
        <v>22.406411162862184</v>
      </c>
      <c r="M262" s="316">
        <v>19.687608087217406</v>
      </c>
      <c r="N262" s="316">
        <v>18.674491969372109</v>
      </c>
      <c r="O262" s="316">
        <v>17.661375851526799</v>
      </c>
      <c r="P262" s="316">
        <v>12.246350695619796</v>
      </c>
      <c r="Q262" s="316">
        <v>6.8313255397128145</v>
      </c>
    </row>
    <row r="263" spans="1:17" hidden="1" x14ac:dyDescent="0.25">
      <c r="A263" s="316" t="s">
        <v>541</v>
      </c>
      <c r="B263" s="316" t="s">
        <v>544</v>
      </c>
      <c r="C263" s="316" t="s">
        <v>0</v>
      </c>
      <c r="D263" s="316" t="s">
        <v>120</v>
      </c>
      <c r="E263" s="316" t="s">
        <v>535</v>
      </c>
      <c r="F263" s="316">
        <v>7.1091623634637626</v>
      </c>
      <c r="G263" s="316">
        <v>6.9775617340740261</v>
      </c>
      <c r="H263" s="316">
        <v>7.7206144239761967</v>
      </c>
      <c r="I263" s="316">
        <v>8.463667113878369</v>
      </c>
      <c r="J263" s="316">
        <v>8.1549670467597899</v>
      </c>
      <c r="K263" s="316">
        <v>7.8462669796412188</v>
      </c>
      <c r="L263" s="316">
        <v>7.0473863995701347</v>
      </c>
      <c r="M263" s="316">
        <v>6.2485058194990515</v>
      </c>
      <c r="N263" s="316">
        <v>3.606574925666989</v>
      </c>
      <c r="O263" s="316">
        <v>0.96464403183493008</v>
      </c>
      <c r="P263" s="316">
        <v>0.56167811360424236</v>
      </c>
      <c r="Q263" s="316">
        <v>0.15871219537355458</v>
      </c>
    </row>
    <row r="264" spans="1:17" hidden="1" x14ac:dyDescent="0.25">
      <c r="A264" s="316" t="s">
        <v>541</v>
      </c>
      <c r="B264" s="316" t="s">
        <v>544</v>
      </c>
      <c r="C264" s="316" t="s">
        <v>0</v>
      </c>
      <c r="D264" s="316" t="s">
        <v>120</v>
      </c>
      <c r="E264" s="316" t="s">
        <v>536</v>
      </c>
      <c r="F264" s="316">
        <v>14.702671269604307</v>
      </c>
      <c r="G264" s="316">
        <v>16.963779868756653</v>
      </c>
      <c r="H264" s="316">
        <v>17.545699142178634</v>
      </c>
      <c r="I264" s="316">
        <v>18.127618415600637</v>
      </c>
      <c r="J264" s="316">
        <v>16.455153192645657</v>
      </c>
      <c r="K264" s="316">
        <v>14.782687969690686</v>
      </c>
      <c r="L264" s="316">
        <v>12.341724120931989</v>
      </c>
      <c r="M264" s="316">
        <v>9.9007602721732866</v>
      </c>
      <c r="N264" s="316">
        <v>7.0607385825920046</v>
      </c>
      <c r="O264" s="316">
        <v>4.2207168930107244</v>
      </c>
      <c r="P264" s="316">
        <v>4.1255888285224493</v>
      </c>
      <c r="Q264" s="316">
        <v>4.0304607640341752</v>
      </c>
    </row>
    <row r="265" spans="1:17" hidden="1" x14ac:dyDescent="0.25">
      <c r="A265" s="316" t="s">
        <v>541</v>
      </c>
      <c r="B265" s="316" t="s">
        <v>544</v>
      </c>
      <c r="C265" s="316" t="s">
        <v>0</v>
      </c>
      <c r="D265" s="316" t="s">
        <v>120</v>
      </c>
      <c r="E265" s="316" t="s">
        <v>537</v>
      </c>
      <c r="F265" s="316">
        <v>25.097260266472386</v>
      </c>
      <c r="G265" s="316">
        <v>24.566414657398425</v>
      </c>
      <c r="H265" s="316">
        <v>23.148537419546749</v>
      </c>
      <c r="I265" s="316">
        <v>21.730660181695065</v>
      </c>
      <c r="J265" s="316">
        <v>16.955249656203446</v>
      </c>
      <c r="K265" s="316">
        <v>12.179839130711835</v>
      </c>
      <c r="L265" s="316">
        <v>7.4756385331563129</v>
      </c>
      <c r="M265" s="316">
        <v>2.7714379356007957</v>
      </c>
      <c r="N265" s="316">
        <v>2.9359737656912555</v>
      </c>
      <c r="O265" s="316">
        <v>3.1005095957817144</v>
      </c>
      <c r="P265" s="316">
        <v>3.2650454258721697</v>
      </c>
      <c r="Q265" s="316">
        <v>3.4295812559626269</v>
      </c>
    </row>
    <row r="266" spans="1:17" hidden="1" x14ac:dyDescent="0.25">
      <c r="A266" s="316" t="s">
        <v>541</v>
      </c>
      <c r="B266" s="316" t="s">
        <v>544</v>
      </c>
      <c r="C266" s="316" t="s">
        <v>4</v>
      </c>
      <c r="D266" s="316" t="s">
        <v>539</v>
      </c>
      <c r="E266" s="316" t="s">
        <v>533</v>
      </c>
      <c r="F266" s="316">
        <v>0.39865697317391491</v>
      </c>
      <c r="G266" s="316">
        <v>0.4358791661260128</v>
      </c>
      <c r="H266" s="316">
        <v>0.46252527804770627</v>
      </c>
      <c r="I266" s="316">
        <v>0.48917138996939974</v>
      </c>
      <c r="J266" s="316">
        <v>0.50698154923877159</v>
      </c>
      <c r="K266" s="316">
        <v>0.52479170850814338</v>
      </c>
      <c r="L266" s="316">
        <v>0.5465025197161073</v>
      </c>
      <c r="M266" s="316">
        <v>0.56821333092407078</v>
      </c>
      <c r="N266" s="316">
        <v>0.5875903484679299</v>
      </c>
      <c r="O266" s="316">
        <v>0.60696736601178936</v>
      </c>
      <c r="P266" s="316">
        <v>0.62634438355564948</v>
      </c>
      <c r="Q266" s="316">
        <v>0.6457214010995096</v>
      </c>
    </row>
    <row r="267" spans="1:17" hidden="1" x14ac:dyDescent="0.25">
      <c r="A267" s="316" t="s">
        <v>541</v>
      </c>
      <c r="B267" s="316" t="s">
        <v>544</v>
      </c>
      <c r="C267" s="316" t="s">
        <v>4</v>
      </c>
      <c r="D267" s="316" t="s">
        <v>539</v>
      </c>
      <c r="E267" s="316" t="s">
        <v>535</v>
      </c>
      <c r="F267" s="316">
        <v>52.944389815600651</v>
      </c>
      <c r="G267" s="316">
        <v>49.330786684997726</v>
      </c>
      <c r="H267" s="316">
        <v>48.986244372165736</v>
      </c>
      <c r="I267" s="316">
        <v>48.641702059333724</v>
      </c>
      <c r="J267" s="316">
        <v>45.54536878274692</v>
      </c>
      <c r="K267" s="316">
        <v>42.449035506160079</v>
      </c>
      <c r="L267" s="316">
        <v>37.088735161445562</v>
      </c>
      <c r="M267" s="316">
        <v>31.728434816731077</v>
      </c>
      <c r="N267" s="316">
        <v>18.178150062271524</v>
      </c>
      <c r="O267" s="316">
        <v>4.6278653078119598</v>
      </c>
      <c r="P267" s="316">
        <v>2.6770092906835758</v>
      </c>
      <c r="Q267" s="316">
        <v>0.72615327355519121</v>
      </c>
    </row>
    <row r="268" spans="1:17" hidden="1" x14ac:dyDescent="0.25">
      <c r="A268" s="316" t="s">
        <v>546</v>
      </c>
      <c r="B268" s="316" t="s">
        <v>530</v>
      </c>
      <c r="C268" s="316" t="s">
        <v>531</v>
      </c>
      <c r="D268" s="316" t="s">
        <v>62</v>
      </c>
      <c r="E268" s="316" t="s">
        <v>533</v>
      </c>
      <c r="F268" s="316">
        <f>'[4]Breakdown-Olefins'!F44+'[4]Breakdown-Olefins'!F51</f>
        <v>2.084645500985947</v>
      </c>
      <c r="G268" s="316">
        <f>'[4]Breakdown-Olefins'!G44+'[4]Breakdown-Olefins'!G51</f>
        <v>2.2334900156885693</v>
      </c>
      <c r="H268" s="316">
        <f>'[4]Breakdown-Olefins'!H44+'[4]Breakdown-Olefins'!H51</f>
        <v>2.7491502864928608</v>
      </c>
      <c r="I268" s="316">
        <f>'[4]Breakdown-Olefins'!I44+'[4]Breakdown-Olefins'!I51</f>
        <v>3.2648105572971526</v>
      </c>
      <c r="J268" s="316">
        <f>'[4]Breakdown-Olefins'!J44+'[4]Breakdown-Olefins'!J51</f>
        <v>3.4383237374504145</v>
      </c>
      <c r="K268" s="316">
        <f>'[4]Breakdown-Olefins'!K44+'[4]Breakdown-Olefins'!K51</f>
        <v>3.6118369176036746</v>
      </c>
      <c r="L268" s="316">
        <f>'[4]Breakdown-Olefins'!L44+'[4]Breakdown-Olefins'!L51</f>
        <v>3.6574905585971154</v>
      </c>
      <c r="M268" s="316">
        <f>'[4]Breakdown-Olefins'!M44+'[4]Breakdown-Olefins'!M51</f>
        <v>3.7031441995905561</v>
      </c>
      <c r="N268" s="316">
        <f>'[4]Breakdown-Olefins'!N44+'[4]Breakdown-Olefins'!N51</f>
        <v>3.7375141995905565</v>
      </c>
      <c r="O268" s="316">
        <f>'[4]Breakdown-Olefins'!O44+'[4]Breakdown-Olefins'!O51</f>
        <v>3.7718841995905561</v>
      </c>
      <c r="P268" s="316">
        <f>'[4]Breakdown-Olefins'!P44+'[4]Breakdown-Olefins'!P51</f>
        <v>3.8061841995905561</v>
      </c>
      <c r="Q268" s="316">
        <f>'[4]Breakdown-Olefins'!Q44+'[4]Breakdown-Olefins'!Q51</f>
        <v>3.8404841995905556</v>
      </c>
    </row>
    <row r="269" spans="1:17" hidden="1" x14ac:dyDescent="0.25">
      <c r="A269" s="316" t="s">
        <v>546</v>
      </c>
      <c r="B269" s="316" t="s">
        <v>530</v>
      </c>
      <c r="C269" s="316" t="s">
        <v>531</v>
      </c>
      <c r="D269" s="316" t="s">
        <v>62</v>
      </c>
      <c r="E269" s="316" t="s">
        <v>534</v>
      </c>
      <c r="F269" s="316">
        <f>'[4]Breakdown-Olefins'!F45+'[4]Breakdown-Olefins'!F52</f>
        <v>61.89640884432194</v>
      </c>
      <c r="G269" s="316">
        <f>'[4]Breakdown-Olefins'!G45+'[4]Breakdown-Olefins'!G52</f>
        <v>66.002008203722525</v>
      </c>
      <c r="H269" s="316">
        <f>'[4]Breakdown-Olefins'!H45+'[4]Breakdown-Olefins'!H52</f>
        <v>69.991392920791242</v>
      </c>
      <c r="I269" s="316">
        <f>'[4]Breakdown-Olefins'!I45+'[4]Breakdown-Olefins'!I52</f>
        <v>73.980777637859916</v>
      </c>
      <c r="J269" s="316">
        <f>'[4]Breakdown-Olefins'!J45+'[4]Breakdown-Olefins'!J52</f>
        <v>75.200908961613479</v>
      </c>
      <c r="K269" s="316">
        <f>'[4]Breakdown-Olefins'!K45+'[4]Breakdown-Olefins'!K52</f>
        <v>76.421040285367084</v>
      </c>
      <c r="L269" s="316">
        <f>'[4]Breakdown-Olefins'!L45+'[4]Breakdown-Olefins'!L52</f>
        <v>80.518922792973214</v>
      </c>
      <c r="M269" s="316">
        <f>'[4]Breakdown-Olefins'!M45+'[4]Breakdown-Olefins'!M52</f>
        <v>84.616805300579415</v>
      </c>
      <c r="N269" s="316">
        <f>'[4]Breakdown-Olefins'!N45+'[4]Breakdown-Olefins'!N52</f>
        <v>87.774711914327867</v>
      </c>
      <c r="O269" s="316">
        <f>'[4]Breakdown-Olefins'!O45+'[4]Breakdown-Olefins'!O52</f>
        <v>90.932618528076347</v>
      </c>
      <c r="P269" s="316">
        <f>'[4]Breakdown-Olefins'!P45+'[4]Breakdown-Olefins'!P52</f>
        <v>94.084454525692209</v>
      </c>
      <c r="Q269" s="316">
        <f>'[4]Breakdown-Olefins'!Q45+'[4]Breakdown-Olefins'!Q52</f>
        <v>97.236290523308128</v>
      </c>
    </row>
    <row r="270" spans="1:17" hidden="1" x14ac:dyDescent="0.25">
      <c r="A270" s="316" t="s">
        <v>546</v>
      </c>
      <c r="B270" s="316" t="s">
        <v>530</v>
      </c>
      <c r="C270" s="316" t="s">
        <v>531</v>
      </c>
      <c r="D270" s="316" t="s">
        <v>62</v>
      </c>
      <c r="E270" s="316" t="s">
        <v>535</v>
      </c>
      <c r="F270" s="316">
        <f>'[4]Breakdown-Olefins'!F46+'[4]Breakdown-Olefins'!F53</f>
        <v>2.5347717242415166</v>
      </c>
      <c r="G270" s="316">
        <f>'[4]Breakdown-Olefins'!G46+'[4]Breakdown-Olefins'!G53</f>
        <v>2.7023141685615948</v>
      </c>
      <c r="H270" s="316">
        <f>'[4]Breakdown-Olefins'!H46+'[4]Breakdown-Olefins'!H53</f>
        <v>2.8739402321788883</v>
      </c>
      <c r="I270" s="316">
        <f>'[4]Breakdown-Olefins'!I46+'[4]Breakdown-Olefins'!I53</f>
        <v>3.0455662957961809</v>
      </c>
      <c r="J270" s="316">
        <f>'[4]Breakdown-Olefins'!J46+'[4]Breakdown-Olefins'!J53</f>
        <v>3.1071924019822865</v>
      </c>
      <c r="K270" s="316">
        <f>'[4]Breakdown-Olefins'!K46+'[4]Breakdown-Olefins'!K53</f>
        <v>3.1688185081683913</v>
      </c>
      <c r="L270" s="316">
        <f>'[4]Breakdown-Olefins'!L46+'[4]Breakdown-Olefins'!L53</f>
        <v>3.3370764032274938</v>
      </c>
      <c r="M270" s="316">
        <f>'[4]Breakdown-Olefins'!M46+'[4]Breakdown-Olefins'!M53</f>
        <v>3.5053342982865949</v>
      </c>
      <c r="N270" s="316">
        <f>'[4]Breakdown-Olefins'!N46+'[4]Breakdown-Olefins'!N53</f>
        <v>3.6400340320882592</v>
      </c>
      <c r="O270" s="316">
        <f>'[4]Breakdown-Olefins'!O46+'[4]Breakdown-Olefins'!O53</f>
        <v>3.7747337658899247</v>
      </c>
      <c r="P270" s="316">
        <f>'[4]Breakdown-Olefins'!P46+'[4]Breakdown-Olefins'!P53</f>
        <v>3.9091989422746884</v>
      </c>
      <c r="Q270" s="316">
        <f>'[4]Breakdown-Olefins'!Q46+'[4]Breakdown-Olefins'!Q53</f>
        <v>4.0436641186594535</v>
      </c>
    </row>
    <row r="271" spans="1:17" hidden="1" x14ac:dyDescent="0.25">
      <c r="A271" s="316" t="s">
        <v>546</v>
      </c>
      <c r="B271" s="316" t="s">
        <v>530</v>
      </c>
      <c r="C271" s="316" t="s">
        <v>531</v>
      </c>
      <c r="D271" s="316" t="s">
        <v>62</v>
      </c>
      <c r="E271" s="316" t="s">
        <v>536</v>
      </c>
      <c r="F271" s="316">
        <f>'[4]Breakdown-Olefins'!F47+'[4]Breakdown-Olefins'!F54</f>
        <v>15.14085431580077</v>
      </c>
      <c r="G271" s="316">
        <f>'[4]Breakdown-Olefins'!G47+'[4]Breakdown-Olefins'!G54</f>
        <v>16.190912044754217</v>
      </c>
      <c r="H271" s="316">
        <f>'[4]Breakdown-Olefins'!H47+'[4]Breakdown-Olefins'!H54</f>
        <v>17.187116444114533</v>
      </c>
      <c r="I271" s="316">
        <f>'[4]Breakdown-Olefins'!I47+'[4]Breakdown-Olefins'!I54</f>
        <v>18.183320843474846</v>
      </c>
      <c r="J271" s="316">
        <f>'[4]Breakdown-Olefins'!J47+'[4]Breakdown-Olefins'!J54</f>
        <v>18.41134740796225</v>
      </c>
      <c r="K271" s="316">
        <f>'[4]Breakdown-Olefins'!K47+'[4]Breakdown-Olefins'!K54</f>
        <v>18.639373972449654</v>
      </c>
      <c r="L271" s="316">
        <f>'[4]Breakdown-Olefins'!L47+'[4]Breakdown-Olefins'!L54</f>
        <v>19.506675886437787</v>
      </c>
      <c r="M271" s="316">
        <f>'[4]Breakdown-Olefins'!M47+'[4]Breakdown-Olefins'!M54</f>
        <v>20.373977800425919</v>
      </c>
      <c r="N271" s="316">
        <f>'[4]Breakdown-Olefins'!N47+'[4]Breakdown-Olefins'!N54</f>
        <v>20.958543169713021</v>
      </c>
      <c r="O271" s="316">
        <f>'[4]Breakdown-Olefins'!O47+'[4]Breakdown-Olefins'!O54</f>
        <v>21.543108539000134</v>
      </c>
      <c r="P271" s="316">
        <f>'[4]Breakdown-Olefins'!P47+'[4]Breakdown-Olefins'!P54</f>
        <v>22.126144532690976</v>
      </c>
      <c r="Q271" s="316">
        <f>'[4]Breakdown-Olefins'!Q47+'[4]Breakdown-Olefins'!Q54</f>
        <v>22.709180526381822</v>
      </c>
    </row>
    <row r="272" spans="1:17" hidden="1" x14ac:dyDescent="0.25">
      <c r="A272" s="316" t="s">
        <v>546</v>
      </c>
      <c r="B272" s="316" t="s">
        <v>530</v>
      </c>
      <c r="C272" s="316" t="s">
        <v>531</v>
      </c>
      <c r="D272" s="316" t="s">
        <v>62</v>
      </c>
      <c r="E272" s="316" t="s">
        <v>537</v>
      </c>
      <c r="F272" s="316">
        <f>'[4]Breakdown-Olefins'!F48+'[4]Breakdown-Olefins'!F55</f>
        <v>33.579381878927919</v>
      </c>
      <c r="G272" s="316">
        <f>'[4]Breakdown-Olefins'!G48+'[4]Breakdown-Olefins'!G55</f>
        <v>34.956165859250362</v>
      </c>
      <c r="H272" s="316">
        <f>'[4]Breakdown-Olefins'!H48+'[4]Breakdown-Olefins'!H55</f>
        <v>37.035650656922698</v>
      </c>
      <c r="I272" s="316">
        <f>'[4]Breakdown-Olefins'!I48+'[4]Breakdown-Olefins'!I55</f>
        <v>39.115135454595055</v>
      </c>
      <c r="J272" s="316">
        <f>'[4]Breakdown-Olefins'!J48+'[4]Breakdown-Olefins'!J55</f>
        <v>40.336100329659047</v>
      </c>
      <c r="K272" s="316">
        <f>'[4]Breakdown-Olefins'!K48+'[4]Breakdown-Olefins'!K55</f>
        <v>41.557065204723038</v>
      </c>
      <c r="L272" s="316">
        <f>'[4]Breakdown-Olefins'!L48+'[4]Breakdown-Olefins'!L55</f>
        <v>43.531569059359384</v>
      </c>
      <c r="M272" s="316">
        <f>'[4]Breakdown-Olefins'!M48+'[4]Breakdown-Olefins'!M55</f>
        <v>45.506072913995702</v>
      </c>
      <c r="N272" s="316">
        <f>'[4]Breakdown-Olefins'!N48+'[4]Breakdown-Olefins'!N55</f>
        <v>47.317001448796219</v>
      </c>
      <c r="O272" s="316">
        <f>'[4]Breakdown-Olefins'!O48+'[4]Breakdown-Olefins'!O55</f>
        <v>49.127929983596729</v>
      </c>
      <c r="P272" s="316">
        <f>'[4]Breakdown-Olefins'!P48+'[4]Breakdown-Olefins'!P55</f>
        <v>50.936777911272237</v>
      </c>
      <c r="Q272" s="316">
        <f>'[4]Breakdown-Olefins'!Q48+'[4]Breakdown-Olefins'!Q55</f>
        <v>52.745625838947717</v>
      </c>
    </row>
    <row r="273" spans="1:17" hidden="1" x14ac:dyDescent="0.25">
      <c r="A273" s="316" t="s">
        <v>546</v>
      </c>
      <c r="B273" s="316" t="s">
        <v>530</v>
      </c>
      <c r="C273" s="316" t="s">
        <v>538</v>
      </c>
      <c r="D273" s="316" t="s">
        <v>62</v>
      </c>
      <c r="E273" s="316" t="s">
        <v>533</v>
      </c>
      <c r="F273" s="316">
        <v>0.77998219769003874</v>
      </c>
      <c r="G273" s="316">
        <v>0.86990254559279001</v>
      </c>
      <c r="H273" s="316">
        <v>0.95669827140248687</v>
      </c>
      <c r="I273" s="316">
        <v>1.0434939972121837</v>
      </c>
      <c r="J273" s="316">
        <v>1.0434109957193527</v>
      </c>
      <c r="K273" s="316">
        <v>1.0433279942265221</v>
      </c>
      <c r="L273" s="316">
        <v>1.0938495716237855</v>
      </c>
      <c r="M273" s="316">
        <v>1.1443711490210486</v>
      </c>
      <c r="N273" s="316">
        <v>1.1785976568695005</v>
      </c>
      <c r="O273" s="316">
        <v>1.212824164717953</v>
      </c>
      <c r="P273" s="316">
        <v>1.2442468137580989</v>
      </c>
      <c r="Q273" s="316">
        <v>1.2756694627982439</v>
      </c>
    </row>
    <row r="274" spans="1:17" hidden="1" x14ac:dyDescent="0.25">
      <c r="A274" s="316" t="s">
        <v>546</v>
      </c>
      <c r="B274" s="316" t="s">
        <v>530</v>
      </c>
      <c r="C274" s="316" t="s">
        <v>538</v>
      </c>
      <c r="D274" s="316" t="s">
        <v>62</v>
      </c>
      <c r="E274" s="316" t="s">
        <v>534</v>
      </c>
      <c r="F274" s="316">
        <v>0.58603064692938656</v>
      </c>
      <c r="G274" s="316">
        <v>0.70612465692812942</v>
      </c>
      <c r="H274" s="316">
        <v>0.84613003634098582</v>
      </c>
      <c r="I274" s="316">
        <v>0.98613541575384245</v>
      </c>
      <c r="J274" s="316">
        <v>0.99637725808064326</v>
      </c>
      <c r="K274" s="316">
        <v>1.0066191004074438</v>
      </c>
      <c r="L274" s="316">
        <v>1.1421739827674777</v>
      </c>
      <c r="M274" s="316">
        <v>1.2777288651275118</v>
      </c>
      <c r="N274" s="316">
        <v>1.386448427279122</v>
      </c>
      <c r="O274" s="316">
        <v>1.4951679894307324</v>
      </c>
      <c r="P274" s="316">
        <v>1.610701100067562</v>
      </c>
      <c r="Q274" s="316">
        <v>1.726234210704392</v>
      </c>
    </row>
    <row r="275" spans="1:17" hidden="1" x14ac:dyDescent="0.25">
      <c r="A275" s="316" t="s">
        <v>546</v>
      </c>
      <c r="B275" s="316" t="s">
        <v>530</v>
      </c>
      <c r="C275" s="316" t="s">
        <v>538</v>
      </c>
      <c r="D275" s="316" t="s">
        <v>62</v>
      </c>
      <c r="E275" s="316" t="s">
        <v>535</v>
      </c>
      <c r="F275" s="316">
        <v>9.3927114762750868E-2</v>
      </c>
      <c r="G275" s="316">
        <v>0.10400820787619447</v>
      </c>
      <c r="H275" s="316">
        <v>0.1138724625100896</v>
      </c>
      <c r="I275" s="316">
        <v>0.12373671714398476</v>
      </c>
      <c r="J275" s="316">
        <v>0.12372075375461043</v>
      </c>
      <c r="K275" s="316">
        <v>0.12370479036523614</v>
      </c>
      <c r="L275" s="316">
        <v>0.13873823826031564</v>
      </c>
      <c r="M275" s="316">
        <v>0.15377168615539524</v>
      </c>
      <c r="N275" s="316">
        <v>0.16477547679793275</v>
      </c>
      <c r="O275" s="316">
        <v>0.17577926744047018</v>
      </c>
      <c r="P275" s="316">
        <v>0.18661650141846528</v>
      </c>
      <c r="Q275" s="316">
        <v>0.19745373539646047</v>
      </c>
    </row>
    <row r="276" spans="1:17" hidden="1" x14ac:dyDescent="0.25">
      <c r="A276" s="316" t="s">
        <v>546</v>
      </c>
      <c r="B276" s="316" t="s">
        <v>530</v>
      </c>
      <c r="C276" s="316" t="s">
        <v>538</v>
      </c>
      <c r="D276" s="316" t="s">
        <v>62</v>
      </c>
      <c r="E276" s="316" t="s">
        <v>536</v>
      </c>
      <c r="F276" s="316">
        <v>1.6785674482447146</v>
      </c>
      <c r="G276" s="316">
        <v>1.905216390201236</v>
      </c>
      <c r="H276" s="316">
        <v>2.1372217420898521</v>
      </c>
      <c r="I276" s="316">
        <v>2.3692270939784685</v>
      </c>
      <c r="J276" s="316">
        <v>2.3676603575410113</v>
      </c>
      <c r="K276" s="316">
        <v>2.3660936211035559</v>
      </c>
      <c r="L276" s="316">
        <v>2.5330405651201042</v>
      </c>
      <c r="M276" s="316">
        <v>2.699987509136653</v>
      </c>
      <c r="N276" s="316">
        <v>2.7952412100232036</v>
      </c>
      <c r="O276" s="316">
        <v>2.8904949109097555</v>
      </c>
      <c r="P276" s="316">
        <v>2.9564714071629594</v>
      </c>
      <c r="Q276" s="316">
        <v>3.0224479034161633</v>
      </c>
    </row>
    <row r="277" spans="1:17" hidden="1" x14ac:dyDescent="0.25">
      <c r="A277" s="316" t="s">
        <v>546</v>
      </c>
      <c r="B277" s="316" t="s">
        <v>530</v>
      </c>
      <c r="C277" s="316" t="s">
        <v>538</v>
      </c>
      <c r="D277" s="316" t="s">
        <v>62</v>
      </c>
      <c r="E277" s="316" t="s">
        <v>537</v>
      </c>
      <c r="F277" s="316">
        <v>1.7105017240595988</v>
      </c>
      <c r="G277" s="316">
        <v>1.6972335260441749</v>
      </c>
      <c r="H277" s="316">
        <v>1.7014433824785478</v>
      </c>
      <c r="I277" s="316">
        <v>1.7056532389129213</v>
      </c>
      <c r="J277" s="316">
        <v>1.6654029333147984</v>
      </c>
      <c r="K277" s="316">
        <v>1.6251526277166759</v>
      </c>
      <c r="L277" s="316">
        <v>1.6251526277166759</v>
      </c>
      <c r="M277" s="316">
        <v>1.6251526277166759</v>
      </c>
      <c r="N277" s="316">
        <v>1.6251526277166759</v>
      </c>
      <c r="O277" s="316">
        <v>1.6251526277166759</v>
      </c>
      <c r="P277" s="316">
        <v>1.6251526277166759</v>
      </c>
      <c r="Q277" s="316">
        <v>1.6251526277166759</v>
      </c>
    </row>
    <row r="278" spans="1:17" hidden="1" x14ac:dyDescent="0.25">
      <c r="A278" s="316" t="s">
        <v>546</v>
      </c>
      <c r="B278" s="316" t="s">
        <v>530</v>
      </c>
      <c r="C278" s="316" t="s">
        <v>6</v>
      </c>
      <c r="D278" s="316" t="s">
        <v>62</v>
      </c>
      <c r="E278" s="316" t="s">
        <v>533</v>
      </c>
      <c r="F278" s="316">
        <v>3.6496547097317609</v>
      </c>
      <c r="G278" s="316">
        <v>4.476444378443329</v>
      </c>
      <c r="H278" s="316">
        <v>5.7929696999222742</v>
      </c>
      <c r="I278" s="316">
        <v>7.1094950214012158</v>
      </c>
      <c r="J278" s="316">
        <v>8.2296600467054297</v>
      </c>
      <c r="K278" s="316">
        <v>9.3498250720096436</v>
      </c>
      <c r="L278" s="316">
        <v>10.353158720231439</v>
      </c>
      <c r="M278" s="316">
        <v>11.356492368453242</v>
      </c>
      <c r="N278" s="316">
        <v>12.33909338649887</v>
      </c>
      <c r="O278" s="316">
        <v>13.321694404544502</v>
      </c>
      <c r="P278" s="316">
        <v>14.30429542259013</v>
      </c>
      <c r="Q278" s="316">
        <v>15.286896440635761</v>
      </c>
    </row>
    <row r="279" spans="1:17" hidden="1" x14ac:dyDescent="0.25">
      <c r="A279" s="316" t="s">
        <v>546</v>
      </c>
      <c r="B279" s="316" t="s">
        <v>530</v>
      </c>
      <c r="C279" s="316" t="s">
        <v>6</v>
      </c>
      <c r="D279" s="316" t="s">
        <v>62</v>
      </c>
      <c r="E279" s="316" t="s">
        <v>534</v>
      </c>
      <c r="F279" s="316">
        <v>3.5942462487037092</v>
      </c>
      <c r="G279" s="316">
        <v>4.5080892844531597</v>
      </c>
      <c r="H279" s="316">
        <v>5.9203412718179074</v>
      </c>
      <c r="I279" s="316">
        <v>7.3325932591826506</v>
      </c>
      <c r="J279" s="316">
        <v>8.5487305439634582</v>
      </c>
      <c r="K279" s="316">
        <v>9.7648678287442667</v>
      </c>
      <c r="L279" s="316">
        <v>10.850876279659577</v>
      </c>
      <c r="M279" s="316">
        <v>11.936884730574887</v>
      </c>
      <c r="N279" s="316">
        <v>13.00045218031285</v>
      </c>
      <c r="O279" s="316">
        <v>14.064019630050806</v>
      </c>
      <c r="P279" s="316">
        <v>15.127587079788768</v>
      </c>
      <c r="Q279" s="316">
        <v>16.191154529526724</v>
      </c>
    </row>
    <row r="280" spans="1:17" hidden="1" x14ac:dyDescent="0.25">
      <c r="A280" s="316" t="s">
        <v>546</v>
      </c>
      <c r="B280" s="316" t="s">
        <v>530</v>
      </c>
      <c r="C280" s="316" t="s">
        <v>6</v>
      </c>
      <c r="D280" s="316" t="s">
        <v>62</v>
      </c>
      <c r="E280" s="316" t="s">
        <v>535</v>
      </c>
      <c r="F280" s="316">
        <v>8.4455688901888051E-2</v>
      </c>
      <c r="G280" s="316">
        <v>0.10088916004361387</v>
      </c>
      <c r="H280" s="316">
        <v>0.12825776252732851</v>
      </c>
      <c r="I280" s="316">
        <v>0.15562636501104318</v>
      </c>
      <c r="J280" s="316">
        <v>0.17853916543070925</v>
      </c>
      <c r="K280" s="316">
        <v>0.20145196585037539</v>
      </c>
      <c r="L280" s="316">
        <v>0.2220705259760539</v>
      </c>
      <c r="M280" s="316">
        <v>0.2426890861017324</v>
      </c>
      <c r="N280" s="316">
        <v>0.26288158956858315</v>
      </c>
      <c r="O280" s="316">
        <v>0.28307409303543402</v>
      </c>
      <c r="P280" s="316">
        <v>0.30326659650228471</v>
      </c>
      <c r="Q280" s="316">
        <v>0.32345909996913563</v>
      </c>
    </row>
    <row r="281" spans="1:17" hidden="1" x14ac:dyDescent="0.25">
      <c r="A281" s="316" t="s">
        <v>546</v>
      </c>
      <c r="B281" s="316" t="s">
        <v>530</v>
      </c>
      <c r="C281" s="316" t="s">
        <v>6</v>
      </c>
      <c r="D281" s="316" t="s">
        <v>62</v>
      </c>
      <c r="E281" s="316" t="s">
        <v>536</v>
      </c>
      <c r="F281" s="316">
        <v>0.90550158001899039</v>
      </c>
      <c r="G281" s="316">
        <v>1.1357268499372395</v>
      </c>
      <c r="H281" s="316">
        <v>1.491516720040029</v>
      </c>
      <c r="I281" s="316">
        <v>1.8473065901428189</v>
      </c>
      <c r="J281" s="316">
        <v>2.1536891128445355</v>
      </c>
      <c r="K281" s="316">
        <v>2.4600716355462522</v>
      </c>
      <c r="L281" s="316">
        <v>2.733670688079854</v>
      </c>
      <c r="M281" s="316">
        <v>3.007269740613455</v>
      </c>
      <c r="N281" s="316">
        <v>3.275215212224317</v>
      </c>
      <c r="O281" s="316">
        <v>3.543160683835179</v>
      </c>
      <c r="P281" s="316">
        <v>3.811106155446041</v>
      </c>
      <c r="Q281" s="316">
        <v>4.0790516270569031</v>
      </c>
    </row>
    <row r="282" spans="1:17" hidden="1" x14ac:dyDescent="0.25">
      <c r="A282" s="316" t="s">
        <v>546</v>
      </c>
      <c r="B282" s="316" t="s">
        <v>530</v>
      </c>
      <c r="C282" s="316" t="s">
        <v>6</v>
      </c>
      <c r="D282" s="316" t="s">
        <v>62</v>
      </c>
      <c r="E282" s="316" t="s">
        <v>537</v>
      </c>
      <c r="F282" s="316">
        <v>2.9025785479471269</v>
      </c>
      <c r="G282" s="316">
        <v>3.6457163816673557</v>
      </c>
      <c r="H282" s="316">
        <v>4.7890881079683556</v>
      </c>
      <c r="I282" s="316">
        <v>5.9324598342693573</v>
      </c>
      <c r="J282" s="316">
        <v>6.9161981569740298</v>
      </c>
      <c r="K282" s="316">
        <v>7.8999364796787068</v>
      </c>
      <c r="L282" s="316">
        <v>8.7777334398906817</v>
      </c>
      <c r="M282" s="316">
        <v>9.6555304001026556</v>
      </c>
      <c r="N282" s="316">
        <v>10.515188788187512</v>
      </c>
      <c r="O282" s="316">
        <v>11.374847176272361</v>
      </c>
      <c r="P282" s="316">
        <v>12.234505564357217</v>
      </c>
      <c r="Q282" s="316">
        <v>13.094163952442067</v>
      </c>
    </row>
    <row r="283" spans="1:17" hidden="1" x14ac:dyDescent="0.25">
      <c r="A283" s="316" t="s">
        <v>546</v>
      </c>
      <c r="B283" s="316" t="s">
        <v>530</v>
      </c>
      <c r="C283" s="316" t="s">
        <v>0</v>
      </c>
      <c r="D283" s="316" t="s">
        <v>62</v>
      </c>
      <c r="E283" s="316" t="s">
        <v>533</v>
      </c>
      <c r="F283" s="316">
        <v>28.003501873036122</v>
      </c>
      <c r="G283" s="316">
        <v>35.594723727078694</v>
      </c>
      <c r="H283" s="316">
        <v>44.492859938416025</v>
      </c>
      <c r="I283" s="316">
        <v>53.390996149753327</v>
      </c>
      <c r="J283" s="316">
        <v>61.864112139171013</v>
      </c>
      <c r="K283" s="316">
        <v>70.337228128588691</v>
      </c>
      <c r="L283" s="316">
        <v>82.251061562421057</v>
      </c>
      <c r="M283" s="316">
        <v>94.164894996253494</v>
      </c>
      <c r="N283" s="316">
        <v>105.83254401974358</v>
      </c>
      <c r="O283" s="316">
        <v>117.50019304323361</v>
      </c>
      <c r="P283" s="316">
        <v>129.31986126225718</v>
      </c>
      <c r="Q283" s="316">
        <v>141.13952948128076</v>
      </c>
    </row>
    <row r="284" spans="1:17" hidden="1" x14ac:dyDescent="0.25">
      <c r="A284" s="316" t="s">
        <v>546</v>
      </c>
      <c r="B284" s="316" t="s">
        <v>530</v>
      </c>
      <c r="C284" s="316" t="s">
        <v>0</v>
      </c>
      <c r="D284" s="316" t="s">
        <v>62</v>
      </c>
      <c r="E284" s="316" t="s">
        <v>534</v>
      </c>
      <c r="F284" s="316">
        <v>6.7864361509042119</v>
      </c>
      <c r="G284" s="316">
        <v>8.6626228298212027</v>
      </c>
      <c r="H284" s="316">
        <v>10.968747228077893</v>
      </c>
      <c r="I284" s="316">
        <v>13.274871626334587</v>
      </c>
      <c r="J284" s="316">
        <v>15.337612645466455</v>
      </c>
      <c r="K284" s="316">
        <v>17.400353664598327</v>
      </c>
      <c r="L284" s="316">
        <v>20.305159968819975</v>
      </c>
      <c r="M284" s="316">
        <v>23.20996627304163</v>
      </c>
      <c r="N284" s="316">
        <v>26.054748401909876</v>
      </c>
      <c r="O284" s="316">
        <v>28.89953053077814</v>
      </c>
      <c r="P284" s="316">
        <v>31.781377666472373</v>
      </c>
      <c r="Q284" s="316">
        <v>34.663224802166596</v>
      </c>
    </row>
    <row r="285" spans="1:17" hidden="1" x14ac:dyDescent="0.25">
      <c r="A285" s="316" t="s">
        <v>546</v>
      </c>
      <c r="B285" s="316" t="s">
        <v>530</v>
      </c>
      <c r="C285" s="316" t="s">
        <v>0</v>
      </c>
      <c r="D285" s="316" t="s">
        <v>62</v>
      </c>
      <c r="E285" s="316" t="s">
        <v>535</v>
      </c>
      <c r="F285" s="316">
        <v>0.1537960036515178</v>
      </c>
      <c r="G285" s="316">
        <v>0.1899638845266152</v>
      </c>
      <c r="H285" s="316">
        <v>0.23078787687343419</v>
      </c>
      <c r="I285" s="316">
        <v>0.2716118692202531</v>
      </c>
      <c r="J285" s="316">
        <v>0.30701089574760326</v>
      </c>
      <c r="K285" s="316">
        <v>0.3424099222749532</v>
      </c>
      <c r="L285" s="316">
        <v>0.3929613837881043</v>
      </c>
      <c r="M285" s="316">
        <v>0.44351284530125562</v>
      </c>
      <c r="N285" s="316">
        <v>0.4930197243285363</v>
      </c>
      <c r="O285" s="316">
        <v>0.54252660335581715</v>
      </c>
      <c r="P285" s="316">
        <v>0.59267851343502187</v>
      </c>
      <c r="Q285" s="316">
        <v>0.64283042351422703</v>
      </c>
    </row>
    <row r="286" spans="1:17" hidden="1" x14ac:dyDescent="0.25">
      <c r="A286" s="316" t="s">
        <v>546</v>
      </c>
      <c r="B286" s="316" t="s">
        <v>530</v>
      </c>
      <c r="C286" s="316" t="s">
        <v>0</v>
      </c>
      <c r="D286" s="316" t="s">
        <v>62</v>
      </c>
      <c r="E286" s="316" t="s">
        <v>536</v>
      </c>
      <c r="F286" s="316">
        <v>1.7665963342255568</v>
      </c>
      <c r="G286" s="316">
        <v>2.2448708470391465</v>
      </c>
      <c r="H286" s="316">
        <v>2.8269563227714545</v>
      </c>
      <c r="I286" s="316">
        <v>3.4090417985037624</v>
      </c>
      <c r="J286" s="316">
        <v>3.9279159293698429</v>
      </c>
      <c r="K286" s="316">
        <v>4.4467900602359238</v>
      </c>
      <c r="L286" s="316">
        <v>5.1786004360749365</v>
      </c>
      <c r="M286" s="316">
        <v>5.91041081191395</v>
      </c>
      <c r="N286" s="316">
        <v>6.6270992451088153</v>
      </c>
      <c r="O286" s="316">
        <v>7.3437876783036797</v>
      </c>
      <c r="P286" s="316">
        <v>8.0698139308692802</v>
      </c>
      <c r="Q286" s="316">
        <v>8.7958401834348781</v>
      </c>
    </row>
    <row r="287" spans="1:17" hidden="1" x14ac:dyDescent="0.25">
      <c r="A287" s="316" t="s">
        <v>546</v>
      </c>
      <c r="B287" s="316" t="s">
        <v>530</v>
      </c>
      <c r="C287" s="316" t="s">
        <v>0</v>
      </c>
      <c r="D287" s="316" t="s">
        <v>62</v>
      </c>
      <c r="E287" s="316" t="s">
        <v>537</v>
      </c>
      <c r="F287" s="316">
        <v>6.2532936508304378</v>
      </c>
      <c r="G287" s="316">
        <v>7.937571918738862</v>
      </c>
      <c r="H287" s="316">
        <v>9.9057601420228565</v>
      </c>
      <c r="I287" s="316">
        <v>11.873948365306852</v>
      </c>
      <c r="J287" s="316">
        <v>13.746084506029385</v>
      </c>
      <c r="K287" s="316">
        <v>15.618220646751919</v>
      </c>
      <c r="L287" s="316">
        <v>18.25182043801971</v>
      </c>
      <c r="M287" s="316">
        <v>20.885420229287512</v>
      </c>
      <c r="N287" s="316">
        <v>23.464599987298026</v>
      </c>
      <c r="O287" s="316">
        <v>26.043779745308527</v>
      </c>
      <c r="P287" s="316">
        <v>28.656563945067298</v>
      </c>
      <c r="Q287" s="316">
        <v>31.269348144826075</v>
      </c>
    </row>
    <row r="288" spans="1:17" x14ac:dyDescent="0.25">
      <c r="A288" s="316" t="s">
        <v>546</v>
      </c>
      <c r="B288" s="316" t="s">
        <v>530</v>
      </c>
      <c r="C288" s="316" t="s">
        <v>4</v>
      </c>
      <c r="D288" s="316" t="s">
        <v>62</v>
      </c>
      <c r="E288" s="316" t="s">
        <v>533</v>
      </c>
      <c r="F288" s="316">
        <v>0.11396444402105307</v>
      </c>
      <c r="G288" s="316">
        <v>0.11254703349954352</v>
      </c>
      <c r="H288" s="316">
        <v>0.1167716070762288</v>
      </c>
      <c r="I288" s="316">
        <v>0.12099618065291411</v>
      </c>
      <c r="J288" s="316">
        <v>0.12493499982642535</v>
      </c>
      <c r="K288" s="316">
        <v>0.12887381899993658</v>
      </c>
      <c r="L288" s="316">
        <v>0.13095706266571991</v>
      </c>
      <c r="M288" s="316">
        <v>0.13304030633150324</v>
      </c>
      <c r="N288" s="316">
        <v>0.13570657669084168</v>
      </c>
      <c r="O288" s="316">
        <v>0.13837284705018002</v>
      </c>
      <c r="P288" s="316">
        <v>0.14103911740951847</v>
      </c>
      <c r="Q288" s="316">
        <v>0.1437053877688568</v>
      </c>
    </row>
    <row r="289" spans="1:17" x14ac:dyDescent="0.25">
      <c r="A289" s="316" t="s">
        <v>546</v>
      </c>
      <c r="B289" s="316" t="s">
        <v>530</v>
      </c>
      <c r="C289" s="316" t="s">
        <v>4</v>
      </c>
      <c r="D289" s="316" t="s">
        <v>62</v>
      </c>
      <c r="E289" s="316" t="s">
        <v>535</v>
      </c>
      <c r="F289" s="316">
        <v>5.5371984037233588</v>
      </c>
      <c r="G289" s="316">
        <v>5.7970668449941307</v>
      </c>
      <c r="H289" s="316">
        <v>6.0929430933402093</v>
      </c>
      <c r="I289" s="316">
        <v>6.3888193416862906</v>
      </c>
      <c r="J289" s="316">
        <v>6.6919600255829028</v>
      </c>
      <c r="K289" s="316">
        <v>6.9951007094795177</v>
      </c>
      <c r="L289" s="316">
        <v>7.1696150855575853</v>
      </c>
      <c r="M289" s="316">
        <v>7.3441294616356565</v>
      </c>
      <c r="N289" s="316">
        <v>7.5674842788650807</v>
      </c>
      <c r="O289" s="316">
        <v>7.7908390960945022</v>
      </c>
      <c r="P289" s="316">
        <v>8.0141939133239255</v>
      </c>
      <c r="Q289" s="316">
        <v>8.2375487305533479</v>
      </c>
    </row>
    <row r="290" spans="1:17" hidden="1" x14ac:dyDescent="0.25">
      <c r="A290" s="316" t="s">
        <v>546</v>
      </c>
      <c r="B290" s="316" t="s">
        <v>180</v>
      </c>
      <c r="C290" s="316" t="s">
        <v>531</v>
      </c>
      <c r="D290" s="316" t="s">
        <v>62</v>
      </c>
      <c r="E290" s="316" t="s">
        <v>533</v>
      </c>
      <c r="F290" s="316">
        <f>'[4]Breakdown-Olefins'!F100+'[4]Breakdown-Olefins'!F107</f>
        <v>1.0599633632139194</v>
      </c>
      <c r="G290" s="316">
        <f>'[4]Breakdown-Olefins'!G100+'[4]Breakdown-Olefins'!G107</f>
        <v>1.5842173690956221</v>
      </c>
      <c r="H290" s="316">
        <f>'[4]Breakdown-Olefins'!H100+'[4]Breakdown-Olefins'!H107</f>
        <v>1.6457106818565717</v>
      </c>
      <c r="I290" s="316">
        <f>'[4]Breakdown-Olefins'!I100+'[4]Breakdown-Olefins'!I107</f>
        <v>1.7072039946175213</v>
      </c>
      <c r="J290" s="316">
        <f>'[4]Breakdown-Olefins'!J100+'[4]Breakdown-Olefins'!J107</f>
        <v>1.667034000686314</v>
      </c>
      <c r="K290" s="316">
        <f>'[4]Breakdown-Olefins'!K100+'[4]Breakdown-Olefins'!K107</f>
        <v>1.6268640067551066</v>
      </c>
      <c r="L290" s="316">
        <f>'[4]Breakdown-Olefins'!L100+'[4]Breakdown-Olefins'!L107</f>
        <v>1.6275411900620023</v>
      </c>
      <c r="M290" s="316">
        <f>'[4]Breakdown-Olefins'!M100+'[4]Breakdown-Olefins'!M107</f>
        <v>1.6282183733688977</v>
      </c>
      <c r="N290" s="316">
        <f>'[4]Breakdown-Olefins'!N100+'[4]Breakdown-Olefins'!N107</f>
        <v>1.6255527710057567</v>
      </c>
      <c r="O290" s="316">
        <f>'[4]Breakdown-Olefins'!O100+'[4]Breakdown-Olefins'!O107</f>
        <v>1.6228871686426156</v>
      </c>
      <c r="P290" s="316">
        <f>'[4]Breakdown-Olefins'!P100+'[4]Breakdown-Olefins'!P107</f>
        <v>1.6206905878612954</v>
      </c>
      <c r="Q290" s="316">
        <f>'[4]Breakdown-Olefins'!Q100+'[4]Breakdown-Olefins'!Q107</f>
        <v>1.6184940070799754</v>
      </c>
    </row>
    <row r="291" spans="1:17" hidden="1" x14ac:dyDescent="0.25">
      <c r="A291" s="316" t="s">
        <v>546</v>
      </c>
      <c r="B291" s="316" t="s">
        <v>180</v>
      </c>
      <c r="C291" s="316" t="s">
        <v>531</v>
      </c>
      <c r="D291" s="316" t="s">
        <v>62</v>
      </c>
      <c r="E291" s="316" t="s">
        <v>534</v>
      </c>
      <c r="F291" s="316">
        <f>'[4]Breakdown-Olefins'!F101+'[4]Breakdown-Olefins'!F108</f>
        <v>31.153148869382807</v>
      </c>
      <c r="G291" s="316">
        <f>'[4]Breakdown-Olefins'!G101+'[4]Breakdown-Olefins'!G108</f>
        <v>35.747102849190455</v>
      </c>
      <c r="H291" s="316">
        <f>'[4]Breakdown-Olefins'!H101+'[4]Breakdown-Olefins'!H108</f>
        <v>35.96261101152264</v>
      </c>
      <c r="I291" s="316">
        <f>'[4]Breakdown-Olefins'!I101+'[4]Breakdown-Olefins'!I108</f>
        <v>36.178119173854832</v>
      </c>
      <c r="J291" s="316">
        <f>'[4]Breakdown-Olefins'!J101+'[4]Breakdown-Olefins'!J108</f>
        <v>31.683438179613773</v>
      </c>
      <c r="K291" s="316">
        <f>'[4]Breakdown-Olefins'!K101+'[4]Breakdown-Olefins'!K108</f>
        <v>27.18875718537269</v>
      </c>
      <c r="L291" s="316">
        <f>'[4]Breakdown-Olefins'!L101+'[4]Breakdown-Olefins'!L108</f>
        <v>27.184297976236987</v>
      </c>
      <c r="M291" s="316">
        <f>'[4]Breakdown-Olefins'!M101+'[4]Breakdown-Olefins'!M108</f>
        <v>27.179838767101291</v>
      </c>
      <c r="N291" s="316">
        <f>'[4]Breakdown-Olefins'!N101+'[4]Breakdown-Olefins'!N108</f>
        <v>26.937857093087437</v>
      </c>
      <c r="O291" s="316">
        <f>'[4]Breakdown-Olefins'!O101+'[4]Breakdown-Olefins'!O108</f>
        <v>26.695875419073587</v>
      </c>
      <c r="P291" s="316">
        <f>'[4]Breakdown-Olefins'!P101+'[4]Breakdown-Olefins'!P108</f>
        <v>26.367009593225486</v>
      </c>
      <c r="Q291" s="316">
        <f>'[4]Breakdown-Olefins'!Q101+'[4]Breakdown-Olefins'!Q108</f>
        <v>26.038143767377381</v>
      </c>
    </row>
    <row r="292" spans="1:17" hidden="1" x14ac:dyDescent="0.25">
      <c r="A292" s="316" t="s">
        <v>546</v>
      </c>
      <c r="B292" s="316" t="s">
        <v>180</v>
      </c>
      <c r="C292" s="316" t="s">
        <v>531</v>
      </c>
      <c r="D292" s="316" t="s">
        <v>62</v>
      </c>
      <c r="E292" s="316" t="s">
        <v>535</v>
      </c>
      <c r="F292" s="316">
        <f>'[4]Breakdown-Olefins'!F102+'[4]Breakdown-Olefins'!F109</f>
        <v>0.97121682849337709</v>
      </c>
      <c r="G292" s="316">
        <f>'[4]Breakdown-Olefins'!G102+'[4]Breakdown-Olefins'!G109</f>
        <v>1.0918995982960724</v>
      </c>
      <c r="H292" s="316">
        <f>'[4]Breakdown-Olefins'!H102+'[4]Breakdown-Olefins'!H109</f>
        <v>1.095132715022739</v>
      </c>
      <c r="I292" s="316">
        <f>'[4]Breakdown-Olefins'!I102+'[4]Breakdown-Olefins'!I109</f>
        <v>1.0983658317494052</v>
      </c>
      <c r="J292" s="316">
        <f>'[4]Breakdown-Olefins'!J102+'[4]Breakdown-Olefins'!J109</f>
        <v>0.95864969951822832</v>
      </c>
      <c r="K292" s="316">
        <f>'[4]Breakdown-Olefins'!K102+'[4]Breakdown-Olefins'!K109</f>
        <v>0.81893356728705125</v>
      </c>
      <c r="L292" s="316">
        <f>'[4]Breakdown-Olefins'!L102+'[4]Breakdown-Olefins'!L109</f>
        <v>0.81742997034417009</v>
      </c>
      <c r="M292" s="316">
        <f>'[4]Breakdown-Olefins'!M102+'[4]Breakdown-Olefins'!M109</f>
        <v>0.81592637340128848</v>
      </c>
      <c r="N292" s="316">
        <f>'[4]Breakdown-Olefins'!N102+'[4]Breakdown-Olefins'!N109</f>
        <v>0.7981182399392901</v>
      </c>
      <c r="O292" s="316">
        <f>'[4]Breakdown-Olefins'!O102+'[4]Breakdown-Olefins'!O109</f>
        <v>0.78031010647729149</v>
      </c>
      <c r="P292" s="316">
        <f>'[4]Breakdown-Olefins'!P102+'[4]Breakdown-Olefins'!P109</f>
        <v>0.76292234349793808</v>
      </c>
      <c r="Q292" s="316">
        <f>'[4]Breakdown-Olefins'!Q102+'[4]Breakdown-Olefins'!Q109</f>
        <v>0.74553458051858446</v>
      </c>
    </row>
    <row r="293" spans="1:17" hidden="1" x14ac:dyDescent="0.25">
      <c r="A293" s="316" t="s">
        <v>546</v>
      </c>
      <c r="B293" s="316" t="s">
        <v>180</v>
      </c>
      <c r="C293" s="316" t="s">
        <v>531</v>
      </c>
      <c r="D293" s="316" t="s">
        <v>62</v>
      </c>
      <c r="E293" s="316" t="s">
        <v>536</v>
      </c>
      <c r="F293" s="316">
        <f>'[4]Breakdown-Olefins'!F103+'[4]Breakdown-Olefins'!F110</f>
        <v>5.7329078949558339</v>
      </c>
      <c r="G293" s="316">
        <f>'[4]Breakdown-Olefins'!G103+'[4]Breakdown-Olefins'!G110</f>
        <v>6.6514813973878759</v>
      </c>
      <c r="H293" s="316">
        <f>'[4]Breakdown-Olefins'!H103+'[4]Breakdown-Olefins'!H110</f>
        <v>6.7038580350932229</v>
      </c>
      <c r="I293" s="316">
        <f>'[4]Breakdown-Olefins'!I103+'[4]Breakdown-Olefins'!I110</f>
        <v>6.7562346727985725</v>
      </c>
      <c r="J293" s="316">
        <f>'[4]Breakdown-Olefins'!J103+'[4]Breakdown-Olefins'!J110</f>
        <v>5.9028766045710093</v>
      </c>
      <c r="K293" s="316">
        <f>'[4]Breakdown-Olefins'!K103+'[4]Breakdown-Olefins'!K110</f>
        <v>5.0495185363434461</v>
      </c>
      <c r="L293" s="316">
        <f>'[4]Breakdown-Olefins'!L103+'[4]Breakdown-Olefins'!L110</f>
        <v>5.0486702910343064</v>
      </c>
      <c r="M293" s="316">
        <f>'[4]Breakdown-Olefins'!M103+'[4]Breakdown-Olefins'!M110</f>
        <v>5.0478220457251703</v>
      </c>
      <c r="N293" s="316">
        <f>'[4]Breakdown-Olefins'!N103+'[4]Breakdown-Olefins'!N110</f>
        <v>5.0017915022738029</v>
      </c>
      <c r="O293" s="316">
        <f>'[4]Breakdown-Olefins'!O103+'[4]Breakdown-Olefins'!O110</f>
        <v>4.9557609588224354</v>
      </c>
      <c r="P293" s="316">
        <f>'[4]Breakdown-Olefins'!P103+'[4]Breakdown-Olefins'!P110</f>
        <v>4.8932030285656829</v>
      </c>
      <c r="Q293" s="316">
        <f>'[4]Breakdown-Olefins'!Q103+'[4]Breakdown-Olefins'!Q110</f>
        <v>4.8306450983089304</v>
      </c>
    </row>
    <row r="294" spans="1:17" hidden="1" x14ac:dyDescent="0.25">
      <c r="A294" s="316" t="s">
        <v>546</v>
      </c>
      <c r="B294" s="316" t="s">
        <v>180</v>
      </c>
      <c r="C294" s="316" t="s">
        <v>531</v>
      </c>
      <c r="D294" s="316" t="s">
        <v>62</v>
      </c>
      <c r="E294" s="316" t="s">
        <v>537</v>
      </c>
      <c r="F294" s="316">
        <f>'[4]Breakdown-Olefins'!F104+'[4]Breakdown-Olefins'!F111</f>
        <v>25.803536407362838</v>
      </c>
      <c r="G294" s="316">
        <f>'[4]Breakdown-Olefins'!G104+'[4]Breakdown-Olefins'!G111</f>
        <v>28.522353888552399</v>
      </c>
      <c r="H294" s="316">
        <f>'[4]Breakdown-Olefins'!H104+'[4]Breakdown-Olefins'!H111</f>
        <v>28.641246517851094</v>
      </c>
      <c r="I294" s="316">
        <f>'[4]Breakdown-Olefins'!I104+'[4]Breakdown-Olefins'!I111</f>
        <v>28.760139147149776</v>
      </c>
      <c r="J294" s="316">
        <f>'[4]Breakdown-Olefins'!J104+'[4]Breakdown-Olefins'!J111</f>
        <v>24.992545177430376</v>
      </c>
      <c r="K294" s="316">
        <f>'[4]Breakdown-Olefins'!K104+'[4]Breakdown-Olefins'!K111</f>
        <v>21.224951207710966</v>
      </c>
      <c r="L294" s="316">
        <f>'[4]Breakdown-Olefins'!L104+'[4]Breakdown-Olefins'!L111</f>
        <v>21.135407659869042</v>
      </c>
      <c r="M294" s="316">
        <f>'[4]Breakdown-Olefins'!M104+'[4]Breakdown-Olefins'!M111</f>
        <v>21.045864112027118</v>
      </c>
      <c r="N294" s="316">
        <f>'[4]Breakdown-Olefins'!N104+'[4]Breakdown-Olefins'!N111</f>
        <v>20.403134864164386</v>
      </c>
      <c r="O294" s="316">
        <f>'[4]Breakdown-Olefins'!O104+'[4]Breakdown-Olefins'!O111</f>
        <v>19.760405616301657</v>
      </c>
      <c r="P294" s="316">
        <f>'[4]Breakdown-Olefins'!P104+'[4]Breakdown-Olefins'!P111</f>
        <v>18.923483565590146</v>
      </c>
      <c r="Q294" s="316">
        <f>'[4]Breakdown-Olefins'!Q104+'[4]Breakdown-Olefins'!Q111</f>
        <v>18.086561514878632</v>
      </c>
    </row>
    <row r="295" spans="1:17" hidden="1" x14ac:dyDescent="0.25">
      <c r="A295" s="316" t="s">
        <v>546</v>
      </c>
      <c r="B295" s="316" t="s">
        <v>180</v>
      </c>
      <c r="C295" s="316" t="s">
        <v>538</v>
      </c>
      <c r="D295" s="316" t="s">
        <v>62</v>
      </c>
      <c r="E295" s="316" t="s">
        <v>533</v>
      </c>
      <c r="F295" s="316">
        <v>0.56507284168408267</v>
      </c>
      <c r="G295" s="316">
        <v>0.57513254524681756</v>
      </c>
      <c r="H295" s="316">
        <v>0.56363252054900892</v>
      </c>
      <c r="I295" s="316">
        <v>0.5521324958512005</v>
      </c>
      <c r="J295" s="316">
        <v>0.54317646459753643</v>
      </c>
      <c r="K295" s="316">
        <v>0.53422043334387204</v>
      </c>
      <c r="L295" s="316">
        <v>0.53422043334387204</v>
      </c>
      <c r="M295" s="316">
        <v>0.53422043334387204</v>
      </c>
      <c r="N295" s="316">
        <v>0.53422043334387204</v>
      </c>
      <c r="O295" s="316">
        <v>0.53422043334387204</v>
      </c>
      <c r="P295" s="316">
        <v>0.53422043334387204</v>
      </c>
      <c r="Q295" s="316">
        <v>0.53422043334387204</v>
      </c>
    </row>
    <row r="296" spans="1:17" hidden="1" x14ac:dyDescent="0.25">
      <c r="A296" s="316" t="s">
        <v>546</v>
      </c>
      <c r="B296" s="316" t="s">
        <v>180</v>
      </c>
      <c r="C296" s="316" t="s">
        <v>538</v>
      </c>
      <c r="D296" s="316" t="s">
        <v>62</v>
      </c>
      <c r="E296" s="316" t="s">
        <v>534</v>
      </c>
      <c r="F296" s="316">
        <v>0.43637773461851276</v>
      </c>
      <c r="G296" s="316">
        <v>0.44428136090570491</v>
      </c>
      <c r="H296" s="316">
        <v>0.4305662734006187</v>
      </c>
      <c r="I296" s="316">
        <v>0.41685118589553244</v>
      </c>
      <c r="J296" s="316">
        <v>0.40779601597841286</v>
      </c>
      <c r="K296" s="316">
        <v>0.3987408460612934</v>
      </c>
      <c r="L296" s="316">
        <v>0.3987408460612934</v>
      </c>
      <c r="M296" s="316">
        <v>0.3987408460612934</v>
      </c>
      <c r="N296" s="316">
        <v>0.3987408460612934</v>
      </c>
      <c r="O296" s="316">
        <v>0.3987408460612934</v>
      </c>
      <c r="P296" s="316">
        <v>0.3987408460612934</v>
      </c>
      <c r="Q296" s="316">
        <v>0.3987408460612934</v>
      </c>
    </row>
    <row r="297" spans="1:17" hidden="1" x14ac:dyDescent="0.25">
      <c r="A297" s="316" t="s">
        <v>546</v>
      </c>
      <c r="B297" s="316" t="s">
        <v>180</v>
      </c>
      <c r="C297" s="316" t="s">
        <v>538</v>
      </c>
      <c r="D297" s="316" t="s">
        <v>62</v>
      </c>
      <c r="E297" s="316" t="s">
        <v>535</v>
      </c>
      <c r="F297" s="316">
        <v>6.0056385061109337E-2</v>
      </c>
      <c r="G297" s="316">
        <v>6.1129919231447956E-2</v>
      </c>
      <c r="H297" s="316">
        <v>5.9912449737327136E-2</v>
      </c>
      <c r="I297" s="316">
        <v>5.8694980243206338E-2</v>
      </c>
      <c r="J297" s="316">
        <v>5.7651403774576511E-2</v>
      </c>
      <c r="K297" s="316">
        <v>5.6607827305946698E-2</v>
      </c>
      <c r="L297" s="316">
        <v>5.6607827305946698E-2</v>
      </c>
      <c r="M297" s="316">
        <v>5.6607827305946698E-2</v>
      </c>
      <c r="N297" s="316">
        <v>5.6607827305946698E-2</v>
      </c>
      <c r="O297" s="316">
        <v>5.6607827305946698E-2</v>
      </c>
      <c r="P297" s="316">
        <v>5.6607827305946698E-2</v>
      </c>
      <c r="Q297" s="316">
        <v>5.6607827305946698E-2</v>
      </c>
    </row>
    <row r="298" spans="1:17" hidden="1" x14ac:dyDescent="0.25">
      <c r="A298" s="316" t="s">
        <v>546</v>
      </c>
      <c r="B298" s="316" t="s">
        <v>180</v>
      </c>
      <c r="C298" s="316" t="s">
        <v>538</v>
      </c>
      <c r="D298" s="316" t="s">
        <v>62</v>
      </c>
      <c r="E298" s="316" t="s">
        <v>536</v>
      </c>
      <c r="F298" s="316">
        <v>0.77041882829338171</v>
      </c>
      <c r="G298" s="316">
        <v>0.79299225568083331</v>
      </c>
      <c r="H298" s="316">
        <v>0.78011558696149397</v>
      </c>
      <c r="I298" s="316">
        <v>0.76723891824215429</v>
      </c>
      <c r="J298" s="316">
        <v>0.75653912767056153</v>
      </c>
      <c r="K298" s="316">
        <v>0.7458393370989691</v>
      </c>
      <c r="L298" s="316">
        <v>0.7458393370989691</v>
      </c>
      <c r="M298" s="316">
        <v>0.7458393370989691</v>
      </c>
      <c r="N298" s="316">
        <v>0.7458393370989691</v>
      </c>
      <c r="O298" s="316">
        <v>0.7458393370989691</v>
      </c>
      <c r="P298" s="316">
        <v>0.7458393370989691</v>
      </c>
      <c r="Q298" s="316">
        <v>0.7458393370989691</v>
      </c>
    </row>
    <row r="299" spans="1:17" hidden="1" x14ac:dyDescent="0.25">
      <c r="A299" s="316" t="s">
        <v>546</v>
      </c>
      <c r="B299" s="316" t="s">
        <v>180</v>
      </c>
      <c r="C299" s="316" t="s">
        <v>538</v>
      </c>
      <c r="D299" s="316" t="s">
        <v>62</v>
      </c>
      <c r="E299" s="316" t="s">
        <v>537</v>
      </c>
      <c r="F299" s="316">
        <v>1.2362884626052597</v>
      </c>
      <c r="G299" s="316">
        <v>1.2299372528222245</v>
      </c>
      <c r="H299" s="316">
        <v>1.193461276671131</v>
      </c>
      <c r="I299" s="316">
        <v>1.1569853005200368</v>
      </c>
      <c r="J299" s="316">
        <v>1.1209151445666607</v>
      </c>
      <c r="K299" s="316">
        <v>1.0848449886132849</v>
      </c>
      <c r="L299" s="316">
        <v>1.0848449886132849</v>
      </c>
      <c r="M299" s="316">
        <v>1.0848449886132849</v>
      </c>
      <c r="N299" s="316">
        <v>1.0848449886132849</v>
      </c>
      <c r="O299" s="316">
        <v>1.0848449886132849</v>
      </c>
      <c r="P299" s="316">
        <v>1.0848449886132849</v>
      </c>
      <c r="Q299" s="316">
        <v>1.0848449886132849</v>
      </c>
    </row>
    <row r="300" spans="1:17" hidden="1" x14ac:dyDescent="0.25">
      <c r="A300" s="316" t="s">
        <v>546</v>
      </c>
      <c r="B300" s="316" t="s">
        <v>180</v>
      </c>
      <c r="C300" s="316" t="s">
        <v>6</v>
      </c>
      <c r="D300" s="316" t="s">
        <v>62</v>
      </c>
      <c r="E300" s="316" t="s">
        <v>533</v>
      </c>
      <c r="F300" s="316">
        <v>1.3435013543561762</v>
      </c>
      <c r="G300" s="316">
        <v>2.1663836222416544</v>
      </c>
      <c r="H300" s="316">
        <v>2.5106134878116348</v>
      </c>
      <c r="I300" s="316">
        <v>2.854843353381614</v>
      </c>
      <c r="J300" s="316">
        <v>3.0603644972288966</v>
      </c>
      <c r="K300" s="316">
        <v>3.2658856410761787</v>
      </c>
      <c r="L300" s="316">
        <v>3.4114977825958408</v>
      </c>
      <c r="M300" s="316">
        <v>3.5571099241155015</v>
      </c>
      <c r="N300" s="316">
        <v>3.6939583719325899</v>
      </c>
      <c r="O300" s="316">
        <v>3.8308068197496774</v>
      </c>
      <c r="P300" s="316">
        <v>3.9676552675667658</v>
      </c>
      <c r="Q300" s="316">
        <v>4.1045037153838537</v>
      </c>
    </row>
    <row r="301" spans="1:17" hidden="1" x14ac:dyDescent="0.25">
      <c r="A301" s="316" t="s">
        <v>546</v>
      </c>
      <c r="B301" s="316" t="s">
        <v>180</v>
      </c>
      <c r="C301" s="316" t="s">
        <v>6</v>
      </c>
      <c r="D301" s="316" t="s">
        <v>62</v>
      </c>
      <c r="E301" s="316" t="s">
        <v>534</v>
      </c>
      <c r="F301" s="316">
        <v>0.61967952470629095</v>
      </c>
      <c r="G301" s="316">
        <v>0.98023656666446068</v>
      </c>
      <c r="H301" s="316">
        <v>1.1877444626529321</v>
      </c>
      <c r="I301" s="316">
        <v>1.3952523586414036</v>
      </c>
      <c r="J301" s="316">
        <v>1.5823904843284367</v>
      </c>
      <c r="K301" s="316">
        <v>1.7695286100154699</v>
      </c>
      <c r="L301" s="316">
        <v>1.9271392079720833</v>
      </c>
      <c r="M301" s="316">
        <v>2.0847498059286971</v>
      </c>
      <c r="N301" s="316">
        <v>2.2328745808601433</v>
      </c>
      <c r="O301" s="316">
        <v>2.3809993557915887</v>
      </c>
      <c r="P301" s="316">
        <v>2.529124130723035</v>
      </c>
      <c r="Q301" s="316">
        <v>2.6772489056544804</v>
      </c>
    </row>
    <row r="302" spans="1:17" hidden="1" x14ac:dyDescent="0.25">
      <c r="A302" s="316" t="s">
        <v>546</v>
      </c>
      <c r="B302" s="316" t="s">
        <v>180</v>
      </c>
      <c r="C302" s="316" t="s">
        <v>6</v>
      </c>
      <c r="D302" s="316" t="s">
        <v>62</v>
      </c>
      <c r="E302" s="316" t="s">
        <v>535</v>
      </c>
      <c r="F302" s="316">
        <v>1.5930573232169305E-2</v>
      </c>
      <c r="G302" s="316">
        <v>2.5623500907482909E-2</v>
      </c>
      <c r="H302" s="316">
        <v>2.9870477201478753E-2</v>
      </c>
      <c r="I302" s="316">
        <v>3.4117453495474612E-2</v>
      </c>
      <c r="J302" s="316">
        <v>3.6867576281160684E-2</v>
      </c>
      <c r="K302" s="316">
        <v>3.9617699066846777E-2</v>
      </c>
      <c r="L302" s="316">
        <v>4.1651024359121033E-2</v>
      </c>
      <c r="M302" s="316">
        <v>4.3684349651395268E-2</v>
      </c>
      <c r="N302" s="316">
        <v>4.5595298884412251E-2</v>
      </c>
      <c r="O302" s="316">
        <v>4.7506248117429234E-2</v>
      </c>
      <c r="P302" s="316">
        <v>4.9417197350446217E-2</v>
      </c>
      <c r="Q302" s="316">
        <v>5.1328146583463199E-2</v>
      </c>
    </row>
    <row r="303" spans="1:17" hidden="1" x14ac:dyDescent="0.25">
      <c r="A303" s="316" t="s">
        <v>546</v>
      </c>
      <c r="B303" s="316" t="s">
        <v>180</v>
      </c>
      <c r="C303" s="316" t="s">
        <v>6</v>
      </c>
      <c r="D303" s="316" t="s">
        <v>62</v>
      </c>
      <c r="E303" s="316" t="s">
        <v>536</v>
      </c>
      <c r="F303" s="316">
        <v>0.11787746077945917</v>
      </c>
      <c r="G303" s="316">
        <v>0.1864637975514</v>
      </c>
      <c r="H303" s="316">
        <v>0.22593662648245544</v>
      </c>
      <c r="I303" s="316">
        <v>0.26540945541351085</v>
      </c>
      <c r="J303" s="316">
        <v>0.30100748018521889</v>
      </c>
      <c r="K303" s="316">
        <v>0.3366055049569267</v>
      </c>
      <c r="L303" s="316">
        <v>0.36658670707565677</v>
      </c>
      <c r="M303" s="316">
        <v>0.39656790919438667</v>
      </c>
      <c r="N303" s="316">
        <v>0.42474468711152602</v>
      </c>
      <c r="O303" s="316">
        <v>0.45292146502866565</v>
      </c>
      <c r="P303" s="316">
        <v>0.48109824294580505</v>
      </c>
      <c r="Q303" s="316">
        <v>0.50927502086294463</v>
      </c>
    </row>
    <row r="304" spans="1:17" hidden="1" x14ac:dyDescent="0.25">
      <c r="A304" s="316" t="s">
        <v>546</v>
      </c>
      <c r="B304" s="316" t="s">
        <v>180</v>
      </c>
      <c r="C304" s="316" t="s">
        <v>6</v>
      </c>
      <c r="D304" s="316" t="s">
        <v>62</v>
      </c>
      <c r="E304" s="316" t="s">
        <v>537</v>
      </c>
      <c r="F304" s="316">
        <v>0.11588765530741063</v>
      </c>
      <c r="G304" s="316">
        <v>0.13502996311413198</v>
      </c>
      <c r="H304" s="316">
        <v>0.14234604231101963</v>
      </c>
      <c r="I304" s="316">
        <v>0.14966212150790725</v>
      </c>
      <c r="J304" s="316">
        <v>0.15320568267321052</v>
      </c>
      <c r="K304" s="316">
        <v>0.15674924383851385</v>
      </c>
      <c r="L304" s="316">
        <v>0.15674924383851385</v>
      </c>
      <c r="M304" s="316">
        <v>0.15674924383851385</v>
      </c>
      <c r="N304" s="316">
        <v>0.15674924383851385</v>
      </c>
      <c r="O304" s="316">
        <v>0.15674924383851385</v>
      </c>
      <c r="P304" s="316">
        <v>0.15674924383851385</v>
      </c>
      <c r="Q304" s="316">
        <v>0.15674924383851385</v>
      </c>
    </row>
    <row r="305" spans="1:17" hidden="1" x14ac:dyDescent="0.25">
      <c r="A305" s="316" t="s">
        <v>546</v>
      </c>
      <c r="B305" s="316" t="s">
        <v>180</v>
      </c>
      <c r="C305" s="316" t="s">
        <v>0</v>
      </c>
      <c r="D305" s="316" t="s">
        <v>62</v>
      </c>
      <c r="E305" s="316" t="s">
        <v>533</v>
      </c>
      <c r="F305" s="316">
        <v>24.819340578167733</v>
      </c>
      <c r="G305" s="316">
        <v>27.143010655368226</v>
      </c>
      <c r="H305" s="316">
        <v>33.775695589270455</v>
      </c>
      <c r="I305" s="316">
        <v>40.408380523172681</v>
      </c>
      <c r="J305" s="316">
        <v>44.561220205454667</v>
      </c>
      <c r="K305" s="316">
        <v>48.714059887736632</v>
      </c>
      <c r="L305" s="316">
        <v>53.057721925250441</v>
      </c>
      <c r="M305" s="316">
        <v>57.401383962764278</v>
      </c>
      <c r="N305" s="316">
        <v>61.374638663350815</v>
      </c>
      <c r="O305" s="316">
        <v>65.347893363937374</v>
      </c>
      <c r="P305" s="316">
        <v>69.321148064524053</v>
      </c>
      <c r="Q305" s="316">
        <v>73.29440276511076</v>
      </c>
    </row>
    <row r="306" spans="1:17" hidden="1" x14ac:dyDescent="0.25">
      <c r="A306" s="316" t="s">
        <v>546</v>
      </c>
      <c r="B306" s="316" t="s">
        <v>180</v>
      </c>
      <c r="C306" s="316" t="s">
        <v>0</v>
      </c>
      <c r="D306" s="316" t="s">
        <v>62</v>
      </c>
      <c r="E306" s="316" t="s">
        <v>534</v>
      </c>
      <c r="F306" s="316">
        <v>6.0639828362572175</v>
      </c>
      <c r="G306" s="316">
        <v>6.6357996310945468</v>
      </c>
      <c r="H306" s="316">
        <v>8.2552867785690403</v>
      </c>
      <c r="I306" s="316">
        <v>9.8747739260435345</v>
      </c>
      <c r="J306" s="316">
        <v>10.890696015904513</v>
      </c>
      <c r="K306" s="316">
        <v>11.906618105765483</v>
      </c>
      <c r="L306" s="316">
        <v>12.965680828108724</v>
      </c>
      <c r="M306" s="316">
        <v>14.024743550451957</v>
      </c>
      <c r="N306" s="316">
        <v>14.993494319601286</v>
      </c>
      <c r="O306" s="316">
        <v>15.962245088750615</v>
      </c>
      <c r="P306" s="316">
        <v>16.930995857899973</v>
      </c>
      <c r="Q306" s="316">
        <v>17.899746627049339</v>
      </c>
    </row>
    <row r="307" spans="1:17" hidden="1" x14ac:dyDescent="0.25">
      <c r="A307" s="316" t="s">
        <v>546</v>
      </c>
      <c r="B307" s="316" t="s">
        <v>180</v>
      </c>
      <c r="C307" s="316" t="s">
        <v>0</v>
      </c>
      <c r="D307" s="316" t="s">
        <v>62</v>
      </c>
      <c r="E307" s="316" t="s">
        <v>535</v>
      </c>
      <c r="F307" s="316">
        <v>7.2615864584985604E-5</v>
      </c>
      <c r="G307" s="316">
        <v>2.2959198066416137E-3</v>
      </c>
      <c r="H307" s="316">
        <v>2.2231400990706646E-3</v>
      </c>
      <c r="I307" s="316">
        <v>2.1503603914997155E-3</v>
      </c>
      <c r="J307" s="316">
        <v>2.0136467086018309E-3</v>
      </c>
      <c r="K307" s="316">
        <v>1.8769330257039449E-3</v>
      </c>
      <c r="L307" s="316">
        <v>1.8769330257039449E-3</v>
      </c>
      <c r="M307" s="316">
        <v>1.8769330257039449E-3</v>
      </c>
      <c r="N307" s="316">
        <v>1.8769330257039449E-3</v>
      </c>
      <c r="O307" s="316">
        <v>1.8769330257039449E-3</v>
      </c>
      <c r="P307" s="316">
        <v>1.8769330257039449E-3</v>
      </c>
      <c r="Q307" s="316">
        <v>1.8769330257039449E-3</v>
      </c>
    </row>
    <row r="308" spans="1:17" hidden="1" x14ac:dyDescent="0.25">
      <c r="A308" s="316" t="s">
        <v>546</v>
      </c>
      <c r="B308" s="316" t="s">
        <v>180</v>
      </c>
      <c r="C308" s="316" t="s">
        <v>0</v>
      </c>
      <c r="D308" s="316" t="s">
        <v>62</v>
      </c>
      <c r="E308" s="316" t="s">
        <v>536</v>
      </c>
      <c r="F308" s="316">
        <v>1.1535105977352089</v>
      </c>
      <c r="G308" s="316">
        <v>1.2622834538956909</v>
      </c>
      <c r="H308" s="316">
        <v>1.5703475823655546</v>
      </c>
      <c r="I308" s="316">
        <v>1.8784117108354177</v>
      </c>
      <c r="J308" s="316">
        <v>2.0716637250266769</v>
      </c>
      <c r="K308" s="316">
        <v>2.2649157392179364</v>
      </c>
      <c r="L308" s="316">
        <v>2.4663741052583066</v>
      </c>
      <c r="M308" s="316">
        <v>2.6678324712986754</v>
      </c>
      <c r="N308" s="316">
        <v>2.8521114029764569</v>
      </c>
      <c r="O308" s="316">
        <v>3.0363903346542394</v>
      </c>
      <c r="P308" s="316">
        <v>3.2206692663320275</v>
      </c>
      <c r="Q308" s="316">
        <v>3.4049481980098157</v>
      </c>
    </row>
    <row r="309" spans="1:17" hidden="1" x14ac:dyDescent="0.25">
      <c r="A309" s="316" t="s">
        <v>546</v>
      </c>
      <c r="B309" s="316" t="s">
        <v>180</v>
      </c>
      <c r="C309" s="316" t="s">
        <v>0</v>
      </c>
      <c r="D309" s="316" t="s">
        <v>62</v>
      </c>
      <c r="E309" s="316" t="s">
        <v>537</v>
      </c>
      <c r="F309" s="316">
        <v>5.4978205977481593</v>
      </c>
      <c r="G309" s="316">
        <v>6.0162498607728194</v>
      </c>
      <c r="H309" s="316">
        <v>7.4845339963969844</v>
      </c>
      <c r="I309" s="316">
        <v>8.9528181320211466</v>
      </c>
      <c r="J309" s="316">
        <v>9.873888910445773</v>
      </c>
      <c r="K309" s="316">
        <v>10.794959688870405</v>
      </c>
      <c r="L309" s="316">
        <v>11.75514328543211</v>
      </c>
      <c r="M309" s="316">
        <v>12.715326881993812</v>
      </c>
      <c r="N309" s="316">
        <v>13.593630478248851</v>
      </c>
      <c r="O309" s="316">
        <v>14.471934074503894</v>
      </c>
      <c r="P309" s="316">
        <v>15.350237670758968</v>
      </c>
      <c r="Q309" s="316">
        <v>16.228541267014037</v>
      </c>
    </row>
    <row r="310" spans="1:17" x14ac:dyDescent="0.25">
      <c r="A310" s="316" t="s">
        <v>546</v>
      </c>
      <c r="B310" s="316" t="s">
        <v>180</v>
      </c>
      <c r="C310" s="316" t="s">
        <v>4</v>
      </c>
      <c r="D310" s="316" t="s">
        <v>62</v>
      </c>
      <c r="E310" s="316" t="s">
        <v>533</v>
      </c>
      <c r="F310" s="316">
        <v>8.9925602755746278E-2</v>
      </c>
      <c r="G310" s="316">
        <v>9.858922574142466E-2</v>
      </c>
      <c r="H310" s="316">
        <v>0.10165475822027512</v>
      </c>
      <c r="I310" s="316">
        <v>0.10472029069912553</v>
      </c>
      <c r="J310" s="316">
        <v>0.107581861509479</v>
      </c>
      <c r="K310" s="316">
        <v>0.1104434323198325</v>
      </c>
      <c r="L310" s="316">
        <v>0.1104434323198325</v>
      </c>
      <c r="M310" s="316">
        <v>0.1104434323198325</v>
      </c>
      <c r="N310" s="316">
        <v>0.1104434323198325</v>
      </c>
      <c r="O310" s="316">
        <v>0.1104434323198325</v>
      </c>
      <c r="P310" s="316">
        <v>0.1104434323198325</v>
      </c>
      <c r="Q310" s="316">
        <v>0.1104434323198325</v>
      </c>
    </row>
    <row r="311" spans="1:17" x14ac:dyDescent="0.25">
      <c r="A311" s="316" t="s">
        <v>546</v>
      </c>
      <c r="B311" s="316" t="s">
        <v>180</v>
      </c>
      <c r="C311" s="316" t="s">
        <v>4</v>
      </c>
      <c r="D311" s="316" t="s">
        <v>62</v>
      </c>
      <c r="E311" s="316" t="s">
        <v>535</v>
      </c>
      <c r="F311" s="316">
        <v>4.4979275640503422</v>
      </c>
      <c r="G311" s="316">
        <v>4.929230552344313</v>
      </c>
      <c r="H311" s="316">
        <v>5.0836097162520915</v>
      </c>
      <c r="I311" s="316">
        <v>5.2379888801598735</v>
      </c>
      <c r="J311" s="316">
        <v>5.3820499700325781</v>
      </c>
      <c r="K311" s="316">
        <v>5.5261110599052836</v>
      </c>
      <c r="L311" s="316">
        <v>5.5261110599052836</v>
      </c>
      <c r="M311" s="316">
        <v>5.5261110599052836</v>
      </c>
      <c r="N311" s="316">
        <v>5.5261110599052836</v>
      </c>
      <c r="O311" s="316">
        <v>5.5261110599052836</v>
      </c>
      <c r="P311" s="316">
        <v>5.5261110599052836</v>
      </c>
      <c r="Q311" s="316">
        <v>5.5261110599052836</v>
      </c>
    </row>
    <row r="312" spans="1:17" hidden="1" x14ac:dyDescent="0.25">
      <c r="A312" s="316" t="s">
        <v>546</v>
      </c>
      <c r="B312" s="316" t="s">
        <v>543</v>
      </c>
      <c r="C312" s="316" t="s">
        <v>531</v>
      </c>
      <c r="D312" s="316" t="s">
        <v>62</v>
      </c>
      <c r="E312" s="316" t="s">
        <v>533</v>
      </c>
      <c r="F312" s="316">
        <f>'[4]Breakdown-Olefins'!F156+'[4]Breakdown-Olefins'!F163</f>
        <v>2.5319247624107986</v>
      </c>
      <c r="G312" s="316">
        <f>'[4]Breakdown-Olefins'!G156+'[4]Breakdown-Olefins'!G163</f>
        <v>2.9434034404178933</v>
      </c>
      <c r="H312" s="316">
        <f>'[4]Breakdown-Olefins'!H156+'[4]Breakdown-Olefins'!H163</f>
        <v>3.4948758186984668</v>
      </c>
      <c r="I312" s="316">
        <f>'[4]Breakdown-Olefins'!I156+'[4]Breakdown-Olefins'!I163</f>
        <v>4.0463481969790429</v>
      </c>
      <c r="J312" s="316">
        <f>'[4]Breakdown-Olefins'!J156+'[4]Breakdown-Olefins'!J163</f>
        <v>4.7579619065371785</v>
      </c>
      <c r="K312" s="316">
        <f>'[4]Breakdown-Olefins'!K156+'[4]Breakdown-Olefins'!K163</f>
        <v>5.4695756160953142</v>
      </c>
      <c r="L312" s="316">
        <f>'[4]Breakdown-Olefins'!L156+'[4]Breakdown-Olefins'!L163</f>
        <v>5.4819500204729783</v>
      </c>
      <c r="M312" s="316">
        <f>'[4]Breakdown-Olefins'!M156+'[4]Breakdown-Olefins'!M163</f>
        <v>5.4943244248506424</v>
      </c>
      <c r="N312" s="316">
        <f>'[4]Breakdown-Olefins'!N156+'[4]Breakdown-Olefins'!N163</f>
        <v>5.5077835361189891</v>
      </c>
      <c r="O312" s="316">
        <f>'[4]Breakdown-Olefins'!O156+'[4]Breakdown-Olefins'!O163</f>
        <v>5.5212426473873375</v>
      </c>
      <c r="P312" s="316">
        <f>'[4]Breakdown-Olefins'!P156+'[4]Breakdown-Olefins'!P163</f>
        <v>5.534701758655685</v>
      </c>
      <c r="Q312" s="316">
        <f>'[4]Breakdown-Olefins'!Q156+'[4]Breakdown-Olefins'!Q163</f>
        <v>5.5481608699240326</v>
      </c>
    </row>
    <row r="313" spans="1:17" hidden="1" x14ac:dyDescent="0.25">
      <c r="A313" s="316" t="s">
        <v>546</v>
      </c>
      <c r="B313" s="316" t="s">
        <v>543</v>
      </c>
      <c r="C313" s="316" t="s">
        <v>531</v>
      </c>
      <c r="D313" s="316" t="s">
        <v>62</v>
      </c>
      <c r="E313" s="316" t="s">
        <v>534</v>
      </c>
      <c r="F313" s="316">
        <f>'[4]Breakdown-Olefins'!F157+'[4]Breakdown-Olefins'!F164</f>
        <v>40.35834661562528</v>
      </c>
      <c r="G313" s="316">
        <f>'[4]Breakdown-Olefins'!G157+'[4]Breakdown-Olefins'!G164</f>
        <v>49.127091835226558</v>
      </c>
      <c r="H313" s="316">
        <f>'[4]Breakdown-Olefins'!H157+'[4]Breakdown-Olefins'!H164</f>
        <v>61.934141037079264</v>
      </c>
      <c r="I313" s="316">
        <f>'[4]Breakdown-Olefins'!I157+'[4]Breakdown-Olefins'!I164</f>
        <v>74.741190238931935</v>
      </c>
      <c r="J313" s="316">
        <f>'[4]Breakdown-Olefins'!J157+'[4]Breakdown-Olefins'!J164</f>
        <v>83.078383820822097</v>
      </c>
      <c r="K313" s="316">
        <f>'[4]Breakdown-Olefins'!K157+'[4]Breakdown-Olefins'!K164</f>
        <v>91.41557740271233</v>
      </c>
      <c r="L313" s="316">
        <f>'[4]Breakdown-Olefins'!L157+'[4]Breakdown-Olefins'!L164</f>
        <v>92.488723957655324</v>
      </c>
      <c r="M313" s="316">
        <f>'[4]Breakdown-Olefins'!M157+'[4]Breakdown-Olefins'!M164</f>
        <v>93.561870512598318</v>
      </c>
      <c r="N313" s="316">
        <f>'[4]Breakdown-Olefins'!N157+'[4]Breakdown-Olefins'!N164</f>
        <v>94.729086198251281</v>
      </c>
      <c r="O313" s="316">
        <f>'[4]Breakdown-Olefins'!O157+'[4]Breakdown-Olefins'!O164</f>
        <v>95.896301883904187</v>
      </c>
      <c r="P313" s="316">
        <f>'[4]Breakdown-Olefins'!P157+'[4]Breakdown-Olefins'!P164</f>
        <v>97.063517569557149</v>
      </c>
      <c r="Q313" s="316">
        <f>'[4]Breakdown-Olefins'!Q157+'[4]Breakdown-Olefins'!Q164</f>
        <v>98.230733255210055</v>
      </c>
    </row>
    <row r="314" spans="1:17" hidden="1" x14ac:dyDescent="0.25">
      <c r="A314" s="316" t="s">
        <v>546</v>
      </c>
      <c r="B314" s="316" t="s">
        <v>543</v>
      </c>
      <c r="C314" s="316" t="s">
        <v>531</v>
      </c>
      <c r="D314" s="316" t="s">
        <v>62</v>
      </c>
      <c r="E314" s="316" t="s">
        <v>535</v>
      </c>
      <c r="F314" s="316">
        <f>'[4]Breakdown-Olefins'!F158+'[4]Breakdown-Olefins'!F165</f>
        <v>3.3805628754673598</v>
      </c>
      <c r="G314" s="316">
        <f>'[4]Breakdown-Olefins'!G158+'[4]Breakdown-Olefins'!G165</f>
        <v>4.1010150602826672</v>
      </c>
      <c r="H314" s="316">
        <f>'[4]Breakdown-Olefins'!H158+'[4]Breakdown-Olefins'!H165</f>
        <v>5.2798992319391216</v>
      </c>
      <c r="I314" s="316">
        <f>'[4]Breakdown-Olefins'!I158+'[4]Breakdown-Olefins'!I165</f>
        <v>6.4587834035955742</v>
      </c>
      <c r="J314" s="316">
        <f>'[4]Breakdown-Olefins'!J158+'[4]Breakdown-Olefins'!J165</f>
        <v>7.2291730724957306</v>
      </c>
      <c r="K314" s="316">
        <f>'[4]Breakdown-Olefins'!K158+'[4]Breakdown-Olefins'!K165</f>
        <v>7.9995627413958852</v>
      </c>
      <c r="L314" s="316">
        <f>'[4]Breakdown-Olefins'!L158+'[4]Breakdown-Olefins'!L165</f>
        <v>8.0809552635165076</v>
      </c>
      <c r="M314" s="316">
        <f>'[4]Breakdown-Olefins'!M158+'[4]Breakdown-Olefins'!M165</f>
        <v>8.1623477856371327</v>
      </c>
      <c r="N314" s="316">
        <f>'[4]Breakdown-Olefins'!N158+'[4]Breakdown-Olefins'!N165</f>
        <v>8.2508749565780057</v>
      </c>
      <c r="O314" s="316">
        <f>'[4]Breakdown-Olefins'!O158+'[4]Breakdown-Olefins'!O165</f>
        <v>8.3394021275188752</v>
      </c>
      <c r="P314" s="316">
        <f>'[4]Breakdown-Olefins'!P158+'[4]Breakdown-Olefins'!P165</f>
        <v>8.4279292984597483</v>
      </c>
      <c r="Q314" s="316">
        <f>'[4]Breakdown-Olefins'!Q158+'[4]Breakdown-Olefins'!Q165</f>
        <v>8.5164564694006177</v>
      </c>
    </row>
    <row r="315" spans="1:17" hidden="1" x14ac:dyDescent="0.25">
      <c r="A315" s="316" t="s">
        <v>546</v>
      </c>
      <c r="B315" s="316" t="s">
        <v>543</v>
      </c>
      <c r="C315" s="316" t="s">
        <v>531</v>
      </c>
      <c r="D315" s="316" t="s">
        <v>62</v>
      </c>
      <c r="E315" s="316" t="s">
        <v>536</v>
      </c>
      <c r="F315" s="316">
        <f>'[4]Breakdown-Olefins'!F159+'[4]Breakdown-Olefins'!F166</f>
        <v>3.6027799516381691</v>
      </c>
      <c r="G315" s="316">
        <f>'[4]Breakdown-Olefins'!G159+'[4]Breakdown-Olefins'!G166</f>
        <v>4.382905719637372</v>
      </c>
      <c r="H315" s="316">
        <f>'[4]Breakdown-Olefins'!H159+'[4]Breakdown-Olefins'!H166</f>
        <v>5.5260812056960171</v>
      </c>
      <c r="I315" s="316">
        <f>'[4]Breakdown-Olefins'!I159+'[4]Breakdown-Olefins'!I166</f>
        <v>6.6692566917546632</v>
      </c>
      <c r="J315" s="316">
        <f>'[4]Breakdown-Olefins'!J159+'[4]Breakdown-Olefins'!J166</f>
        <v>7.4346255875665381</v>
      </c>
      <c r="K315" s="316">
        <f>'[4]Breakdown-Olefins'!K159+'[4]Breakdown-Olefins'!K166</f>
        <v>8.1999944833784113</v>
      </c>
      <c r="L315" s="316">
        <f>'[4]Breakdown-Olefins'!L159+'[4]Breakdown-Olefins'!L166</f>
        <v>8.294900485545428</v>
      </c>
      <c r="M315" s="316">
        <f>'[4]Breakdown-Olefins'!M159+'[4]Breakdown-Olefins'!M166</f>
        <v>8.3898064877124447</v>
      </c>
      <c r="N315" s="316">
        <f>'[4]Breakdown-Olefins'!N159+'[4]Breakdown-Olefins'!N166</f>
        <v>8.4930316938892805</v>
      </c>
      <c r="O315" s="316">
        <f>'[4]Breakdown-Olefins'!O159+'[4]Breakdown-Olefins'!O166</f>
        <v>8.596256900066118</v>
      </c>
      <c r="P315" s="316">
        <f>'[4]Breakdown-Olefins'!P159+'[4]Breakdown-Olefins'!P166</f>
        <v>8.6994821062429537</v>
      </c>
      <c r="Q315" s="316">
        <f>'[4]Breakdown-Olefins'!Q159+'[4]Breakdown-Olefins'!Q166</f>
        <v>8.802707312419793</v>
      </c>
    </row>
    <row r="316" spans="1:17" hidden="1" x14ac:dyDescent="0.25">
      <c r="A316" s="316" t="s">
        <v>546</v>
      </c>
      <c r="B316" s="316" t="s">
        <v>543</v>
      </c>
      <c r="C316" s="316" t="s">
        <v>531</v>
      </c>
      <c r="D316" s="316" t="s">
        <v>62</v>
      </c>
      <c r="E316" s="316" t="s">
        <v>537</v>
      </c>
      <c r="F316" s="316">
        <f>'[4]Breakdown-Olefins'!F160+'[4]Breakdown-Olefins'!F167</f>
        <v>25.191465650417019</v>
      </c>
      <c r="G316" s="316">
        <f>'[4]Breakdown-Olefins'!G160+'[4]Breakdown-Olefins'!G167</f>
        <v>29.665850344274766</v>
      </c>
      <c r="H316" s="316">
        <f>'[4]Breakdown-Olefins'!H160+'[4]Breakdown-Olefins'!H167</f>
        <v>36.946789033445931</v>
      </c>
      <c r="I316" s="316">
        <f>'[4]Breakdown-Olefins'!I160+'[4]Breakdown-Olefins'!I167</f>
        <v>44.22772772261709</v>
      </c>
      <c r="J316" s="316">
        <f>'[4]Breakdown-Olefins'!J160+'[4]Breakdown-Olefins'!J167</f>
        <v>47.806051061544601</v>
      </c>
      <c r="K316" s="316">
        <f>'[4]Breakdown-Olefins'!K160+'[4]Breakdown-Olefins'!K167</f>
        <v>51.384374400472112</v>
      </c>
      <c r="L316" s="316">
        <f>'[4]Breakdown-Olefins'!L160+'[4]Breakdown-Olefins'!L167</f>
        <v>51.75217831355495</v>
      </c>
      <c r="M316" s="316">
        <f>'[4]Breakdown-Olefins'!M160+'[4]Breakdown-Olefins'!M167</f>
        <v>52.119982226637802</v>
      </c>
      <c r="N316" s="316">
        <f>'[4]Breakdown-Olefins'!N160+'[4]Breakdown-Olefins'!N167</f>
        <v>52.520026838081968</v>
      </c>
      <c r="O316" s="316">
        <f>'[4]Breakdown-Olefins'!O160+'[4]Breakdown-Olefins'!O167</f>
        <v>52.920071449526148</v>
      </c>
      <c r="P316" s="316">
        <f>'[4]Breakdown-Olefins'!P160+'[4]Breakdown-Olefins'!P167</f>
        <v>53.320116060970314</v>
      </c>
      <c r="Q316" s="316">
        <f>'[4]Breakdown-Olefins'!Q160+'[4]Breakdown-Olefins'!Q167</f>
        <v>53.720160672414494</v>
      </c>
    </row>
    <row r="317" spans="1:17" hidden="1" x14ac:dyDescent="0.25">
      <c r="A317" s="316" t="s">
        <v>546</v>
      </c>
      <c r="B317" s="316" t="s">
        <v>543</v>
      </c>
      <c r="C317" s="316" t="s">
        <v>538</v>
      </c>
      <c r="D317" s="316" t="s">
        <v>62</v>
      </c>
      <c r="E317" s="316" t="s">
        <v>533</v>
      </c>
      <c r="F317" s="316">
        <v>0.50273842585867934</v>
      </c>
      <c r="G317" s="316">
        <v>0.62376082668082011</v>
      </c>
      <c r="H317" s="316">
        <v>0.76229100370548564</v>
      </c>
      <c r="I317" s="316">
        <v>0.90082118073015072</v>
      </c>
      <c r="J317" s="316">
        <v>0.95911096953214914</v>
      </c>
      <c r="K317" s="316">
        <v>1.0174007583341473</v>
      </c>
      <c r="L317" s="316">
        <v>1.11961518446158</v>
      </c>
      <c r="M317" s="316">
        <v>1.2218296105890121</v>
      </c>
      <c r="N317" s="316">
        <v>1.3093584203539927</v>
      </c>
      <c r="O317" s="316">
        <v>1.3968872301189725</v>
      </c>
      <c r="P317" s="316">
        <v>1.4844160398839532</v>
      </c>
      <c r="Q317" s="316">
        <v>1.5719448496489341</v>
      </c>
    </row>
    <row r="318" spans="1:17" hidden="1" x14ac:dyDescent="0.25">
      <c r="A318" s="316" t="s">
        <v>546</v>
      </c>
      <c r="B318" s="316" t="s">
        <v>543</v>
      </c>
      <c r="C318" s="316" t="s">
        <v>538</v>
      </c>
      <c r="D318" s="316" t="s">
        <v>62</v>
      </c>
      <c r="E318" s="316" t="s">
        <v>534</v>
      </c>
      <c r="F318" s="316">
        <v>0.67183794160610111</v>
      </c>
      <c r="G318" s="316">
        <v>0.79316553810215484</v>
      </c>
      <c r="H318" s="316">
        <v>0.89736885572829961</v>
      </c>
      <c r="I318" s="316">
        <v>1.0015721733544447</v>
      </c>
      <c r="J318" s="316">
        <v>1.0631495681711811</v>
      </c>
      <c r="K318" s="316">
        <v>1.1247269629879182</v>
      </c>
      <c r="L318" s="316">
        <v>1.2614269794602457</v>
      </c>
      <c r="M318" s="316">
        <v>1.3981269959325737</v>
      </c>
      <c r="N318" s="316">
        <v>1.5123167268544457</v>
      </c>
      <c r="O318" s="316">
        <v>1.6265064577763169</v>
      </c>
      <c r="P318" s="316">
        <v>1.7406961886981911</v>
      </c>
      <c r="Q318" s="316">
        <v>1.854885919620066</v>
      </c>
    </row>
    <row r="319" spans="1:17" hidden="1" x14ac:dyDescent="0.25">
      <c r="A319" s="316" t="s">
        <v>546</v>
      </c>
      <c r="B319" s="316" t="s">
        <v>543</v>
      </c>
      <c r="C319" s="316" t="s">
        <v>538</v>
      </c>
      <c r="D319" s="316" t="s">
        <v>62</v>
      </c>
      <c r="E319" s="316" t="s">
        <v>535</v>
      </c>
      <c r="F319" s="316">
        <v>0.14711802116132694</v>
      </c>
      <c r="G319" s="316">
        <v>0.18174898724077151</v>
      </c>
      <c r="H319" s="316">
        <v>0.21052947402962219</v>
      </c>
      <c r="I319" s="316">
        <v>0.23930996081847283</v>
      </c>
      <c r="J319" s="316">
        <v>0.24631461653148037</v>
      </c>
      <c r="K319" s="316">
        <v>0.2533192722444878</v>
      </c>
      <c r="L319" s="316">
        <v>0.26720125280141516</v>
      </c>
      <c r="M319" s="316">
        <v>0.28108323335834268</v>
      </c>
      <c r="N319" s="316">
        <v>0.29341862984663125</v>
      </c>
      <c r="O319" s="316">
        <v>0.30575402633491988</v>
      </c>
      <c r="P319" s="316">
        <v>0.31808942282320818</v>
      </c>
      <c r="Q319" s="316">
        <v>0.3304248193114967</v>
      </c>
    </row>
    <row r="320" spans="1:17" hidden="1" x14ac:dyDescent="0.25">
      <c r="A320" s="316" t="s">
        <v>546</v>
      </c>
      <c r="B320" s="316" t="s">
        <v>543</v>
      </c>
      <c r="C320" s="316" t="s">
        <v>538</v>
      </c>
      <c r="D320" s="316" t="s">
        <v>62</v>
      </c>
      <c r="E320" s="316" t="s">
        <v>536</v>
      </c>
      <c r="F320" s="316">
        <v>0.3800502674402606</v>
      </c>
      <c r="G320" s="316">
        <v>0.45167368446221084</v>
      </c>
      <c r="H320" s="316">
        <v>0.49600831926495376</v>
      </c>
      <c r="I320" s="316">
        <v>0.54034295406769661</v>
      </c>
      <c r="J320" s="316">
        <v>0.55801488807230826</v>
      </c>
      <c r="K320" s="316">
        <v>0.57568682207691946</v>
      </c>
      <c r="L320" s="316">
        <v>0.60245192854457941</v>
      </c>
      <c r="M320" s="316">
        <v>0.62921703501223947</v>
      </c>
      <c r="N320" s="316">
        <v>0.65238707665972007</v>
      </c>
      <c r="O320" s="316">
        <v>0.67555711830720078</v>
      </c>
      <c r="P320" s="316">
        <v>0.69872715995468138</v>
      </c>
      <c r="Q320" s="316">
        <v>0.7218972016021622</v>
      </c>
    </row>
    <row r="321" spans="1:17" hidden="1" x14ac:dyDescent="0.25">
      <c r="A321" s="316" t="s">
        <v>546</v>
      </c>
      <c r="B321" s="316" t="s">
        <v>543</v>
      </c>
      <c r="C321" s="316" t="s">
        <v>538</v>
      </c>
      <c r="D321" s="316" t="s">
        <v>62</v>
      </c>
      <c r="E321" s="316" t="s">
        <v>537</v>
      </c>
      <c r="F321" s="316">
        <v>0.77017371036274962</v>
      </c>
      <c r="G321" s="316">
        <v>0.79805242591325676</v>
      </c>
      <c r="H321" s="316">
        <v>0.74899752599854175</v>
      </c>
      <c r="I321" s="316">
        <v>0.69994262608382707</v>
      </c>
      <c r="J321" s="316">
        <v>0.65853999778403782</v>
      </c>
      <c r="K321" s="316">
        <v>0.61713736948424847</v>
      </c>
      <c r="L321" s="316">
        <v>0.61713736948424847</v>
      </c>
      <c r="M321" s="316">
        <v>0.61713736948424847</v>
      </c>
      <c r="N321" s="316">
        <v>0.61713736948424847</v>
      </c>
      <c r="O321" s="316">
        <v>0.61713736948424847</v>
      </c>
      <c r="P321" s="316">
        <v>0.61713736948424847</v>
      </c>
      <c r="Q321" s="316">
        <v>0.61713736948424847</v>
      </c>
    </row>
    <row r="322" spans="1:17" hidden="1" x14ac:dyDescent="0.25">
      <c r="A322" s="316" t="s">
        <v>546</v>
      </c>
      <c r="B322" s="316" t="s">
        <v>543</v>
      </c>
      <c r="C322" s="316" t="s">
        <v>6</v>
      </c>
      <c r="D322" s="316" t="s">
        <v>62</v>
      </c>
      <c r="E322" s="316" t="s">
        <v>533</v>
      </c>
      <c r="F322" s="316">
        <v>5.7118711250000009</v>
      </c>
      <c r="G322" s="316">
        <v>6.4242150000000011</v>
      </c>
      <c r="H322" s="316">
        <v>6.8342377255205635</v>
      </c>
      <c r="I322" s="316">
        <v>7.2442604510411259</v>
      </c>
      <c r="J322" s="316">
        <v>7.6409152255205628</v>
      </c>
      <c r="K322" s="316">
        <v>8.037569999999997</v>
      </c>
      <c r="L322" s="316">
        <v>8.4427772833392343</v>
      </c>
      <c r="M322" s="316">
        <v>8.8479845666784716</v>
      </c>
      <c r="N322" s="316">
        <v>9.2248709108595826</v>
      </c>
      <c r="O322" s="316">
        <v>9.6017572550407007</v>
      </c>
      <c r="P322" s="316">
        <v>9.9786435992218028</v>
      </c>
      <c r="Q322" s="316">
        <v>10.355529943402901</v>
      </c>
    </row>
    <row r="323" spans="1:17" hidden="1" x14ac:dyDescent="0.25">
      <c r="A323" s="316" t="s">
        <v>546</v>
      </c>
      <c r="B323" s="316" t="s">
        <v>543</v>
      </c>
      <c r="C323" s="316" t="s">
        <v>6</v>
      </c>
      <c r="D323" s="316" t="s">
        <v>62</v>
      </c>
      <c r="E323" s="316" t="s">
        <v>534</v>
      </c>
      <c r="F323" s="316">
        <v>6.2833036847620569</v>
      </c>
      <c r="G323" s="316">
        <v>7.0669125576960035</v>
      </c>
      <c r="H323" s="316">
        <v>7.5179551750308837</v>
      </c>
      <c r="I323" s="316">
        <v>7.9689977923657613</v>
      </c>
      <c r="J323" s="316">
        <v>8.4053350891154519</v>
      </c>
      <c r="K323" s="316">
        <v>8.8416723858651363</v>
      </c>
      <c r="L323" s="316">
        <v>9.2874178098741282</v>
      </c>
      <c r="M323" s="316">
        <v>9.7331632338831238</v>
      </c>
      <c r="N323" s="316">
        <v>10.147754407826969</v>
      </c>
      <c r="O323" s="316">
        <v>10.562345581770812</v>
      </c>
      <c r="P323" s="316">
        <v>10.97693675571464</v>
      </c>
      <c r="Q323" s="316">
        <v>11.391527929658471</v>
      </c>
    </row>
    <row r="324" spans="1:17" hidden="1" x14ac:dyDescent="0.25">
      <c r="A324" s="316" t="s">
        <v>546</v>
      </c>
      <c r="B324" s="316" t="s">
        <v>543</v>
      </c>
      <c r="C324" s="316" t="s">
        <v>6</v>
      </c>
      <c r="D324" s="316" t="s">
        <v>62</v>
      </c>
      <c r="E324" s="316" t="s">
        <v>535</v>
      </c>
      <c r="F324" s="316">
        <v>0.3183879296622385</v>
      </c>
      <c r="G324" s="316">
        <v>0.3580950040351441</v>
      </c>
      <c r="H324" s="316">
        <v>0.38095026176698937</v>
      </c>
      <c r="I324" s="316">
        <v>0.40380551949883453</v>
      </c>
      <c r="J324" s="316">
        <v>0.42591562837093377</v>
      </c>
      <c r="K324" s="316">
        <v>0.44802573724303285</v>
      </c>
      <c r="L324" s="316">
        <v>0.47061257528665901</v>
      </c>
      <c r="M324" s="316">
        <v>0.49319941333028516</v>
      </c>
      <c r="N324" s="316">
        <v>0.51420760140311994</v>
      </c>
      <c r="O324" s="316">
        <v>0.53521578947595494</v>
      </c>
      <c r="P324" s="316">
        <v>0.55622397754878905</v>
      </c>
      <c r="Q324" s="316">
        <v>0.57723216562162316</v>
      </c>
    </row>
    <row r="325" spans="1:17" hidden="1" x14ac:dyDescent="0.25">
      <c r="A325" s="316" t="s">
        <v>546</v>
      </c>
      <c r="B325" s="316" t="s">
        <v>543</v>
      </c>
      <c r="C325" s="316" t="s">
        <v>6</v>
      </c>
      <c r="D325" s="316" t="s">
        <v>62</v>
      </c>
      <c r="E325" s="316" t="s">
        <v>536</v>
      </c>
      <c r="F325" s="316">
        <v>0.55567734935675006</v>
      </c>
      <c r="G325" s="316">
        <v>0.62497746969000023</v>
      </c>
      <c r="H325" s="316">
        <v>0.664866384601976</v>
      </c>
      <c r="I325" s="316">
        <v>0.70475529951395166</v>
      </c>
      <c r="J325" s="316">
        <v>0.74334371806697552</v>
      </c>
      <c r="K325" s="316">
        <v>0.78193213661999961</v>
      </c>
      <c r="L325" s="316">
        <v>0.82135258295333602</v>
      </c>
      <c r="M325" s="316">
        <v>0.86077302928667265</v>
      </c>
      <c r="N325" s="316">
        <v>0.8974382831343457</v>
      </c>
      <c r="O325" s="316">
        <v>0.93410353698201831</v>
      </c>
      <c r="P325" s="316">
        <v>0.9707687908296897</v>
      </c>
      <c r="Q325" s="316">
        <v>1.0074340446773613</v>
      </c>
    </row>
    <row r="326" spans="1:17" hidden="1" x14ac:dyDescent="0.25">
      <c r="A326" s="316" t="s">
        <v>546</v>
      </c>
      <c r="B326" s="316" t="s">
        <v>543</v>
      </c>
      <c r="C326" s="316" t="s">
        <v>6</v>
      </c>
      <c r="D326" s="316" t="s">
        <v>62</v>
      </c>
      <c r="E326" s="316" t="s">
        <v>537</v>
      </c>
      <c r="F326" s="316">
        <v>1.5681299346157505</v>
      </c>
      <c r="G326" s="316">
        <v>1.7636959286100014</v>
      </c>
      <c r="H326" s="316">
        <v>1.8762630534086251</v>
      </c>
      <c r="I326" s="316">
        <v>1.9888301782072486</v>
      </c>
      <c r="J326" s="316">
        <v>2.0977272824936248</v>
      </c>
      <c r="K326" s="316">
        <v>2.2066243867800002</v>
      </c>
      <c r="L326" s="316">
        <v>2.3178694861218703</v>
      </c>
      <c r="M326" s="316">
        <v>2.4291145854637404</v>
      </c>
      <c r="N326" s="316">
        <v>2.5325844896903167</v>
      </c>
      <c r="O326" s="316">
        <v>2.6360543939168939</v>
      </c>
      <c r="P326" s="316">
        <v>2.739524298143468</v>
      </c>
      <c r="Q326" s="316">
        <v>2.8429942023700403</v>
      </c>
    </row>
    <row r="327" spans="1:17" hidden="1" x14ac:dyDescent="0.25">
      <c r="A327" s="316" t="s">
        <v>546</v>
      </c>
      <c r="B327" s="316" t="s">
        <v>543</v>
      </c>
      <c r="C327" s="316" t="s">
        <v>0</v>
      </c>
      <c r="D327" s="316" t="s">
        <v>62</v>
      </c>
      <c r="E327" s="316" t="s">
        <v>533</v>
      </c>
      <c r="F327" s="316">
        <v>24.568555634057621</v>
      </c>
      <c r="G327" s="316">
        <v>23.584180720861781</v>
      </c>
      <c r="H327" s="316">
        <v>25.893884057973551</v>
      </c>
      <c r="I327" s="316">
        <v>28.203587395085329</v>
      </c>
      <c r="J327" s="316">
        <v>31.009832939085783</v>
      </c>
      <c r="K327" s="316">
        <v>33.816078483086223</v>
      </c>
      <c r="L327" s="316">
        <v>35.31538542963002</v>
      </c>
      <c r="M327" s="316">
        <v>36.814692376173788</v>
      </c>
      <c r="N327" s="316">
        <v>38.445424523198433</v>
      </c>
      <c r="O327" s="316">
        <v>40.076156670223078</v>
      </c>
      <c r="P327" s="316">
        <v>41.706888817247723</v>
      </c>
      <c r="Q327" s="316">
        <v>43.337620964272368</v>
      </c>
    </row>
    <row r="328" spans="1:17" hidden="1" x14ac:dyDescent="0.25">
      <c r="A328" s="316" t="s">
        <v>546</v>
      </c>
      <c r="B328" s="316" t="s">
        <v>543</v>
      </c>
      <c r="C328" s="316" t="s">
        <v>0</v>
      </c>
      <c r="D328" s="316" t="s">
        <v>62</v>
      </c>
      <c r="E328" s="316" t="s">
        <v>534</v>
      </c>
      <c r="F328" s="316">
        <v>7.5132006595619885</v>
      </c>
      <c r="G328" s="316">
        <v>7.2121733481791823</v>
      </c>
      <c r="H328" s="316">
        <v>7.9184934466926311</v>
      </c>
      <c r="I328" s="316">
        <v>8.624813545206079</v>
      </c>
      <c r="J328" s="316">
        <v>9.4829790062171391</v>
      </c>
      <c r="K328" s="316">
        <v>10.341144467228206</v>
      </c>
      <c r="L328" s="316">
        <v>10.799640852096809</v>
      </c>
      <c r="M328" s="316">
        <v>11.258137236965412</v>
      </c>
      <c r="N328" s="316">
        <v>11.75682417750377</v>
      </c>
      <c r="O328" s="316">
        <v>12.255511118042124</v>
      </c>
      <c r="P328" s="316">
        <v>12.754198058580482</v>
      </c>
      <c r="Q328" s="316">
        <v>13.252884999118836</v>
      </c>
    </row>
    <row r="329" spans="1:17" hidden="1" x14ac:dyDescent="0.25">
      <c r="A329" s="316" t="s">
        <v>546</v>
      </c>
      <c r="B329" s="316" t="s">
        <v>543</v>
      </c>
      <c r="C329" s="316" t="s">
        <v>0</v>
      </c>
      <c r="D329" s="316" t="s">
        <v>62</v>
      </c>
      <c r="E329" s="316" t="s">
        <v>535</v>
      </c>
      <c r="F329" s="316">
        <v>6.5364036808340104E-3</v>
      </c>
      <c r="G329" s="316">
        <v>2.5282637944470249E-2</v>
      </c>
      <c r="H329" s="316">
        <v>2.544204932715682E-2</v>
      </c>
      <c r="I329" s="316">
        <v>2.5601460709843385E-2</v>
      </c>
      <c r="J329" s="316">
        <v>2.5664589751434225E-2</v>
      </c>
      <c r="K329" s="316">
        <v>2.572771879302508E-2</v>
      </c>
      <c r="L329" s="316">
        <v>2.572771879302508E-2</v>
      </c>
      <c r="M329" s="316">
        <v>2.572771879302508E-2</v>
      </c>
      <c r="N329" s="316">
        <v>2.572771879302508E-2</v>
      </c>
      <c r="O329" s="316">
        <v>2.572771879302508E-2</v>
      </c>
      <c r="P329" s="316">
        <v>2.572771879302508E-2</v>
      </c>
      <c r="Q329" s="316">
        <v>2.572771879302508E-2</v>
      </c>
    </row>
    <row r="330" spans="1:17" hidden="1" x14ac:dyDescent="0.25">
      <c r="A330" s="316" t="s">
        <v>546</v>
      </c>
      <c r="B330" s="316" t="s">
        <v>543</v>
      </c>
      <c r="C330" s="316" t="s">
        <v>0</v>
      </c>
      <c r="D330" s="316" t="s">
        <v>62</v>
      </c>
      <c r="E330" s="316" t="s">
        <v>536</v>
      </c>
      <c r="F330" s="316">
        <v>0.66444590889591704</v>
      </c>
      <c r="G330" s="316">
        <v>0.63782391720723763</v>
      </c>
      <c r="H330" s="316">
        <v>0.70028884009345549</v>
      </c>
      <c r="I330" s="316">
        <v>0.76275376297967312</v>
      </c>
      <c r="J330" s="316">
        <v>0.83864745403914021</v>
      </c>
      <c r="K330" s="316">
        <v>0.91454114509860762</v>
      </c>
      <c r="L330" s="316">
        <v>0.95508924982436039</v>
      </c>
      <c r="M330" s="316">
        <v>0.99563735455011271</v>
      </c>
      <c r="N330" s="316">
        <v>1.0397397967015574</v>
      </c>
      <c r="O330" s="316">
        <v>1.0838422388530025</v>
      </c>
      <c r="P330" s="316">
        <v>1.1279446810044471</v>
      </c>
      <c r="Q330" s="316">
        <v>1.1720471231558922</v>
      </c>
    </row>
    <row r="331" spans="1:17" hidden="1" x14ac:dyDescent="0.25">
      <c r="A331" s="316" t="s">
        <v>546</v>
      </c>
      <c r="B331" s="316" t="s">
        <v>543</v>
      </c>
      <c r="C331" s="316" t="s">
        <v>0</v>
      </c>
      <c r="D331" s="316" t="s">
        <v>62</v>
      </c>
      <c r="E331" s="316" t="s">
        <v>537</v>
      </c>
      <c r="F331" s="316">
        <v>6.8117325620020734</v>
      </c>
      <c r="G331" s="316">
        <v>6.5388105901406508</v>
      </c>
      <c r="H331" s="316">
        <v>7.179185289586127</v>
      </c>
      <c r="I331" s="316">
        <v>7.8195599890316005</v>
      </c>
      <c r="J331" s="316">
        <v>8.5976030467416287</v>
      </c>
      <c r="K331" s="316">
        <v>9.3756461044516577</v>
      </c>
      <c r="L331" s="316">
        <v>9.7913350891981139</v>
      </c>
      <c r="M331" s="316">
        <v>10.207024073944563</v>
      </c>
      <c r="N331" s="316">
        <v>10.6591512331982</v>
      </c>
      <c r="O331" s="316">
        <v>11.111278392451833</v>
      </c>
      <c r="P331" s="316">
        <v>11.56340555170547</v>
      </c>
      <c r="Q331" s="316">
        <v>12.015532710959103</v>
      </c>
    </row>
    <row r="332" spans="1:17" x14ac:dyDescent="0.25">
      <c r="A332" s="316" t="s">
        <v>546</v>
      </c>
      <c r="B332" s="316" t="s">
        <v>543</v>
      </c>
      <c r="C332" s="316" t="s">
        <v>4</v>
      </c>
      <c r="D332" s="316" t="s">
        <v>62</v>
      </c>
      <c r="E332" s="316" t="s">
        <v>533</v>
      </c>
      <c r="F332" s="316">
        <v>2.111229110855976E-2</v>
      </c>
      <c r="G332" s="316">
        <v>2.842538167511411E-2</v>
      </c>
      <c r="H332" s="316">
        <v>3.2401572135184908E-2</v>
      </c>
      <c r="I332" s="316">
        <v>3.6377762595255714E-2</v>
      </c>
      <c r="J332" s="316">
        <v>3.9131203864586815E-2</v>
      </c>
      <c r="K332" s="316">
        <v>4.1884645133917896E-2</v>
      </c>
      <c r="L332" s="316">
        <v>4.5621108385370181E-2</v>
      </c>
      <c r="M332" s="316">
        <v>4.9357571636822466E-2</v>
      </c>
      <c r="N332" s="316">
        <v>5.2800060486064136E-2</v>
      </c>
      <c r="O332" s="316">
        <v>5.6242549335305828E-2</v>
      </c>
      <c r="P332" s="316">
        <v>5.9685038184547637E-2</v>
      </c>
      <c r="Q332" s="316">
        <v>6.3127527033789432E-2</v>
      </c>
    </row>
    <row r="333" spans="1:17" x14ac:dyDescent="0.25">
      <c r="A333" s="316" t="s">
        <v>546</v>
      </c>
      <c r="B333" s="316" t="s">
        <v>543</v>
      </c>
      <c r="C333" s="316" t="s">
        <v>4</v>
      </c>
      <c r="D333" s="316" t="s">
        <v>62</v>
      </c>
      <c r="E333" s="316" t="s">
        <v>535</v>
      </c>
      <c r="F333" s="316">
        <v>3.5775637101931372</v>
      </c>
      <c r="G333" s="316">
        <v>4.7878057394622697</v>
      </c>
      <c r="H333" s="316">
        <v>5.4439550431799422</v>
      </c>
      <c r="I333" s="316">
        <v>6.1001043468976111</v>
      </c>
      <c r="J333" s="316">
        <v>6.556745373330811</v>
      </c>
      <c r="K333" s="316">
        <v>7.0133863997640145</v>
      </c>
      <c r="L333" s="316">
        <v>7.6278001496404757</v>
      </c>
      <c r="M333" s="316">
        <v>8.2422138995169387</v>
      </c>
      <c r="N333" s="316">
        <v>8.8082873064876583</v>
      </c>
      <c r="O333" s="316">
        <v>9.3743607134583797</v>
      </c>
      <c r="P333" s="316">
        <v>9.9404341204291171</v>
      </c>
      <c r="Q333" s="316">
        <v>10.50650752739986</v>
      </c>
    </row>
    <row r="334" spans="1:17" hidden="1" x14ac:dyDescent="0.25">
      <c r="A334" s="316" t="s">
        <v>546</v>
      </c>
      <c r="B334" s="316" t="s">
        <v>544</v>
      </c>
      <c r="C334" s="316" t="s">
        <v>531</v>
      </c>
      <c r="D334" s="316" t="s">
        <v>62</v>
      </c>
      <c r="E334" s="316" t="s">
        <v>533</v>
      </c>
      <c r="F334" s="316">
        <f>'[4]Breakdown-Olefins'!F212+'[4]Breakdown-Olefins'!F219</f>
        <v>58.425073492413077</v>
      </c>
      <c r="G334" s="316">
        <f>'[4]Breakdown-Olefins'!G212+'[4]Breakdown-Olefins'!G219</f>
        <v>75.804847717396257</v>
      </c>
      <c r="H334" s="316">
        <f>'[4]Breakdown-Olefins'!H212+'[4]Breakdown-Olefins'!H219</f>
        <v>77.167063282432125</v>
      </c>
      <c r="I334" s="316">
        <f>'[4]Breakdown-Olefins'!I212+'[4]Breakdown-Olefins'!I219</f>
        <v>78.529278847468021</v>
      </c>
      <c r="J334" s="316">
        <f>'[4]Breakdown-Olefins'!J212+'[4]Breakdown-Olefins'!J219</f>
        <v>78.475945407575807</v>
      </c>
      <c r="K334" s="316">
        <f>'[4]Breakdown-Olefins'!K212+'[4]Breakdown-Olefins'!K219</f>
        <v>78.422611967683636</v>
      </c>
      <c r="L334" s="316">
        <f>'[4]Breakdown-Olefins'!L212+'[4]Breakdown-Olefins'!L219</f>
        <v>78.480760093142294</v>
      </c>
      <c r="M334" s="316">
        <f>'[4]Breakdown-Olefins'!M212+'[4]Breakdown-Olefins'!M219</f>
        <v>78.538908218600966</v>
      </c>
      <c r="N334" s="316">
        <f>'[4]Breakdown-Olefins'!N212+'[4]Breakdown-Olefins'!N219</f>
        <v>78.587326751934299</v>
      </c>
      <c r="O334" s="316">
        <f>'[4]Breakdown-Olefins'!O212+'[4]Breakdown-Olefins'!O219</f>
        <v>78.635745285267632</v>
      </c>
      <c r="P334" s="316">
        <f>'[4]Breakdown-Olefins'!P212+'[4]Breakdown-Olefins'!P219</f>
        <v>78.684163818600965</v>
      </c>
      <c r="Q334" s="316">
        <f>'[4]Breakdown-Olefins'!Q212+'[4]Breakdown-Olefins'!Q219</f>
        <v>78.732582351934298</v>
      </c>
    </row>
    <row r="335" spans="1:17" hidden="1" x14ac:dyDescent="0.25">
      <c r="A335" s="316" t="s">
        <v>546</v>
      </c>
      <c r="B335" s="316" t="s">
        <v>544</v>
      </c>
      <c r="C335" s="316" t="s">
        <v>531</v>
      </c>
      <c r="D335" s="316" t="s">
        <v>62</v>
      </c>
      <c r="E335" s="316" t="s">
        <v>534</v>
      </c>
      <c r="F335" s="316">
        <f>'[4]Breakdown-Olefins'!F213+'[4]Breakdown-Olefins'!F220</f>
        <v>108.31673410003688</v>
      </c>
      <c r="G335" s="316">
        <f>'[4]Breakdown-Olefins'!G213+'[4]Breakdown-Olefins'!G220</f>
        <v>141.41277618206811</v>
      </c>
      <c r="H335" s="316">
        <f>'[4]Breakdown-Olefins'!H213+'[4]Breakdown-Olefins'!H220</f>
        <v>152.93141660426471</v>
      </c>
      <c r="I335" s="316">
        <f>'[4]Breakdown-Olefins'!I213+'[4]Breakdown-Olefins'!I220</f>
        <v>164.45005702646125</v>
      </c>
      <c r="J335" s="316">
        <f>'[4]Breakdown-Olefins'!J213+'[4]Breakdown-Olefins'!J220</f>
        <v>174.82646896790271</v>
      </c>
      <c r="K335" s="316">
        <f>'[4]Breakdown-Olefins'!K213+'[4]Breakdown-Olefins'!K220</f>
        <v>185.20288090934417</v>
      </c>
      <c r="L335" s="316">
        <f>'[4]Breakdown-Olefins'!L213+'[4]Breakdown-Olefins'!L220</f>
        <v>192.01745520448245</v>
      </c>
      <c r="M335" s="316">
        <f>'[4]Breakdown-Olefins'!M213+'[4]Breakdown-Olefins'!M220</f>
        <v>198.83202949962066</v>
      </c>
      <c r="N335" s="316">
        <f>'[4]Breakdown-Olefins'!N213+'[4]Breakdown-Olefins'!N220</f>
        <v>204.50636018627674</v>
      </c>
      <c r="O335" s="316">
        <f>'[4]Breakdown-Olefins'!O213+'[4]Breakdown-Olefins'!O220</f>
        <v>210.18069087293276</v>
      </c>
      <c r="P335" s="316">
        <f>'[4]Breakdown-Olefins'!P213+'[4]Breakdown-Olefins'!P220</f>
        <v>215.85502155958883</v>
      </c>
      <c r="Q335" s="316">
        <f>'[4]Breakdown-Olefins'!Q213+'[4]Breakdown-Olefins'!Q220</f>
        <v>221.52935224624485</v>
      </c>
    </row>
    <row r="336" spans="1:17" hidden="1" x14ac:dyDescent="0.25">
      <c r="A336" s="316" t="s">
        <v>546</v>
      </c>
      <c r="B336" s="316" t="s">
        <v>544</v>
      </c>
      <c r="C336" s="316" t="s">
        <v>531</v>
      </c>
      <c r="D336" s="316" t="s">
        <v>62</v>
      </c>
      <c r="E336" s="316" t="s">
        <v>535</v>
      </c>
      <c r="F336" s="316">
        <f>'[4]Breakdown-Olefins'!F214+'[4]Breakdown-Olefins'!F221</f>
        <v>16.849784533481035</v>
      </c>
      <c r="G336" s="316">
        <f>'[4]Breakdown-Olefins'!G214+'[4]Breakdown-Olefins'!G221</f>
        <v>22.269617224069606</v>
      </c>
      <c r="H336" s="316">
        <f>'[4]Breakdown-Olefins'!H214+'[4]Breakdown-Olefins'!H221</f>
        <v>23.437068686873609</v>
      </c>
      <c r="I336" s="316">
        <f>'[4]Breakdown-Olefins'!I214+'[4]Breakdown-Olefins'!I221</f>
        <v>24.604520149677612</v>
      </c>
      <c r="J336" s="316">
        <f>'[4]Breakdown-Olefins'!J214+'[4]Breakdown-Olefins'!J221</f>
        <v>25.496977742928436</v>
      </c>
      <c r="K336" s="316">
        <f>'[4]Breakdown-Olefins'!K214+'[4]Breakdown-Olefins'!K221</f>
        <v>26.389435336179243</v>
      </c>
      <c r="L336" s="316">
        <f>'[4]Breakdown-Olefins'!L214+'[4]Breakdown-Olefins'!L221</f>
        <v>26.974421596045559</v>
      </c>
      <c r="M336" s="316">
        <f>'[4]Breakdown-Olefins'!M214+'[4]Breakdown-Olefins'!M221</f>
        <v>27.559407855911882</v>
      </c>
      <c r="N336" s="316">
        <f>'[4]Breakdown-Olefins'!N214+'[4]Breakdown-Olefins'!N221</f>
        <v>28.046511722106391</v>
      </c>
      <c r="O336" s="316">
        <f>'[4]Breakdown-Olefins'!O214+'[4]Breakdown-Olefins'!O221</f>
        <v>28.533615588300918</v>
      </c>
      <c r="P336" s="316">
        <f>'[4]Breakdown-Olefins'!P214+'[4]Breakdown-Olefins'!P221</f>
        <v>29.020719454495431</v>
      </c>
      <c r="Q336" s="316">
        <f>'[4]Breakdown-Olefins'!Q214+'[4]Breakdown-Olefins'!Q221</f>
        <v>29.507823320689955</v>
      </c>
    </row>
    <row r="337" spans="1:17" hidden="1" x14ac:dyDescent="0.25">
      <c r="A337" s="316" t="s">
        <v>546</v>
      </c>
      <c r="B337" s="316" t="s">
        <v>544</v>
      </c>
      <c r="C337" s="316" t="s">
        <v>531</v>
      </c>
      <c r="D337" s="316" t="s">
        <v>62</v>
      </c>
      <c r="E337" s="316" t="s">
        <v>536</v>
      </c>
      <c r="F337" s="316">
        <f>'[4]Breakdown-Olefins'!F215+'[4]Breakdown-Olefins'!F222</f>
        <v>29.166732005595104</v>
      </c>
      <c r="G337" s="316">
        <f>'[4]Breakdown-Olefins'!G215+'[4]Breakdown-Olefins'!G222</f>
        <v>38.064584065111511</v>
      </c>
      <c r="H337" s="316">
        <f>'[4]Breakdown-Olefins'!H215+'[4]Breakdown-Olefins'!H222</f>
        <v>41.101941621174809</v>
      </c>
      <c r="I337" s="316">
        <f>'[4]Breakdown-Olefins'!I215+'[4]Breakdown-Olefins'!I222</f>
        <v>44.139299177238115</v>
      </c>
      <c r="J337" s="316">
        <f>'[4]Breakdown-Olefins'!J215+'[4]Breakdown-Olefins'!J222</f>
        <v>46.886284544813797</v>
      </c>
      <c r="K337" s="316">
        <f>'[4]Breakdown-Olefins'!K215+'[4]Breakdown-Olefins'!K222</f>
        <v>49.633269912389466</v>
      </c>
      <c r="L337" s="316">
        <f>'[4]Breakdown-Olefins'!L215+'[4]Breakdown-Olefins'!L222</f>
        <v>51.407929934200276</v>
      </c>
      <c r="M337" s="316">
        <f>'[4]Breakdown-Olefins'!M215+'[4]Breakdown-Olefins'!M222</f>
        <v>53.182589956011064</v>
      </c>
      <c r="N337" s="316">
        <f>'[4]Breakdown-Olefins'!N215+'[4]Breakdown-Olefins'!N222</f>
        <v>54.66030630101109</v>
      </c>
      <c r="O337" s="316">
        <f>'[4]Breakdown-Olefins'!O215+'[4]Breakdown-Olefins'!O222</f>
        <v>56.138022646011095</v>
      </c>
      <c r="P337" s="316">
        <f>'[4]Breakdown-Olefins'!P215+'[4]Breakdown-Olefins'!P222</f>
        <v>57.615738991011128</v>
      </c>
      <c r="Q337" s="316">
        <f>'[4]Breakdown-Olefins'!Q215+'[4]Breakdown-Olefins'!Q222</f>
        <v>59.093455336011125</v>
      </c>
    </row>
    <row r="338" spans="1:17" hidden="1" x14ac:dyDescent="0.25">
      <c r="A338" s="316" t="s">
        <v>546</v>
      </c>
      <c r="B338" s="316" t="s">
        <v>544</v>
      </c>
      <c r="C338" s="316" t="s">
        <v>531</v>
      </c>
      <c r="D338" s="316" t="s">
        <v>62</v>
      </c>
      <c r="E338" s="316" t="s">
        <v>537</v>
      </c>
      <c r="F338" s="316">
        <f>'[4]Breakdown-Olefins'!F216+'[4]Breakdown-Olefins'!F223</f>
        <v>93.124974304891268</v>
      </c>
      <c r="G338" s="316">
        <f>'[4]Breakdown-Olefins'!G216+'[4]Breakdown-Olefins'!G223</f>
        <v>120.50480038988087</v>
      </c>
      <c r="H338" s="316">
        <f>'[4]Breakdown-Olefins'!H216+'[4]Breakdown-Olefins'!H223</f>
        <v>128.76149162468849</v>
      </c>
      <c r="I338" s="316">
        <f>'[4]Breakdown-Olefins'!I216+'[4]Breakdown-Olefins'!I223</f>
        <v>137.01818285949611</v>
      </c>
      <c r="J338" s="316">
        <f>'[4]Breakdown-Olefins'!J216+'[4]Breakdown-Olefins'!J223</f>
        <v>143.34083940957709</v>
      </c>
      <c r="K338" s="316">
        <f>'[4]Breakdown-Olefins'!K216+'[4]Breakdown-Olefins'!K223</f>
        <v>149.66349595965804</v>
      </c>
      <c r="L338" s="316">
        <f>'[4]Breakdown-Olefins'!L216+'[4]Breakdown-Olefins'!L223</f>
        <v>154.18897196598866</v>
      </c>
      <c r="M338" s="316">
        <f>'[4]Breakdown-Olefins'!M216+'[4]Breakdown-Olefins'!M223</f>
        <v>158.71444797231925</v>
      </c>
      <c r="N338" s="316">
        <f>'[4]Breakdown-Olefins'!N216+'[4]Breakdown-Olefins'!N223</f>
        <v>162.48270204987296</v>
      </c>
      <c r="O338" s="316">
        <f>'[4]Breakdown-Olefins'!O216+'[4]Breakdown-Olefins'!O223</f>
        <v>166.25095612742669</v>
      </c>
      <c r="P338" s="316">
        <f>'[4]Breakdown-Olefins'!P216+'[4]Breakdown-Olefins'!P223</f>
        <v>170.01921020498045</v>
      </c>
      <c r="Q338" s="316">
        <f>'[4]Breakdown-Olefins'!Q216+'[4]Breakdown-Olefins'!Q223</f>
        <v>173.7874642825341</v>
      </c>
    </row>
    <row r="339" spans="1:17" hidden="1" x14ac:dyDescent="0.25">
      <c r="A339" s="316" t="s">
        <v>546</v>
      </c>
      <c r="B339" s="316" t="s">
        <v>544</v>
      </c>
      <c r="C339" s="316" t="s">
        <v>538</v>
      </c>
      <c r="D339" s="316" t="s">
        <v>62</v>
      </c>
      <c r="E339" s="316" t="s">
        <v>533</v>
      </c>
      <c r="F339" s="316">
        <v>4.1953659083926826</v>
      </c>
      <c r="G339" s="316">
        <v>4.6384091915274253</v>
      </c>
      <c r="H339" s="316">
        <v>4.9228602777871346</v>
      </c>
      <c r="I339" s="316">
        <v>5.207311364046844</v>
      </c>
      <c r="J339" s="316">
        <v>5.6022428409333704</v>
      </c>
      <c r="K339" s="316">
        <v>5.9971743178198977</v>
      </c>
      <c r="L339" s="316">
        <v>6.2999471304129306</v>
      </c>
      <c r="M339" s="316">
        <v>6.6027199430059644</v>
      </c>
      <c r="N339" s="316">
        <v>6.898989880673466</v>
      </c>
      <c r="O339" s="316">
        <v>7.1952598183409711</v>
      </c>
      <c r="P339" s="316">
        <v>7.4915297560084726</v>
      </c>
      <c r="Q339" s="316">
        <v>7.7877996936759768</v>
      </c>
    </row>
    <row r="340" spans="1:17" hidden="1" x14ac:dyDescent="0.25">
      <c r="A340" s="316" t="s">
        <v>546</v>
      </c>
      <c r="B340" s="316" t="s">
        <v>544</v>
      </c>
      <c r="C340" s="316" t="s">
        <v>538</v>
      </c>
      <c r="D340" s="316" t="s">
        <v>62</v>
      </c>
      <c r="E340" s="316" t="s">
        <v>534</v>
      </c>
      <c r="F340" s="316">
        <v>5.4909266019844116</v>
      </c>
      <c r="G340" s="316">
        <v>5.9329961732161705</v>
      </c>
      <c r="H340" s="316">
        <v>6.1806358213491492</v>
      </c>
      <c r="I340" s="316">
        <v>6.4282754694821307</v>
      </c>
      <c r="J340" s="316">
        <v>6.7985595316231215</v>
      </c>
      <c r="K340" s="316">
        <v>7.1688435937641142</v>
      </c>
      <c r="L340" s="316">
        <v>7.170395710431781</v>
      </c>
      <c r="M340" s="316">
        <v>7.1719478270994506</v>
      </c>
      <c r="N340" s="316">
        <v>7.1732750926705755</v>
      </c>
      <c r="O340" s="316">
        <v>7.1746023582417013</v>
      </c>
      <c r="P340" s="316">
        <v>7.1759296238128263</v>
      </c>
      <c r="Q340" s="316">
        <v>7.1772568893839512</v>
      </c>
    </row>
    <row r="341" spans="1:17" hidden="1" x14ac:dyDescent="0.25">
      <c r="A341" s="316" t="s">
        <v>546</v>
      </c>
      <c r="B341" s="316" t="s">
        <v>544</v>
      </c>
      <c r="C341" s="316" t="s">
        <v>538</v>
      </c>
      <c r="D341" s="316" t="s">
        <v>62</v>
      </c>
      <c r="E341" s="316" t="s">
        <v>535</v>
      </c>
      <c r="F341" s="316">
        <v>1.2920945687368341</v>
      </c>
      <c r="G341" s="316">
        <v>1.393244198075976</v>
      </c>
      <c r="H341" s="316">
        <v>1.4485931046700564</v>
      </c>
      <c r="I341" s="316">
        <v>1.5039420112641368</v>
      </c>
      <c r="J341" s="316">
        <v>1.5844961717973585</v>
      </c>
      <c r="K341" s="316">
        <v>1.6650503323305803</v>
      </c>
      <c r="L341" s="316">
        <v>1.6901653462490922</v>
      </c>
      <c r="M341" s="316">
        <v>1.7152803601676039</v>
      </c>
      <c r="N341" s="316">
        <v>1.7392011744449878</v>
      </c>
      <c r="O341" s="316">
        <v>1.7631219887223712</v>
      </c>
      <c r="P341" s="316">
        <v>1.7870428029997552</v>
      </c>
      <c r="Q341" s="316">
        <v>1.8109636172771386</v>
      </c>
    </row>
    <row r="342" spans="1:17" hidden="1" x14ac:dyDescent="0.25">
      <c r="A342" s="316" t="s">
        <v>546</v>
      </c>
      <c r="B342" s="316" t="s">
        <v>544</v>
      </c>
      <c r="C342" s="316" t="s">
        <v>538</v>
      </c>
      <c r="D342" s="316" t="s">
        <v>62</v>
      </c>
      <c r="E342" s="316" t="s">
        <v>536</v>
      </c>
      <c r="F342" s="316">
        <v>10.859480238341117</v>
      </c>
      <c r="G342" s="316">
        <v>11.387386084337049</v>
      </c>
      <c r="H342" s="316">
        <v>11.717086461494809</v>
      </c>
      <c r="I342" s="316">
        <v>12.046786838652569</v>
      </c>
      <c r="J342" s="316">
        <v>12.489053994792632</v>
      </c>
      <c r="K342" s="316">
        <v>12.931321150932702</v>
      </c>
      <c r="L342" s="316">
        <v>13.323851753818111</v>
      </c>
      <c r="M342" s="316">
        <v>13.716382356703527</v>
      </c>
      <c r="N342" s="316">
        <v>14.098740918702541</v>
      </c>
      <c r="O342" s="316">
        <v>14.481099480701555</v>
      </c>
      <c r="P342" s="316">
        <v>14.86345804270057</v>
      </c>
      <c r="Q342" s="316">
        <v>15.245816604699588</v>
      </c>
    </row>
    <row r="343" spans="1:17" hidden="1" x14ac:dyDescent="0.25">
      <c r="A343" s="316" t="s">
        <v>546</v>
      </c>
      <c r="B343" s="316" t="s">
        <v>544</v>
      </c>
      <c r="C343" s="316" t="s">
        <v>538</v>
      </c>
      <c r="D343" s="316" t="s">
        <v>62</v>
      </c>
      <c r="E343" s="316" t="s">
        <v>537</v>
      </c>
      <c r="F343" s="316">
        <v>6.5769935109384505</v>
      </c>
      <c r="G343" s="316">
        <v>6.436589061766071</v>
      </c>
      <c r="H343" s="316">
        <v>6.3718129173788469</v>
      </c>
      <c r="I343" s="316">
        <v>6.307036772991621</v>
      </c>
      <c r="J343" s="316">
        <v>6.2114309493264042</v>
      </c>
      <c r="K343" s="316">
        <v>6.1158251256611829</v>
      </c>
      <c r="L343" s="316">
        <v>6.1158251256611829</v>
      </c>
      <c r="M343" s="316">
        <v>6.1158251256611829</v>
      </c>
      <c r="N343" s="316">
        <v>6.1158251256611829</v>
      </c>
      <c r="O343" s="316">
        <v>6.1158251256611829</v>
      </c>
      <c r="P343" s="316">
        <v>6.1158251256611829</v>
      </c>
      <c r="Q343" s="316">
        <v>6.1158251256611829</v>
      </c>
    </row>
    <row r="344" spans="1:17" hidden="1" x14ac:dyDescent="0.25">
      <c r="A344" s="316" t="s">
        <v>546</v>
      </c>
      <c r="B344" s="316" t="s">
        <v>544</v>
      </c>
      <c r="C344" s="316" t="s">
        <v>6</v>
      </c>
      <c r="D344" s="316" t="s">
        <v>62</v>
      </c>
      <c r="E344" s="316" t="s">
        <v>533</v>
      </c>
      <c r="F344" s="316">
        <v>77.182802602129087</v>
      </c>
      <c r="G344" s="316">
        <v>85.045874582387583</v>
      </c>
      <c r="H344" s="316">
        <v>93.870177708719126</v>
      </c>
      <c r="I344" s="316">
        <v>102.69448083505073</v>
      </c>
      <c r="J344" s="316">
        <v>105.99617766605296</v>
      </c>
      <c r="K344" s="316">
        <v>109.29787449705519</v>
      </c>
      <c r="L344" s="316">
        <v>116.08653279028073</v>
      </c>
      <c r="M344" s="316">
        <v>122.87519108350624</v>
      </c>
      <c r="N344" s="316">
        <v>128.52794214411966</v>
      </c>
      <c r="O344" s="316">
        <v>134.1806932047331</v>
      </c>
      <c r="P344" s="316">
        <v>139.83344426534649</v>
      </c>
      <c r="Q344" s="316">
        <v>145.48619532595995</v>
      </c>
    </row>
    <row r="345" spans="1:17" hidden="1" x14ac:dyDescent="0.25">
      <c r="A345" s="316" t="s">
        <v>546</v>
      </c>
      <c r="B345" s="316" t="s">
        <v>544</v>
      </c>
      <c r="C345" s="316" t="s">
        <v>6</v>
      </c>
      <c r="D345" s="316" t="s">
        <v>62</v>
      </c>
      <c r="E345" s="316" t="s">
        <v>534</v>
      </c>
      <c r="F345" s="316">
        <v>2.0309005478272075</v>
      </c>
      <c r="G345" s="316">
        <v>2.2123509789453699</v>
      </c>
      <c r="H345" s="316">
        <v>2.3651890119816632</v>
      </c>
      <c r="I345" s="316">
        <v>2.5180270450179574</v>
      </c>
      <c r="J345" s="316">
        <v>2.5615785998352312</v>
      </c>
      <c r="K345" s="316">
        <v>2.605130154652505</v>
      </c>
      <c r="L345" s="316">
        <v>2.605130154652505</v>
      </c>
      <c r="M345" s="316">
        <v>2.605130154652505</v>
      </c>
      <c r="N345" s="316">
        <v>2.605130154652505</v>
      </c>
      <c r="O345" s="316">
        <v>2.605130154652505</v>
      </c>
      <c r="P345" s="316">
        <v>2.605130154652505</v>
      </c>
      <c r="Q345" s="316">
        <v>2.605130154652505</v>
      </c>
    </row>
    <row r="346" spans="1:17" hidden="1" x14ac:dyDescent="0.25">
      <c r="A346" s="316" t="s">
        <v>546</v>
      </c>
      <c r="B346" s="316" t="s">
        <v>544</v>
      </c>
      <c r="C346" s="316" t="s">
        <v>6</v>
      </c>
      <c r="D346" s="316" t="s">
        <v>62</v>
      </c>
      <c r="E346" s="316" t="s">
        <v>535</v>
      </c>
      <c r="F346" s="316">
        <v>9.1564802956561167</v>
      </c>
      <c r="G346" s="316">
        <v>10.096554738910651</v>
      </c>
      <c r="H346" s="316">
        <v>11.166018340320655</v>
      </c>
      <c r="I346" s="316">
        <v>12.235481941730649</v>
      </c>
      <c r="J346" s="316">
        <v>12.639515592593838</v>
      </c>
      <c r="K346" s="316">
        <v>13.043549243457022</v>
      </c>
      <c r="L346" s="316">
        <v>13.899794895360174</v>
      </c>
      <c r="M346" s="316">
        <v>14.75604054726332</v>
      </c>
      <c r="N346" s="316">
        <v>15.469015528162153</v>
      </c>
      <c r="O346" s="316">
        <v>16.181990509060981</v>
      </c>
      <c r="P346" s="316">
        <v>16.894965489959816</v>
      </c>
      <c r="Q346" s="316">
        <v>17.607940470858647</v>
      </c>
    </row>
    <row r="347" spans="1:17" hidden="1" x14ac:dyDescent="0.25">
      <c r="A347" s="316" t="s">
        <v>546</v>
      </c>
      <c r="B347" s="316" t="s">
        <v>544</v>
      </c>
      <c r="C347" s="316" t="s">
        <v>6</v>
      </c>
      <c r="D347" s="316" t="s">
        <v>62</v>
      </c>
      <c r="E347" s="316" t="s">
        <v>536</v>
      </c>
      <c r="F347" s="316">
        <v>1.394809337347382</v>
      </c>
      <c r="G347" s="316">
        <v>1.5194283177598367</v>
      </c>
      <c r="H347" s="316">
        <v>1.6243964885591922</v>
      </c>
      <c r="I347" s="316">
        <v>1.7293646593585466</v>
      </c>
      <c r="J347" s="316">
        <v>1.7592755850216069</v>
      </c>
      <c r="K347" s="316">
        <v>1.7891865106846681</v>
      </c>
      <c r="L347" s="316">
        <v>1.7891865106846681</v>
      </c>
      <c r="M347" s="316">
        <v>1.7891865106846681</v>
      </c>
      <c r="N347" s="316">
        <v>1.7891865106846681</v>
      </c>
      <c r="O347" s="316">
        <v>1.7891865106846681</v>
      </c>
      <c r="P347" s="316">
        <v>1.7891865106846681</v>
      </c>
      <c r="Q347" s="316">
        <v>1.7891865106846681</v>
      </c>
    </row>
    <row r="348" spans="1:17" hidden="1" x14ac:dyDescent="0.25">
      <c r="A348" s="316" t="s">
        <v>546</v>
      </c>
      <c r="B348" s="316" t="s">
        <v>544</v>
      </c>
      <c r="C348" s="316" t="s">
        <v>6</v>
      </c>
      <c r="D348" s="316" t="s">
        <v>62</v>
      </c>
      <c r="E348" s="316" t="s">
        <v>537</v>
      </c>
      <c r="F348" s="316">
        <v>26.501039957810946</v>
      </c>
      <c r="G348" s="316">
        <v>29.200334246430877</v>
      </c>
      <c r="H348" s="316">
        <v>32.228560225151405</v>
      </c>
      <c r="I348" s="316">
        <v>35.256786203871933</v>
      </c>
      <c r="J348" s="316">
        <v>36.389544694244229</v>
      </c>
      <c r="K348" s="316">
        <v>37.522303184616554</v>
      </c>
      <c r="L348" s="316">
        <v>39.849535749416731</v>
      </c>
      <c r="M348" s="316">
        <v>42.176768314216922</v>
      </c>
      <c r="N348" s="316">
        <v>44.114598409759658</v>
      </c>
      <c r="O348" s="316">
        <v>46.052428505302416</v>
      </c>
      <c r="P348" s="316">
        <v>47.990258600845152</v>
      </c>
      <c r="Q348" s="316">
        <v>49.92808869638791</v>
      </c>
    </row>
    <row r="349" spans="1:17" hidden="1" x14ac:dyDescent="0.25">
      <c r="A349" s="316" t="s">
        <v>546</v>
      </c>
      <c r="B349" s="316" t="s">
        <v>544</v>
      </c>
      <c r="C349" s="316" t="s">
        <v>0</v>
      </c>
      <c r="D349" s="316" t="s">
        <v>62</v>
      </c>
      <c r="E349" s="316" t="s">
        <v>533</v>
      </c>
      <c r="F349" s="316">
        <v>69.770486007292988</v>
      </c>
      <c r="G349" s="316">
        <v>79.420446971868827</v>
      </c>
      <c r="H349" s="316">
        <v>91.586401702585746</v>
      </c>
      <c r="I349" s="316">
        <v>103.75235643330262</v>
      </c>
      <c r="J349" s="316">
        <v>109.6367942102315</v>
      </c>
      <c r="K349" s="316">
        <v>115.52123198716032</v>
      </c>
      <c r="L349" s="316">
        <v>123.09542456870773</v>
      </c>
      <c r="M349" s="316">
        <v>130.66961715025514</v>
      </c>
      <c r="N349" s="316">
        <v>138.09934652722887</v>
      </c>
      <c r="O349" s="316">
        <v>145.5290759042025</v>
      </c>
      <c r="P349" s="316">
        <v>152.95880528117596</v>
      </c>
      <c r="Q349" s="316">
        <v>160.38853465814947</v>
      </c>
    </row>
    <row r="350" spans="1:17" hidden="1" x14ac:dyDescent="0.25">
      <c r="A350" s="316" t="s">
        <v>546</v>
      </c>
      <c r="B350" s="316" t="s">
        <v>544</v>
      </c>
      <c r="C350" s="316" t="s">
        <v>0</v>
      </c>
      <c r="D350" s="316" t="s">
        <v>62</v>
      </c>
      <c r="E350" s="316" t="s">
        <v>534</v>
      </c>
      <c r="F350" s="316">
        <v>19.773129774421971</v>
      </c>
      <c r="G350" s="316">
        <v>22.486720264993931</v>
      </c>
      <c r="H350" s="316">
        <v>25.863843986680781</v>
      </c>
      <c r="I350" s="316">
        <v>29.240967708367641</v>
      </c>
      <c r="J350" s="316">
        <v>30.866400649614029</v>
      </c>
      <c r="K350" s="316">
        <v>32.491833590860431</v>
      </c>
      <c r="L350" s="316">
        <v>34.58990575052411</v>
      </c>
      <c r="M350" s="316">
        <v>36.687977910187762</v>
      </c>
      <c r="N350" s="316">
        <v>38.746033365186399</v>
      </c>
      <c r="O350" s="316">
        <v>40.804088820185022</v>
      </c>
      <c r="P350" s="316">
        <v>42.862144275183589</v>
      </c>
      <c r="Q350" s="316">
        <v>44.920199730182183</v>
      </c>
    </row>
    <row r="351" spans="1:17" hidden="1" x14ac:dyDescent="0.25">
      <c r="A351" s="316" t="s">
        <v>546</v>
      </c>
      <c r="B351" s="316" t="s">
        <v>544</v>
      </c>
      <c r="C351" s="316" t="s">
        <v>0</v>
      </c>
      <c r="D351" s="316" t="s">
        <v>62</v>
      </c>
      <c r="E351" s="316" t="s">
        <v>535</v>
      </c>
      <c r="F351" s="316">
        <v>7.5295797381082101</v>
      </c>
      <c r="G351" s="316">
        <v>8.6723466621640863</v>
      </c>
      <c r="H351" s="316">
        <v>10.322945637971698</v>
      </c>
      <c r="I351" s="316">
        <v>11.973544613779312</v>
      </c>
      <c r="J351" s="316">
        <v>12.810174026925933</v>
      </c>
      <c r="K351" s="316">
        <v>13.646803440072558</v>
      </c>
      <c r="L351" s="316">
        <v>14.695582846945857</v>
      </c>
      <c r="M351" s="316">
        <v>15.744362253819157</v>
      </c>
      <c r="N351" s="316">
        <v>16.773138203904605</v>
      </c>
      <c r="O351" s="316">
        <v>17.801914153990047</v>
      </c>
      <c r="P351" s="316">
        <v>18.830690104075462</v>
      </c>
      <c r="Q351" s="316">
        <v>19.85946605416089</v>
      </c>
    </row>
    <row r="352" spans="1:17" hidden="1" x14ac:dyDescent="0.25">
      <c r="A352" s="316" t="s">
        <v>546</v>
      </c>
      <c r="B352" s="316" t="s">
        <v>544</v>
      </c>
      <c r="C352" s="316" t="s">
        <v>0</v>
      </c>
      <c r="D352" s="316" t="s">
        <v>62</v>
      </c>
      <c r="E352" s="316" t="s">
        <v>536</v>
      </c>
      <c r="F352" s="316">
        <v>14.702671269604307</v>
      </c>
      <c r="G352" s="316">
        <v>16.860440260325781</v>
      </c>
      <c r="H352" s="316">
        <v>19.838083375981522</v>
      </c>
      <c r="I352" s="316">
        <v>22.815726491637257</v>
      </c>
      <c r="J352" s="316">
        <v>24.302864560401321</v>
      </c>
      <c r="K352" s="316">
        <v>25.790002629165372</v>
      </c>
      <c r="L352" s="316">
        <v>27.669743200463053</v>
      </c>
      <c r="M352" s="316">
        <v>29.549483771760727</v>
      </c>
      <c r="N352" s="316">
        <v>31.393371894923103</v>
      </c>
      <c r="O352" s="316">
        <v>33.237260018085465</v>
      </c>
      <c r="P352" s="316">
        <v>35.081148141247752</v>
      </c>
      <c r="Q352" s="316">
        <v>36.925036264410068</v>
      </c>
    </row>
    <row r="353" spans="1:17" hidden="1" x14ac:dyDescent="0.25">
      <c r="A353" s="316" t="s">
        <v>546</v>
      </c>
      <c r="B353" s="316" t="s">
        <v>544</v>
      </c>
      <c r="C353" s="316" t="s">
        <v>0</v>
      </c>
      <c r="D353" s="316" t="s">
        <v>62</v>
      </c>
      <c r="E353" s="316" t="s">
        <v>537</v>
      </c>
      <c r="F353" s="316">
        <v>26.531389424556533</v>
      </c>
      <c r="G353" s="316">
        <v>30.298578077458032</v>
      </c>
      <c r="H353" s="316">
        <v>35.250149706796954</v>
      </c>
      <c r="I353" s="316">
        <v>40.201721336135861</v>
      </c>
      <c r="J353" s="316">
        <v>42.633563059884928</v>
      </c>
      <c r="K353" s="316">
        <v>45.065404783634023</v>
      </c>
      <c r="L353" s="316">
        <v>48.168503296124435</v>
      </c>
      <c r="M353" s="316">
        <v>51.271601808614861</v>
      </c>
      <c r="N353" s="316">
        <v>54.315514665288397</v>
      </c>
      <c r="O353" s="316">
        <v>57.359427521961919</v>
      </c>
      <c r="P353" s="316">
        <v>60.403340378635349</v>
      </c>
      <c r="Q353" s="316">
        <v>63.447253235308779</v>
      </c>
    </row>
    <row r="354" spans="1:17" x14ac:dyDescent="0.25">
      <c r="A354" s="316" t="s">
        <v>546</v>
      </c>
      <c r="B354" s="316" t="s">
        <v>544</v>
      </c>
      <c r="C354" s="316" t="s">
        <v>4</v>
      </c>
      <c r="D354" s="316" t="s">
        <v>62</v>
      </c>
      <c r="E354" s="316" t="s">
        <v>533</v>
      </c>
      <c r="F354" s="316">
        <v>0.39865697317391491</v>
      </c>
      <c r="G354" s="316">
        <v>0.4358791661260128</v>
      </c>
      <c r="H354" s="316">
        <v>0.46252527804770627</v>
      </c>
      <c r="I354" s="316">
        <v>0.48917138996939974</v>
      </c>
      <c r="J354" s="316">
        <v>0.50698154923877159</v>
      </c>
      <c r="K354" s="316">
        <v>0.52479170850814338</v>
      </c>
      <c r="L354" s="316">
        <v>0.5465025197161073</v>
      </c>
      <c r="M354" s="316">
        <v>0.56821333092407078</v>
      </c>
      <c r="N354" s="316">
        <v>0.5875903484679299</v>
      </c>
      <c r="O354" s="316">
        <v>0.60696736601178936</v>
      </c>
      <c r="P354" s="316">
        <v>0.62634438355564948</v>
      </c>
      <c r="Q354" s="316">
        <v>0.6457214010995096</v>
      </c>
    </row>
    <row r="355" spans="1:17" x14ac:dyDescent="0.25">
      <c r="A355" s="316" t="s">
        <v>546</v>
      </c>
      <c r="B355" s="316" t="s">
        <v>544</v>
      </c>
      <c r="C355" s="316" t="s">
        <v>4</v>
      </c>
      <c r="D355" s="316" t="s">
        <v>62</v>
      </c>
      <c r="E355" s="316" t="s">
        <v>535</v>
      </c>
      <c r="F355" s="316">
        <v>56.07538334626225</v>
      </c>
      <c r="G355" s="316">
        <v>61.312776519109086</v>
      </c>
      <c r="H355" s="316">
        <v>65.063081118645002</v>
      </c>
      <c r="I355" s="316">
        <v>68.813385718180896</v>
      </c>
      <c r="J355" s="316">
        <v>71.321931996142908</v>
      </c>
      <c r="K355" s="316">
        <v>73.830478274104976</v>
      </c>
      <c r="L355" s="316">
        <v>76.888313175203223</v>
      </c>
      <c r="M355" s="316">
        <v>79.946148076301483</v>
      </c>
      <c r="N355" s="316">
        <v>82.67528242127112</v>
      </c>
      <c r="O355" s="316">
        <v>85.404416766240814</v>
      </c>
      <c r="P355" s="316">
        <v>88.133551111210593</v>
      </c>
      <c r="Q355" s="316">
        <v>90.862685456180387</v>
      </c>
    </row>
    <row r="356" spans="1:17" x14ac:dyDescent="0.25">
      <c r="A356" s="313"/>
      <c r="B356" s="313"/>
      <c r="C356" s="313"/>
      <c r="D356" s="313"/>
      <c r="E356" s="313"/>
      <c r="F356" s="313"/>
      <c r="G356" s="313"/>
      <c r="H356" s="313"/>
      <c r="I356" s="313"/>
      <c r="J356" s="313"/>
      <c r="K356" s="313"/>
      <c r="L356" s="313"/>
      <c r="M356" s="313"/>
      <c r="N356" s="313"/>
      <c r="O356" s="313"/>
      <c r="P356" s="313"/>
      <c r="Q356" s="313"/>
    </row>
    <row r="357" spans="1:17" x14ac:dyDescent="0.25">
      <c r="A357" s="313"/>
      <c r="B357" s="313"/>
      <c r="C357" s="313"/>
      <c r="D357" s="313"/>
      <c r="E357" s="313"/>
      <c r="F357" s="313"/>
      <c r="G357" s="313"/>
      <c r="H357" s="313"/>
      <c r="I357" s="313"/>
      <c r="J357" s="313"/>
      <c r="K357" s="313"/>
      <c r="L357" s="313"/>
      <c r="M357" s="313"/>
      <c r="N357" s="313"/>
      <c r="O357" s="313"/>
      <c r="P357" s="313"/>
      <c r="Q357" s="313"/>
    </row>
    <row r="358" spans="1:17" x14ac:dyDescent="0.25">
      <c r="A358" s="313"/>
      <c r="B358" s="313"/>
      <c r="C358" s="313"/>
      <c r="D358" s="313"/>
      <c r="E358" s="313"/>
      <c r="F358" s="313"/>
      <c r="G358" s="313"/>
      <c r="H358" s="313"/>
      <c r="I358" s="313"/>
      <c r="J358" s="313"/>
      <c r="K358" s="313"/>
      <c r="L358" s="313"/>
      <c r="M358" s="313"/>
      <c r="N358" s="313"/>
      <c r="O358" s="313"/>
      <c r="P358" s="313"/>
      <c r="Q358" s="313"/>
    </row>
    <row r="359" spans="1:17" x14ac:dyDescent="0.25">
      <c r="A359" s="313"/>
      <c r="B359" s="313"/>
      <c r="C359" s="313"/>
      <c r="D359" s="313"/>
      <c r="E359" s="313"/>
      <c r="F359" s="313"/>
      <c r="G359" s="313"/>
      <c r="H359" s="313"/>
      <c r="I359" s="313"/>
      <c r="J359" s="313"/>
      <c r="K359" s="313"/>
      <c r="L359" s="313"/>
      <c r="M359" s="313"/>
      <c r="N359" s="313"/>
      <c r="O359" s="313"/>
      <c r="P359" s="313"/>
      <c r="Q359" s="313"/>
    </row>
    <row r="360" spans="1:17" x14ac:dyDescent="0.25">
      <c r="A360" s="313"/>
      <c r="B360" s="313"/>
      <c r="C360" s="313"/>
      <c r="D360" s="313"/>
      <c r="E360" s="313"/>
      <c r="F360" s="313"/>
      <c r="G360" s="313"/>
      <c r="H360" s="313"/>
      <c r="I360" s="313"/>
      <c r="J360" s="313"/>
      <c r="K360" s="313"/>
      <c r="L360" s="313"/>
      <c r="M360" s="313"/>
      <c r="N360" s="313"/>
      <c r="O360" s="313"/>
      <c r="P360" s="313"/>
      <c r="Q360" s="313"/>
    </row>
    <row r="361" spans="1:17" x14ac:dyDescent="0.25">
      <c r="A361" s="313"/>
      <c r="B361" s="313"/>
      <c r="C361" s="313"/>
      <c r="D361" s="313"/>
      <c r="E361" s="313"/>
      <c r="F361" s="313"/>
      <c r="G361" s="313"/>
      <c r="H361" s="313"/>
      <c r="I361" s="313"/>
      <c r="J361" s="313"/>
      <c r="K361" s="313"/>
      <c r="L361" s="313"/>
      <c r="M361" s="313"/>
      <c r="N361" s="313"/>
      <c r="O361" s="313"/>
      <c r="P361" s="313"/>
      <c r="Q361" s="313"/>
    </row>
    <row r="362" spans="1:17" x14ac:dyDescent="0.25">
      <c r="A362" s="313"/>
      <c r="B362" s="313"/>
      <c r="C362" s="313"/>
      <c r="D362" s="313"/>
      <c r="E362" s="313"/>
      <c r="F362" s="313"/>
      <c r="G362" s="313"/>
      <c r="H362" s="313"/>
      <c r="I362" s="313"/>
      <c r="J362" s="313"/>
      <c r="K362" s="313"/>
      <c r="L362" s="313"/>
      <c r="M362" s="313"/>
      <c r="N362" s="313"/>
      <c r="O362" s="313"/>
      <c r="P362" s="313"/>
      <c r="Q362" s="313"/>
    </row>
    <row r="363" spans="1:17" x14ac:dyDescent="0.25">
      <c r="A363" s="313"/>
      <c r="B363" s="313"/>
      <c r="C363" s="313"/>
      <c r="D363" s="313"/>
      <c r="E363" s="313"/>
      <c r="F363" s="313"/>
      <c r="G363" s="313"/>
      <c r="H363" s="313"/>
      <c r="I363" s="313"/>
      <c r="J363" s="313"/>
      <c r="K363" s="313"/>
      <c r="L363" s="313"/>
      <c r="M363" s="313"/>
      <c r="N363" s="313"/>
      <c r="O363" s="313"/>
      <c r="P363" s="313"/>
      <c r="Q363" s="313"/>
    </row>
    <row r="364" spans="1:17" x14ac:dyDescent="0.25">
      <c r="A364" s="313"/>
      <c r="B364" s="313"/>
      <c r="C364" s="313"/>
      <c r="D364" s="313"/>
      <c r="E364" s="313"/>
      <c r="F364" s="313"/>
      <c r="G364" s="313"/>
      <c r="H364" s="313"/>
      <c r="I364" s="313"/>
      <c r="J364" s="313"/>
      <c r="K364" s="313"/>
      <c r="L364" s="313"/>
      <c r="M364" s="313"/>
      <c r="N364" s="313"/>
      <c r="O364" s="313"/>
      <c r="P364" s="313"/>
      <c r="Q364" s="313"/>
    </row>
    <row r="365" spans="1:17" x14ac:dyDescent="0.25">
      <c r="A365" s="313"/>
      <c r="B365" s="313"/>
      <c r="C365" s="313"/>
      <c r="D365" s="313"/>
      <c r="E365" s="313"/>
      <c r="F365" s="313"/>
      <c r="G365" s="313"/>
      <c r="H365" s="313"/>
      <c r="I365" s="313"/>
      <c r="J365" s="313"/>
      <c r="K365" s="313"/>
      <c r="L365" s="313"/>
      <c r="M365" s="313"/>
      <c r="N365" s="313"/>
      <c r="O365" s="313"/>
      <c r="P365" s="313"/>
      <c r="Q365" s="313"/>
    </row>
    <row r="366" spans="1:17" x14ac:dyDescent="0.25">
      <c r="A366" s="313"/>
      <c r="B366" s="313"/>
      <c r="C366" s="313"/>
      <c r="D366" s="313"/>
      <c r="E366" s="313"/>
      <c r="F366" s="313"/>
      <c r="G366" s="313"/>
      <c r="H366" s="313"/>
      <c r="I366" s="313"/>
      <c r="J366" s="313"/>
      <c r="K366" s="313"/>
      <c r="L366" s="313"/>
      <c r="M366" s="313"/>
      <c r="N366" s="313"/>
      <c r="O366" s="313"/>
      <c r="P366" s="313"/>
      <c r="Q366" s="313"/>
    </row>
    <row r="367" spans="1:17" x14ac:dyDescent="0.25">
      <c r="A367" s="313"/>
      <c r="B367" s="313"/>
      <c r="C367" s="313"/>
      <c r="D367" s="313"/>
      <c r="E367" s="313"/>
      <c r="F367" s="313"/>
      <c r="G367" s="313"/>
      <c r="H367" s="313"/>
      <c r="I367" s="313"/>
      <c r="J367" s="313"/>
      <c r="K367" s="313"/>
      <c r="L367" s="313"/>
      <c r="M367" s="313"/>
      <c r="N367" s="313"/>
      <c r="O367" s="313"/>
      <c r="P367" s="313"/>
      <c r="Q367" s="313"/>
    </row>
    <row r="368" spans="1:17" x14ac:dyDescent="0.25">
      <c r="A368" s="313"/>
      <c r="B368" s="313"/>
      <c r="C368" s="313"/>
      <c r="D368" s="313"/>
      <c r="E368" s="313"/>
      <c r="F368" s="313"/>
      <c r="G368" s="313"/>
      <c r="H368" s="313"/>
      <c r="I368" s="313"/>
      <c r="J368" s="313"/>
      <c r="K368" s="313"/>
      <c r="L368" s="313"/>
      <c r="M368" s="313"/>
      <c r="N368" s="313"/>
      <c r="O368" s="313"/>
      <c r="P368" s="313"/>
      <c r="Q368" s="313"/>
    </row>
    <row r="369" spans="1:17" x14ac:dyDescent="0.25">
      <c r="A369" s="313"/>
      <c r="B369" s="313"/>
      <c r="C369" s="313"/>
      <c r="D369" s="313"/>
      <c r="E369" s="313"/>
      <c r="F369" s="313"/>
      <c r="G369" s="313"/>
      <c r="H369" s="313"/>
      <c r="I369" s="313"/>
      <c r="J369" s="313"/>
      <c r="K369" s="313"/>
      <c r="L369" s="313"/>
      <c r="M369" s="313"/>
      <c r="N369" s="313"/>
      <c r="O369" s="313"/>
      <c r="P369" s="313"/>
      <c r="Q369" s="313"/>
    </row>
    <row r="370" spans="1:17" x14ac:dyDescent="0.25">
      <c r="A370" s="313"/>
      <c r="B370" s="313"/>
      <c r="C370" s="313"/>
      <c r="D370" s="313"/>
      <c r="E370" s="313"/>
      <c r="F370" s="313"/>
      <c r="G370" s="313"/>
      <c r="H370" s="313"/>
      <c r="I370" s="313"/>
      <c r="J370" s="313"/>
      <c r="K370" s="313"/>
      <c r="L370" s="313"/>
      <c r="M370" s="313"/>
      <c r="N370" s="313"/>
      <c r="O370" s="313"/>
      <c r="P370" s="313"/>
      <c r="Q370" s="313"/>
    </row>
    <row r="371" spans="1:17" x14ac:dyDescent="0.25">
      <c r="A371" s="313"/>
      <c r="B371" s="313"/>
      <c r="C371" s="313"/>
      <c r="D371" s="313"/>
      <c r="E371" s="313"/>
      <c r="F371" s="313"/>
      <c r="G371" s="313"/>
      <c r="H371" s="313"/>
      <c r="I371" s="313"/>
      <c r="J371" s="313"/>
      <c r="K371" s="313"/>
      <c r="L371" s="313"/>
      <c r="M371" s="313"/>
      <c r="N371" s="313"/>
      <c r="O371" s="313"/>
      <c r="P371" s="313"/>
      <c r="Q371" s="313"/>
    </row>
    <row r="372" spans="1:17" x14ac:dyDescent="0.25">
      <c r="A372" s="313"/>
      <c r="B372" s="313"/>
      <c r="C372" s="313"/>
      <c r="D372" s="313"/>
      <c r="E372" s="313"/>
      <c r="F372" s="313"/>
      <c r="G372" s="313"/>
      <c r="H372" s="313"/>
      <c r="I372" s="313"/>
      <c r="J372" s="313"/>
      <c r="K372" s="313"/>
      <c r="L372" s="313"/>
      <c r="M372" s="313"/>
      <c r="N372" s="313"/>
      <c r="O372" s="313"/>
      <c r="P372" s="313"/>
      <c r="Q372" s="313"/>
    </row>
    <row r="373" spans="1:17" x14ac:dyDescent="0.25">
      <c r="A373" s="313"/>
      <c r="B373" s="313"/>
      <c r="C373" s="313"/>
      <c r="D373" s="313"/>
      <c r="E373" s="313"/>
      <c r="F373" s="313"/>
      <c r="G373" s="313"/>
      <c r="H373" s="313"/>
      <c r="I373" s="313"/>
      <c r="J373" s="313"/>
      <c r="K373" s="313"/>
      <c r="L373" s="313"/>
      <c r="M373" s="313"/>
      <c r="N373" s="313"/>
      <c r="O373" s="313"/>
      <c r="P373" s="313"/>
      <c r="Q373" s="313"/>
    </row>
    <row r="374" spans="1:17" x14ac:dyDescent="0.25">
      <c r="A374" s="313"/>
      <c r="B374" s="313"/>
      <c r="C374" s="313"/>
      <c r="D374" s="313"/>
      <c r="E374" s="313"/>
      <c r="F374" s="313"/>
      <c r="G374" s="313"/>
      <c r="H374" s="313"/>
      <c r="I374" s="313"/>
      <c r="J374" s="313"/>
      <c r="K374" s="313"/>
      <c r="L374" s="313"/>
      <c r="M374" s="313"/>
      <c r="N374" s="313"/>
      <c r="O374" s="313"/>
      <c r="P374" s="313"/>
      <c r="Q374" s="313"/>
    </row>
    <row r="375" spans="1:17" x14ac:dyDescent="0.25">
      <c r="A375" s="313"/>
      <c r="B375" s="313"/>
      <c r="C375" s="313"/>
      <c r="D375" s="313"/>
      <c r="E375" s="313"/>
      <c r="F375" s="313"/>
      <c r="G375" s="313"/>
      <c r="H375" s="313"/>
      <c r="I375" s="313"/>
      <c r="J375" s="313"/>
      <c r="K375" s="313"/>
      <c r="L375" s="313"/>
      <c r="M375" s="313"/>
      <c r="N375" s="313"/>
      <c r="O375" s="313"/>
      <c r="P375" s="313"/>
      <c r="Q375" s="313"/>
    </row>
    <row r="376" spans="1:17" x14ac:dyDescent="0.25">
      <c r="A376" s="313"/>
      <c r="B376" s="313"/>
      <c r="C376" s="313"/>
      <c r="D376" s="313"/>
      <c r="E376" s="313"/>
      <c r="F376" s="313"/>
      <c r="G376" s="313"/>
      <c r="H376" s="313"/>
      <c r="I376" s="313"/>
      <c r="J376" s="313"/>
      <c r="K376" s="313"/>
      <c r="L376" s="313"/>
      <c r="M376" s="313"/>
      <c r="N376" s="313"/>
      <c r="O376" s="313"/>
      <c r="P376" s="313"/>
      <c r="Q376" s="313"/>
    </row>
    <row r="377" spans="1:17" x14ac:dyDescent="0.25">
      <c r="A377" s="313"/>
      <c r="B377" s="313"/>
      <c r="C377" s="313"/>
      <c r="D377" s="313"/>
      <c r="E377" s="313"/>
      <c r="F377" s="313"/>
      <c r="G377" s="313"/>
      <c r="H377" s="313"/>
      <c r="I377" s="313"/>
      <c r="J377" s="313"/>
      <c r="K377" s="313"/>
      <c r="L377" s="313"/>
      <c r="M377" s="313"/>
      <c r="N377" s="313"/>
      <c r="O377" s="313"/>
      <c r="P377" s="313"/>
      <c r="Q377" s="313"/>
    </row>
    <row r="378" spans="1:17" x14ac:dyDescent="0.25">
      <c r="A378" s="313"/>
      <c r="B378" s="313"/>
      <c r="C378" s="313"/>
      <c r="D378" s="313"/>
      <c r="E378" s="313"/>
      <c r="F378" s="313"/>
      <c r="G378" s="313"/>
      <c r="H378" s="313"/>
      <c r="I378" s="313"/>
      <c r="J378" s="313"/>
      <c r="K378" s="313"/>
      <c r="L378" s="313"/>
      <c r="M378" s="313"/>
      <c r="N378" s="313"/>
      <c r="O378" s="313"/>
      <c r="P378" s="313"/>
      <c r="Q378" s="313"/>
    </row>
    <row r="379" spans="1:17" x14ac:dyDescent="0.25">
      <c r="A379" s="313"/>
      <c r="B379" s="313"/>
      <c r="C379" s="313"/>
      <c r="D379" s="313"/>
      <c r="E379" s="313"/>
      <c r="F379" s="313"/>
      <c r="G379" s="313"/>
      <c r="H379" s="313"/>
      <c r="I379" s="313"/>
      <c r="J379" s="313"/>
      <c r="K379" s="313"/>
      <c r="L379" s="313"/>
      <c r="M379" s="313"/>
      <c r="N379" s="313"/>
      <c r="O379" s="313"/>
      <c r="P379" s="313"/>
      <c r="Q379" s="313"/>
    </row>
    <row r="380" spans="1:17" x14ac:dyDescent="0.25">
      <c r="A380" s="313"/>
      <c r="B380" s="313"/>
      <c r="C380" s="313"/>
      <c r="D380" s="313"/>
      <c r="E380" s="313"/>
      <c r="F380" s="313"/>
      <c r="G380" s="313"/>
      <c r="H380" s="313"/>
      <c r="I380" s="313"/>
      <c r="J380" s="313"/>
      <c r="K380" s="313"/>
      <c r="L380" s="313"/>
      <c r="M380" s="313"/>
      <c r="N380" s="313"/>
      <c r="O380" s="313"/>
      <c r="P380" s="313"/>
      <c r="Q380" s="313"/>
    </row>
    <row r="381" spans="1:17" x14ac:dyDescent="0.25">
      <c r="A381" s="313"/>
      <c r="B381" s="313"/>
      <c r="C381" s="313"/>
      <c r="D381" s="313"/>
      <c r="E381" s="313"/>
      <c r="F381" s="313"/>
      <c r="G381" s="313"/>
      <c r="H381" s="313"/>
      <c r="I381" s="313"/>
      <c r="J381" s="313"/>
      <c r="K381" s="313"/>
      <c r="L381" s="313"/>
      <c r="M381" s="313"/>
      <c r="N381" s="313"/>
      <c r="O381" s="313"/>
      <c r="P381" s="313"/>
      <c r="Q381" s="313"/>
    </row>
    <row r="382" spans="1:17" x14ac:dyDescent="0.25">
      <c r="A382" s="313"/>
      <c r="B382" s="313"/>
      <c r="C382" s="313"/>
      <c r="D382" s="313"/>
      <c r="E382" s="313"/>
      <c r="F382" s="313"/>
      <c r="G382" s="313"/>
      <c r="H382" s="313"/>
      <c r="I382" s="313"/>
      <c r="J382" s="313"/>
      <c r="K382" s="313"/>
      <c r="L382" s="313"/>
      <c r="M382" s="313"/>
      <c r="N382" s="313"/>
      <c r="O382" s="313"/>
      <c r="P382" s="313"/>
      <c r="Q382" s="313"/>
    </row>
    <row r="383" spans="1:17" x14ac:dyDescent="0.25">
      <c r="A383" s="313"/>
      <c r="B383" s="313"/>
      <c r="C383" s="313"/>
      <c r="D383" s="313"/>
      <c r="E383" s="313"/>
      <c r="F383" s="313"/>
      <c r="G383" s="313"/>
      <c r="H383" s="313"/>
      <c r="I383" s="313"/>
      <c r="J383" s="313"/>
      <c r="K383" s="313"/>
      <c r="L383" s="313"/>
      <c r="M383" s="313"/>
      <c r="N383" s="313"/>
      <c r="O383" s="313"/>
      <c r="P383" s="313"/>
      <c r="Q383" s="313"/>
    </row>
    <row r="384" spans="1:17" x14ac:dyDescent="0.25">
      <c r="A384" s="313"/>
      <c r="B384" s="313"/>
      <c r="C384" s="313"/>
      <c r="D384" s="313"/>
      <c r="E384" s="313"/>
      <c r="F384" s="313"/>
      <c r="G384" s="313"/>
      <c r="H384" s="313"/>
      <c r="I384" s="313"/>
      <c r="J384" s="313"/>
      <c r="K384" s="313"/>
      <c r="L384" s="313"/>
      <c r="M384" s="313"/>
      <c r="N384" s="313"/>
      <c r="O384" s="313"/>
      <c r="P384" s="313"/>
      <c r="Q384" s="313"/>
    </row>
    <row r="385" spans="1:17" x14ac:dyDescent="0.25">
      <c r="A385" s="313"/>
      <c r="B385" s="313"/>
      <c r="C385" s="313"/>
      <c r="D385" s="313"/>
      <c r="E385" s="313"/>
      <c r="F385" s="313"/>
      <c r="G385" s="313"/>
      <c r="H385" s="313"/>
      <c r="I385" s="313"/>
      <c r="J385" s="313"/>
      <c r="K385" s="313"/>
      <c r="L385" s="313"/>
      <c r="M385" s="313"/>
      <c r="N385" s="313"/>
      <c r="O385" s="313"/>
      <c r="P385" s="313"/>
      <c r="Q385" s="313"/>
    </row>
    <row r="386" spans="1:17" x14ac:dyDescent="0.25">
      <c r="A386" s="313"/>
      <c r="B386" s="313"/>
      <c r="C386" s="313"/>
      <c r="D386" s="313"/>
      <c r="E386" s="313"/>
      <c r="F386" s="313"/>
      <c r="G386" s="313"/>
      <c r="H386" s="313"/>
      <c r="I386" s="313"/>
      <c r="J386" s="313"/>
      <c r="K386" s="313"/>
      <c r="L386" s="313"/>
      <c r="M386" s="313"/>
      <c r="N386" s="313"/>
      <c r="O386" s="313"/>
      <c r="P386" s="313"/>
      <c r="Q386" s="313"/>
    </row>
    <row r="387" spans="1:17" x14ac:dyDescent="0.25">
      <c r="A387" s="313"/>
      <c r="B387" s="313"/>
      <c r="C387" s="313"/>
      <c r="D387" s="313"/>
      <c r="E387" s="313"/>
      <c r="F387" s="313"/>
      <c r="G387" s="313"/>
      <c r="H387" s="313"/>
      <c r="I387" s="313"/>
      <c r="J387" s="313"/>
      <c r="K387" s="313"/>
      <c r="L387" s="313"/>
      <c r="M387" s="313"/>
      <c r="N387" s="313"/>
      <c r="O387" s="313"/>
      <c r="P387" s="313"/>
      <c r="Q387" s="313"/>
    </row>
    <row r="388" spans="1:17" x14ac:dyDescent="0.25">
      <c r="A388" s="313"/>
      <c r="B388" s="313"/>
      <c r="C388" s="313"/>
      <c r="D388" s="313"/>
      <c r="E388" s="313"/>
      <c r="F388" s="313"/>
      <c r="G388" s="313"/>
      <c r="H388" s="313"/>
      <c r="I388" s="313"/>
      <c r="J388" s="313"/>
      <c r="K388" s="313"/>
      <c r="L388" s="313"/>
      <c r="M388" s="313"/>
      <c r="N388" s="313"/>
      <c r="O388" s="313"/>
      <c r="P388" s="313"/>
      <c r="Q388" s="313"/>
    </row>
    <row r="389" spans="1:17" x14ac:dyDescent="0.25">
      <c r="A389" s="313"/>
      <c r="B389" s="313"/>
      <c r="C389" s="313"/>
      <c r="D389" s="313"/>
      <c r="E389" s="313"/>
      <c r="F389" s="313"/>
      <c r="G389" s="313"/>
      <c r="H389" s="313"/>
      <c r="I389" s="313"/>
      <c r="J389" s="313"/>
      <c r="K389" s="313"/>
      <c r="L389" s="313"/>
      <c r="M389" s="313"/>
      <c r="N389" s="313"/>
      <c r="O389" s="313"/>
      <c r="P389" s="313"/>
      <c r="Q389" s="313"/>
    </row>
    <row r="390" spans="1:17" x14ac:dyDescent="0.25">
      <c r="A390" s="313"/>
      <c r="B390" s="313"/>
      <c r="C390" s="313"/>
      <c r="D390" s="313"/>
      <c r="E390" s="313"/>
      <c r="F390" s="313"/>
      <c r="G390" s="313"/>
      <c r="H390" s="313"/>
      <c r="I390" s="313"/>
      <c r="J390" s="313"/>
      <c r="K390" s="313"/>
      <c r="L390" s="313"/>
      <c r="M390" s="313"/>
      <c r="N390" s="313"/>
      <c r="O390" s="313"/>
      <c r="P390" s="313"/>
      <c r="Q390" s="313"/>
    </row>
    <row r="391" spans="1:17" x14ac:dyDescent="0.25">
      <c r="A391" s="313"/>
      <c r="B391" s="313"/>
      <c r="C391" s="313"/>
      <c r="D391" s="313"/>
      <c r="E391" s="313"/>
      <c r="F391" s="313"/>
      <c r="G391" s="313"/>
      <c r="H391" s="313"/>
      <c r="I391" s="313"/>
      <c r="J391" s="313"/>
      <c r="K391" s="313"/>
      <c r="L391" s="313"/>
      <c r="M391" s="313"/>
      <c r="N391" s="313"/>
      <c r="O391" s="313"/>
      <c r="P391" s="313"/>
      <c r="Q391" s="313"/>
    </row>
    <row r="392" spans="1:17" x14ac:dyDescent="0.25">
      <c r="A392" s="313"/>
      <c r="B392" s="313"/>
      <c r="C392" s="313"/>
      <c r="D392" s="313"/>
      <c r="E392" s="313"/>
      <c r="F392" s="313"/>
      <c r="G392" s="313"/>
      <c r="H392" s="313"/>
      <c r="I392" s="313"/>
      <c r="J392" s="313"/>
      <c r="K392" s="313"/>
      <c r="L392" s="313"/>
      <c r="M392" s="313"/>
      <c r="N392" s="313"/>
      <c r="O392" s="313"/>
      <c r="P392" s="313"/>
      <c r="Q392" s="313"/>
    </row>
    <row r="393" spans="1:17" x14ac:dyDescent="0.25">
      <c r="A393" s="313"/>
      <c r="B393" s="313"/>
      <c r="C393" s="313"/>
      <c r="D393" s="313"/>
      <c r="E393" s="313"/>
      <c r="F393" s="313"/>
      <c r="G393" s="313"/>
      <c r="H393" s="313"/>
      <c r="I393" s="313"/>
      <c r="J393" s="313"/>
      <c r="K393" s="313"/>
      <c r="L393" s="313"/>
      <c r="M393" s="313"/>
      <c r="N393" s="313"/>
      <c r="O393" s="313"/>
      <c r="P393" s="313"/>
      <c r="Q393" s="313"/>
    </row>
    <row r="394" spans="1:17" x14ac:dyDescent="0.25">
      <c r="A394" s="313"/>
      <c r="B394" s="313"/>
      <c r="C394" s="313"/>
      <c r="D394" s="313"/>
      <c r="E394" s="313"/>
      <c r="F394" s="313"/>
      <c r="G394" s="313"/>
      <c r="H394" s="313"/>
      <c r="I394" s="313"/>
      <c r="J394" s="313"/>
      <c r="K394" s="313"/>
      <c r="L394" s="313"/>
      <c r="M394" s="313"/>
      <c r="N394" s="313"/>
      <c r="O394" s="313"/>
      <c r="P394" s="313"/>
      <c r="Q394" s="313"/>
    </row>
    <row r="395" spans="1:17" x14ac:dyDescent="0.25">
      <c r="A395" s="313"/>
      <c r="B395" s="313"/>
      <c r="C395" s="313"/>
      <c r="D395" s="313"/>
      <c r="E395" s="313"/>
      <c r="F395" s="313"/>
      <c r="G395" s="313"/>
      <c r="H395" s="313"/>
      <c r="I395" s="313"/>
      <c r="J395" s="313"/>
      <c r="K395" s="313"/>
      <c r="L395" s="313"/>
      <c r="M395" s="313"/>
      <c r="N395" s="313"/>
      <c r="O395" s="313"/>
      <c r="P395" s="313"/>
      <c r="Q395" s="313"/>
    </row>
    <row r="396" spans="1:17" x14ac:dyDescent="0.25">
      <c r="A396" s="313"/>
      <c r="B396" s="313"/>
      <c r="C396" s="313"/>
      <c r="D396" s="313"/>
      <c r="E396" s="313"/>
      <c r="F396" s="313"/>
      <c r="G396" s="313"/>
      <c r="H396" s="313"/>
      <c r="I396" s="313"/>
      <c r="J396" s="313"/>
      <c r="K396" s="313"/>
      <c r="L396" s="313"/>
      <c r="M396" s="313"/>
      <c r="N396" s="313"/>
      <c r="O396" s="313"/>
      <c r="P396" s="313"/>
      <c r="Q396" s="313"/>
    </row>
    <row r="397" spans="1:17" x14ac:dyDescent="0.25">
      <c r="A397" s="313"/>
      <c r="B397" s="313"/>
      <c r="C397" s="313"/>
      <c r="D397" s="313"/>
      <c r="E397" s="313"/>
      <c r="F397" s="313"/>
      <c r="G397" s="313"/>
      <c r="H397" s="313"/>
      <c r="I397" s="313"/>
      <c r="J397" s="313"/>
      <c r="K397" s="313"/>
      <c r="L397" s="313"/>
      <c r="M397" s="313"/>
      <c r="N397" s="313"/>
      <c r="O397" s="313"/>
      <c r="P397" s="313"/>
      <c r="Q397" s="313"/>
    </row>
    <row r="398" spans="1:17" x14ac:dyDescent="0.25">
      <c r="A398" s="313"/>
      <c r="B398" s="313"/>
      <c r="C398" s="313"/>
      <c r="D398" s="313"/>
      <c r="E398" s="313"/>
      <c r="F398" s="313"/>
      <c r="G398" s="313"/>
      <c r="H398" s="313"/>
      <c r="I398" s="313"/>
      <c r="J398" s="313"/>
      <c r="K398" s="313"/>
      <c r="L398" s="313"/>
      <c r="M398" s="313"/>
      <c r="N398" s="313"/>
      <c r="O398" s="313"/>
      <c r="P398" s="313"/>
      <c r="Q398" s="313"/>
    </row>
    <row r="399" spans="1:17" x14ac:dyDescent="0.25">
      <c r="A399" s="313"/>
      <c r="B399" s="313"/>
      <c r="C399" s="313"/>
      <c r="D399" s="313"/>
      <c r="E399" s="313"/>
      <c r="F399" s="313"/>
      <c r="G399" s="313"/>
      <c r="H399" s="313"/>
      <c r="I399" s="313"/>
      <c r="J399" s="313"/>
      <c r="K399" s="313"/>
      <c r="L399" s="313"/>
      <c r="M399" s="313"/>
      <c r="N399" s="313"/>
      <c r="O399" s="313"/>
      <c r="P399" s="313"/>
      <c r="Q399" s="313"/>
    </row>
    <row r="400" spans="1:17" x14ac:dyDescent="0.25">
      <c r="A400" s="313"/>
      <c r="B400" s="313"/>
      <c r="C400" s="313"/>
      <c r="D400" s="313"/>
      <c r="E400" s="313"/>
      <c r="F400" s="313"/>
      <c r="G400" s="313"/>
      <c r="H400" s="313"/>
      <c r="I400" s="313"/>
      <c r="J400" s="313"/>
      <c r="K400" s="313"/>
      <c r="L400" s="313"/>
      <c r="M400" s="313"/>
      <c r="N400" s="313"/>
      <c r="O400" s="313"/>
      <c r="P400" s="313"/>
      <c r="Q400" s="313"/>
    </row>
    <row r="401" spans="1:17" x14ac:dyDescent="0.25">
      <c r="A401" s="313"/>
      <c r="B401" s="313"/>
      <c r="C401" s="313"/>
      <c r="D401" s="313"/>
      <c r="E401" s="313"/>
      <c r="F401" s="313"/>
      <c r="G401" s="313"/>
      <c r="H401" s="313"/>
      <c r="I401" s="313"/>
      <c r="J401" s="313"/>
      <c r="K401" s="313"/>
      <c r="L401" s="313"/>
      <c r="M401" s="313"/>
      <c r="N401" s="313"/>
      <c r="O401" s="313"/>
      <c r="P401" s="313"/>
      <c r="Q401" s="313"/>
    </row>
    <row r="402" spans="1:17" x14ac:dyDescent="0.25">
      <c r="A402" s="313"/>
      <c r="B402" s="313"/>
      <c r="C402" s="313"/>
      <c r="D402" s="313"/>
      <c r="E402" s="313"/>
      <c r="F402" s="313"/>
      <c r="G402" s="313"/>
      <c r="H402" s="313"/>
      <c r="I402" s="313"/>
      <c r="J402" s="313"/>
      <c r="K402" s="313"/>
      <c r="L402" s="313"/>
      <c r="M402" s="313"/>
      <c r="N402" s="313"/>
      <c r="O402" s="313"/>
      <c r="P402" s="313"/>
      <c r="Q402" s="313"/>
    </row>
    <row r="403" spans="1:17" x14ac:dyDescent="0.25">
      <c r="A403" s="313"/>
      <c r="B403" s="313"/>
      <c r="C403" s="313"/>
      <c r="D403" s="313"/>
      <c r="E403" s="313"/>
      <c r="F403" s="313"/>
      <c r="G403" s="313"/>
      <c r="H403" s="313"/>
      <c r="I403" s="313"/>
      <c r="J403" s="313"/>
      <c r="K403" s="313"/>
      <c r="L403" s="313"/>
      <c r="M403" s="313"/>
      <c r="N403" s="313"/>
      <c r="O403" s="313"/>
      <c r="P403" s="313"/>
      <c r="Q403" s="313"/>
    </row>
    <row r="404" spans="1:17" x14ac:dyDescent="0.25">
      <c r="A404" s="313"/>
      <c r="B404" s="313"/>
      <c r="C404" s="313"/>
      <c r="D404" s="313"/>
      <c r="E404" s="313"/>
      <c r="F404" s="313"/>
      <c r="G404" s="313"/>
      <c r="H404" s="313"/>
      <c r="I404" s="313"/>
      <c r="J404" s="313"/>
      <c r="K404" s="313"/>
      <c r="L404" s="313"/>
      <c r="M404" s="313"/>
      <c r="N404" s="313"/>
      <c r="O404" s="313"/>
      <c r="P404" s="313"/>
      <c r="Q404" s="313"/>
    </row>
    <row r="405" spans="1:17" x14ac:dyDescent="0.25">
      <c r="A405" s="313"/>
      <c r="B405" s="313"/>
      <c r="C405" s="313"/>
      <c r="D405" s="313"/>
      <c r="E405" s="313"/>
      <c r="F405" s="313"/>
      <c r="G405" s="313"/>
      <c r="H405" s="313"/>
      <c r="I405" s="313"/>
      <c r="J405" s="313"/>
      <c r="K405" s="313"/>
      <c r="L405" s="313"/>
      <c r="M405" s="313"/>
      <c r="N405" s="313"/>
      <c r="O405" s="313"/>
      <c r="P405" s="313"/>
      <c r="Q405" s="313"/>
    </row>
    <row r="406" spans="1:17" x14ac:dyDescent="0.25">
      <c r="A406" s="313"/>
      <c r="B406" s="313"/>
      <c r="C406" s="313"/>
      <c r="D406" s="313"/>
      <c r="E406" s="313"/>
      <c r="F406" s="313"/>
      <c r="G406" s="313"/>
      <c r="H406" s="313"/>
      <c r="I406" s="313"/>
      <c r="J406" s="313"/>
      <c r="K406" s="313"/>
      <c r="L406" s="313"/>
      <c r="M406" s="313"/>
      <c r="N406" s="313"/>
      <c r="O406" s="313"/>
      <c r="P406" s="313"/>
      <c r="Q406" s="313"/>
    </row>
    <row r="407" spans="1:17" x14ac:dyDescent="0.25">
      <c r="A407" s="313"/>
      <c r="B407" s="313"/>
      <c r="C407" s="313"/>
      <c r="D407" s="313"/>
      <c r="E407" s="313"/>
      <c r="F407" s="313"/>
      <c r="G407" s="313"/>
      <c r="H407" s="313"/>
      <c r="I407" s="313"/>
      <c r="J407" s="313"/>
      <c r="K407" s="313"/>
      <c r="L407" s="313"/>
      <c r="M407" s="313"/>
      <c r="N407" s="313"/>
      <c r="O407" s="313"/>
      <c r="P407" s="313"/>
      <c r="Q407" s="313"/>
    </row>
    <row r="408" spans="1:17" x14ac:dyDescent="0.25">
      <c r="A408" s="313"/>
      <c r="B408" s="313"/>
      <c r="C408" s="313"/>
      <c r="D408" s="313"/>
      <c r="E408" s="313"/>
      <c r="F408" s="313"/>
      <c r="G408" s="313"/>
      <c r="H408" s="313"/>
      <c r="I408" s="313"/>
      <c r="J408" s="313"/>
      <c r="K408" s="313"/>
      <c r="L408" s="313"/>
      <c r="M408" s="313"/>
      <c r="N408" s="313"/>
      <c r="O408" s="313"/>
      <c r="P408" s="313"/>
      <c r="Q408" s="313"/>
    </row>
    <row r="409" spans="1:17" x14ac:dyDescent="0.25">
      <c r="A409" s="313"/>
      <c r="B409" s="313"/>
      <c r="C409" s="313"/>
      <c r="D409" s="313"/>
      <c r="E409" s="313"/>
      <c r="F409" s="313"/>
      <c r="G409" s="313"/>
      <c r="H409" s="313"/>
      <c r="I409" s="313"/>
      <c r="J409" s="313"/>
      <c r="K409" s="313"/>
      <c r="L409" s="313"/>
      <c r="M409" s="313"/>
      <c r="N409" s="313"/>
      <c r="O409" s="313"/>
      <c r="P409" s="313"/>
      <c r="Q409" s="313"/>
    </row>
    <row r="410" spans="1:17" x14ac:dyDescent="0.25">
      <c r="A410" s="313"/>
      <c r="B410" s="313"/>
      <c r="C410" s="313"/>
      <c r="D410" s="313"/>
      <c r="E410" s="313"/>
      <c r="F410" s="313"/>
      <c r="G410" s="313"/>
      <c r="H410" s="313"/>
      <c r="I410" s="313"/>
      <c r="J410" s="313"/>
      <c r="K410" s="313"/>
      <c r="L410" s="313"/>
      <c r="M410" s="313"/>
      <c r="N410" s="313"/>
      <c r="O410" s="313"/>
      <c r="P410" s="313"/>
      <c r="Q410" s="313"/>
    </row>
    <row r="411" spans="1:17" x14ac:dyDescent="0.25">
      <c r="A411" s="313"/>
      <c r="B411" s="313"/>
      <c r="C411" s="313"/>
      <c r="D411" s="313"/>
      <c r="E411" s="313"/>
      <c r="F411" s="313"/>
      <c r="G411" s="313"/>
      <c r="H411" s="313"/>
      <c r="I411" s="313"/>
      <c r="J411" s="313"/>
      <c r="K411" s="313"/>
      <c r="L411" s="313"/>
      <c r="M411" s="313"/>
      <c r="N411" s="313"/>
      <c r="O411" s="313"/>
      <c r="P411" s="313"/>
      <c r="Q411" s="313"/>
    </row>
    <row r="412" spans="1:17" x14ac:dyDescent="0.25">
      <c r="A412" s="313"/>
      <c r="B412" s="313"/>
      <c r="C412" s="313"/>
      <c r="D412" s="313"/>
      <c r="E412" s="313"/>
      <c r="F412" s="313"/>
      <c r="G412" s="313"/>
      <c r="H412" s="313"/>
      <c r="I412" s="313"/>
      <c r="J412" s="313"/>
      <c r="K412" s="313"/>
      <c r="L412" s="313"/>
      <c r="M412" s="313"/>
      <c r="N412" s="313"/>
      <c r="O412" s="313"/>
      <c r="P412" s="313"/>
      <c r="Q412" s="313"/>
    </row>
    <row r="413" spans="1:17" x14ac:dyDescent="0.25">
      <c r="A413" s="313"/>
      <c r="B413" s="313"/>
      <c r="C413" s="313"/>
      <c r="D413" s="313"/>
      <c r="E413" s="313"/>
      <c r="F413" s="313"/>
      <c r="G413" s="313"/>
      <c r="H413" s="313"/>
      <c r="I413" s="313"/>
      <c r="J413" s="313"/>
      <c r="K413" s="313"/>
      <c r="L413" s="313"/>
      <c r="M413" s="313"/>
      <c r="N413" s="313"/>
      <c r="O413" s="313"/>
      <c r="P413" s="313"/>
      <c r="Q413" s="313"/>
    </row>
    <row r="414" spans="1:17" x14ac:dyDescent="0.25">
      <c r="A414" s="313"/>
      <c r="B414" s="313"/>
      <c r="C414" s="313"/>
      <c r="D414" s="313"/>
      <c r="E414" s="313"/>
      <c r="F414" s="313"/>
      <c r="G414" s="313"/>
      <c r="H414" s="313"/>
      <c r="I414" s="313"/>
      <c r="J414" s="313"/>
      <c r="K414" s="313"/>
      <c r="L414" s="313"/>
      <c r="M414" s="313"/>
      <c r="N414" s="313"/>
      <c r="O414" s="313"/>
      <c r="P414" s="313"/>
      <c r="Q414" s="313"/>
    </row>
    <row r="415" spans="1:17" x14ac:dyDescent="0.25">
      <c r="A415" s="313"/>
      <c r="B415" s="313"/>
      <c r="C415" s="313"/>
      <c r="D415" s="313"/>
      <c r="E415" s="313"/>
      <c r="F415" s="313"/>
      <c r="G415" s="313"/>
      <c r="H415" s="313"/>
      <c r="I415" s="313"/>
      <c r="J415" s="313"/>
      <c r="K415" s="313"/>
      <c r="L415" s="313"/>
      <c r="M415" s="313"/>
      <c r="N415" s="313"/>
      <c r="O415" s="313"/>
      <c r="P415" s="313"/>
      <c r="Q415" s="313"/>
    </row>
    <row r="416" spans="1:17" x14ac:dyDescent="0.25">
      <c r="A416" s="313"/>
      <c r="B416" s="313"/>
      <c r="C416" s="313"/>
      <c r="D416" s="313"/>
      <c r="E416" s="313"/>
      <c r="F416" s="313"/>
      <c r="G416" s="313"/>
      <c r="H416" s="313"/>
      <c r="I416" s="313"/>
      <c r="J416" s="313"/>
      <c r="K416" s="313"/>
      <c r="L416" s="313"/>
      <c r="M416" s="313"/>
      <c r="N416" s="313"/>
      <c r="O416" s="313"/>
      <c r="P416" s="313"/>
      <c r="Q416" s="313"/>
    </row>
    <row r="417" spans="1:17" x14ac:dyDescent="0.25">
      <c r="A417" s="313"/>
      <c r="B417" s="313"/>
      <c r="C417" s="313"/>
      <c r="D417" s="313"/>
      <c r="E417" s="313"/>
      <c r="F417" s="313"/>
      <c r="G417" s="313"/>
      <c r="H417" s="313"/>
      <c r="I417" s="313"/>
      <c r="J417" s="313"/>
      <c r="K417" s="313"/>
      <c r="L417" s="313"/>
      <c r="M417" s="313"/>
      <c r="N417" s="313"/>
      <c r="O417" s="313"/>
      <c r="P417" s="313"/>
      <c r="Q417" s="313"/>
    </row>
    <row r="418" spans="1:17" x14ac:dyDescent="0.25">
      <c r="A418" s="313"/>
      <c r="B418" s="313"/>
      <c r="C418" s="313"/>
      <c r="D418" s="313"/>
      <c r="E418" s="313"/>
      <c r="F418" s="313"/>
      <c r="G418" s="313"/>
      <c r="H418" s="313"/>
      <c r="I418" s="313"/>
      <c r="J418" s="313"/>
      <c r="K418" s="313"/>
      <c r="L418" s="313"/>
      <c r="M418" s="313"/>
      <c r="N418" s="313"/>
      <c r="O418" s="313"/>
      <c r="P418" s="313"/>
      <c r="Q418" s="313"/>
    </row>
    <row r="419" spans="1:17" x14ac:dyDescent="0.25">
      <c r="A419" s="313"/>
      <c r="B419" s="313"/>
      <c r="C419" s="313"/>
      <c r="D419" s="313"/>
      <c r="E419" s="313"/>
      <c r="F419" s="313"/>
      <c r="G419" s="313"/>
      <c r="H419" s="313"/>
      <c r="I419" s="313"/>
      <c r="J419" s="313"/>
      <c r="K419" s="313"/>
      <c r="L419" s="313"/>
      <c r="M419" s="313"/>
      <c r="N419" s="313"/>
      <c r="O419" s="313"/>
      <c r="P419" s="313"/>
      <c r="Q419" s="313"/>
    </row>
    <row r="420" spans="1:17" x14ac:dyDescent="0.25">
      <c r="A420" s="313"/>
      <c r="B420" s="313"/>
      <c r="C420" s="313"/>
      <c r="D420" s="313"/>
      <c r="E420" s="313"/>
      <c r="F420" s="313"/>
      <c r="G420" s="313"/>
      <c r="H420" s="313"/>
      <c r="I420" s="313"/>
      <c r="J420" s="313"/>
      <c r="K420" s="313"/>
      <c r="L420" s="313"/>
      <c r="M420" s="313"/>
      <c r="N420" s="313"/>
      <c r="O420" s="313"/>
      <c r="P420" s="313"/>
      <c r="Q420" s="313"/>
    </row>
    <row r="421" spans="1:17" x14ac:dyDescent="0.25">
      <c r="A421" s="313"/>
      <c r="B421" s="313"/>
      <c r="C421" s="313"/>
      <c r="D421" s="313"/>
      <c r="E421" s="313"/>
      <c r="F421" s="313"/>
      <c r="G421" s="313"/>
      <c r="H421" s="313"/>
      <c r="I421" s="313"/>
      <c r="J421" s="313"/>
      <c r="K421" s="313"/>
      <c r="L421" s="313"/>
      <c r="M421" s="313"/>
      <c r="N421" s="313"/>
      <c r="O421" s="313"/>
      <c r="P421" s="313"/>
      <c r="Q421" s="313"/>
    </row>
    <row r="422" spans="1:17" x14ac:dyDescent="0.25">
      <c r="A422" s="313"/>
      <c r="B422" s="313"/>
      <c r="C422" s="313"/>
      <c r="D422" s="313"/>
      <c r="E422" s="313"/>
      <c r="F422" s="313"/>
      <c r="G422" s="313"/>
      <c r="H422" s="313"/>
      <c r="I422" s="313"/>
      <c r="J422" s="313"/>
      <c r="K422" s="313"/>
      <c r="L422" s="313"/>
      <c r="M422" s="313"/>
      <c r="N422" s="313"/>
      <c r="O422" s="313"/>
      <c r="P422" s="313"/>
      <c r="Q422" s="313"/>
    </row>
    <row r="423" spans="1:17" x14ac:dyDescent="0.25">
      <c r="A423" s="313"/>
      <c r="B423" s="313"/>
      <c r="C423" s="313"/>
      <c r="D423" s="313"/>
      <c r="E423" s="313"/>
      <c r="F423" s="313"/>
      <c r="G423" s="313"/>
      <c r="H423" s="313"/>
      <c r="I423" s="313"/>
      <c r="J423" s="313"/>
      <c r="K423" s="313"/>
      <c r="L423" s="313"/>
      <c r="M423" s="313"/>
      <c r="N423" s="313"/>
      <c r="O423" s="313"/>
      <c r="P423" s="313"/>
      <c r="Q423" s="313"/>
    </row>
    <row r="424" spans="1:17" x14ac:dyDescent="0.25">
      <c r="A424" s="313"/>
      <c r="B424" s="313"/>
      <c r="C424" s="313"/>
      <c r="D424" s="313"/>
      <c r="E424" s="313"/>
      <c r="F424" s="313"/>
      <c r="G424" s="313"/>
      <c r="H424" s="313"/>
      <c r="I424" s="313"/>
      <c r="J424" s="313"/>
      <c r="K424" s="313"/>
      <c r="L424" s="313"/>
      <c r="M424" s="313"/>
      <c r="N424" s="313"/>
      <c r="O424" s="313"/>
      <c r="P424" s="313"/>
      <c r="Q424" s="313"/>
    </row>
    <row r="425" spans="1:17" x14ac:dyDescent="0.25">
      <c r="A425" s="313"/>
      <c r="B425" s="313"/>
      <c r="C425" s="313"/>
      <c r="D425" s="313"/>
      <c r="E425" s="313"/>
      <c r="F425" s="313"/>
      <c r="G425" s="313"/>
      <c r="H425" s="313"/>
      <c r="I425" s="313"/>
      <c r="J425" s="313"/>
      <c r="K425" s="313"/>
      <c r="L425" s="313"/>
      <c r="M425" s="313"/>
      <c r="N425" s="313"/>
      <c r="O425" s="313"/>
      <c r="P425" s="313"/>
      <c r="Q425" s="313"/>
    </row>
    <row r="426" spans="1:17" x14ac:dyDescent="0.25">
      <c r="A426" s="313"/>
      <c r="B426" s="313"/>
      <c r="C426" s="313"/>
      <c r="D426" s="313"/>
      <c r="E426" s="313"/>
      <c r="F426" s="313"/>
      <c r="G426" s="313"/>
      <c r="H426" s="313"/>
      <c r="I426" s="313"/>
      <c r="J426" s="313"/>
      <c r="K426" s="313"/>
      <c r="L426" s="313"/>
      <c r="M426" s="313"/>
      <c r="N426" s="313"/>
      <c r="O426" s="313"/>
      <c r="P426" s="313"/>
      <c r="Q426" s="313"/>
    </row>
    <row r="427" spans="1:17" x14ac:dyDescent="0.25">
      <c r="A427" s="313"/>
      <c r="B427" s="313"/>
      <c r="C427" s="313"/>
      <c r="D427" s="313"/>
      <c r="E427" s="313"/>
      <c r="F427" s="313"/>
      <c r="G427" s="313"/>
      <c r="H427" s="313"/>
      <c r="I427" s="313"/>
      <c r="J427" s="313"/>
      <c r="K427" s="313"/>
      <c r="L427" s="313"/>
      <c r="M427" s="313"/>
      <c r="N427" s="313"/>
      <c r="O427" s="313"/>
      <c r="P427" s="313"/>
      <c r="Q427" s="313"/>
    </row>
    <row r="428" spans="1:17" x14ac:dyDescent="0.25">
      <c r="A428" s="313"/>
      <c r="B428" s="313"/>
      <c r="C428" s="313"/>
      <c r="D428" s="313"/>
      <c r="E428" s="313"/>
      <c r="F428" s="313"/>
      <c r="G428" s="313"/>
      <c r="H428" s="313"/>
      <c r="I428" s="313"/>
      <c r="J428" s="313"/>
      <c r="K428" s="313"/>
      <c r="L428" s="313"/>
      <c r="M428" s="313"/>
      <c r="N428" s="313"/>
      <c r="O428" s="313"/>
      <c r="P428" s="313"/>
      <c r="Q428" s="313"/>
    </row>
    <row r="429" spans="1:17" x14ac:dyDescent="0.25">
      <c r="A429" s="313"/>
      <c r="B429" s="313"/>
      <c r="C429" s="313"/>
      <c r="D429" s="313"/>
      <c r="E429" s="313"/>
      <c r="F429" s="313"/>
      <c r="G429" s="313"/>
      <c r="H429" s="313"/>
      <c r="I429" s="313"/>
      <c r="J429" s="313"/>
      <c r="K429" s="313"/>
      <c r="L429" s="313"/>
      <c r="M429" s="313"/>
      <c r="N429" s="313"/>
      <c r="O429" s="313"/>
      <c r="P429" s="313"/>
      <c r="Q429" s="313"/>
    </row>
    <row r="430" spans="1:17" x14ac:dyDescent="0.25">
      <c r="A430" s="313"/>
      <c r="B430" s="313"/>
      <c r="C430" s="313"/>
      <c r="D430" s="313"/>
      <c r="E430" s="313"/>
      <c r="F430" s="313"/>
      <c r="G430" s="313"/>
      <c r="H430" s="313"/>
      <c r="I430" s="313"/>
      <c r="J430" s="313"/>
      <c r="K430" s="313"/>
      <c r="L430" s="313"/>
      <c r="M430" s="313"/>
      <c r="N430" s="313"/>
      <c r="O430" s="313"/>
      <c r="P430" s="313"/>
      <c r="Q430" s="313"/>
    </row>
    <row r="431" spans="1:17" x14ac:dyDescent="0.25">
      <c r="A431" s="313"/>
      <c r="B431" s="313"/>
      <c r="C431" s="313"/>
      <c r="D431" s="313"/>
      <c r="E431" s="313"/>
      <c r="F431" s="313"/>
      <c r="G431" s="313"/>
      <c r="H431" s="313"/>
      <c r="I431" s="313"/>
      <c r="J431" s="313"/>
      <c r="K431" s="313"/>
      <c r="L431" s="313"/>
      <c r="M431" s="313"/>
      <c r="N431" s="313"/>
      <c r="O431" s="313"/>
      <c r="P431" s="313"/>
      <c r="Q431" s="313"/>
    </row>
    <row r="432" spans="1:17" x14ac:dyDescent="0.25">
      <c r="A432" s="313"/>
      <c r="B432" s="313"/>
      <c r="C432" s="313"/>
      <c r="D432" s="313"/>
      <c r="E432" s="313"/>
      <c r="F432" s="313"/>
      <c r="G432" s="313"/>
      <c r="H432" s="313"/>
      <c r="I432" s="313"/>
      <c r="J432" s="313"/>
      <c r="K432" s="313"/>
      <c r="L432" s="313"/>
      <c r="M432" s="313"/>
      <c r="N432" s="313"/>
      <c r="O432" s="313"/>
      <c r="P432" s="313"/>
      <c r="Q432" s="313"/>
    </row>
    <row r="433" spans="1:17" x14ac:dyDescent="0.25">
      <c r="A433" s="313"/>
      <c r="B433" s="313"/>
      <c r="C433" s="313"/>
      <c r="D433" s="313"/>
      <c r="E433" s="313"/>
      <c r="F433" s="313"/>
      <c r="G433" s="313"/>
      <c r="H433" s="313"/>
      <c r="I433" s="313"/>
      <c r="J433" s="313"/>
      <c r="K433" s="313"/>
      <c r="L433" s="313"/>
      <c r="M433" s="313"/>
      <c r="N433" s="313"/>
      <c r="O433" s="313"/>
      <c r="P433" s="313"/>
      <c r="Q433" s="313"/>
    </row>
    <row r="434" spans="1:17" x14ac:dyDescent="0.25">
      <c r="A434" s="313"/>
      <c r="B434" s="313"/>
      <c r="C434" s="313"/>
      <c r="D434" s="313"/>
      <c r="E434" s="313"/>
      <c r="F434" s="313"/>
      <c r="G434" s="313"/>
      <c r="H434" s="313"/>
      <c r="I434" s="313"/>
      <c r="J434" s="313"/>
      <c r="K434" s="313"/>
      <c r="L434" s="313"/>
      <c r="M434" s="313"/>
      <c r="N434" s="313"/>
      <c r="O434" s="313"/>
      <c r="P434" s="313"/>
      <c r="Q434" s="313"/>
    </row>
    <row r="435" spans="1:17" x14ac:dyDescent="0.25">
      <c r="A435" s="313"/>
      <c r="B435" s="313"/>
      <c r="C435" s="313"/>
      <c r="D435" s="313"/>
      <c r="E435" s="313"/>
      <c r="F435" s="313"/>
      <c r="G435" s="313"/>
      <c r="H435" s="313"/>
      <c r="I435" s="313"/>
      <c r="J435" s="313"/>
      <c r="K435" s="313"/>
      <c r="L435" s="313"/>
      <c r="M435" s="313"/>
      <c r="N435" s="313"/>
      <c r="O435" s="313"/>
      <c r="P435" s="313"/>
      <c r="Q435" s="313"/>
    </row>
    <row r="436" spans="1:17" x14ac:dyDescent="0.25">
      <c r="A436" s="313"/>
      <c r="B436" s="313"/>
      <c r="C436" s="313"/>
      <c r="D436" s="313"/>
      <c r="E436" s="313"/>
      <c r="F436" s="313"/>
      <c r="G436" s="313"/>
      <c r="H436" s="313"/>
      <c r="I436" s="313"/>
      <c r="J436" s="313"/>
      <c r="K436" s="313"/>
      <c r="L436" s="313"/>
      <c r="M436" s="313"/>
      <c r="N436" s="313"/>
      <c r="O436" s="313"/>
      <c r="P436" s="313"/>
      <c r="Q436" s="313"/>
    </row>
    <row r="437" spans="1:17" x14ac:dyDescent="0.25">
      <c r="A437" s="313"/>
      <c r="B437" s="313"/>
      <c r="C437" s="313"/>
      <c r="D437" s="313"/>
      <c r="E437" s="313"/>
      <c r="F437" s="313"/>
      <c r="G437" s="313"/>
      <c r="H437" s="313"/>
      <c r="I437" s="313"/>
      <c r="J437" s="313"/>
      <c r="K437" s="313"/>
      <c r="L437" s="313"/>
      <c r="M437" s="313"/>
      <c r="N437" s="313"/>
      <c r="O437" s="313"/>
      <c r="P437" s="313"/>
      <c r="Q437" s="313"/>
    </row>
    <row r="438" spans="1:17" x14ac:dyDescent="0.25">
      <c r="A438" s="313"/>
      <c r="B438" s="313"/>
      <c r="C438" s="313"/>
      <c r="D438" s="313"/>
      <c r="E438" s="313"/>
      <c r="F438" s="313"/>
      <c r="G438" s="313"/>
      <c r="H438" s="313"/>
      <c r="I438" s="313"/>
      <c r="J438" s="313"/>
      <c r="K438" s="313"/>
      <c r="L438" s="313"/>
      <c r="M438" s="313"/>
      <c r="N438" s="313"/>
      <c r="O438" s="313"/>
      <c r="P438" s="313"/>
      <c r="Q438" s="313"/>
    </row>
    <row r="439" spans="1:17" x14ac:dyDescent="0.25">
      <c r="A439" s="313"/>
      <c r="B439" s="313"/>
      <c r="C439" s="313"/>
      <c r="D439" s="313"/>
      <c r="E439" s="313"/>
      <c r="F439" s="313"/>
      <c r="G439" s="313"/>
      <c r="H439" s="313"/>
      <c r="I439" s="313"/>
      <c r="J439" s="313"/>
      <c r="K439" s="313"/>
      <c r="L439" s="313"/>
      <c r="M439" s="313"/>
      <c r="N439" s="313"/>
      <c r="O439" s="313"/>
      <c r="P439" s="313"/>
      <c r="Q439" s="313"/>
    </row>
    <row r="440" spans="1:17" x14ac:dyDescent="0.25">
      <c r="A440" s="313"/>
      <c r="B440" s="313"/>
      <c r="C440" s="313"/>
      <c r="D440" s="313"/>
      <c r="E440" s="313"/>
      <c r="F440" s="313"/>
      <c r="G440" s="313"/>
      <c r="H440" s="313"/>
      <c r="I440" s="313"/>
      <c r="J440" s="313"/>
      <c r="K440" s="313"/>
      <c r="L440" s="313"/>
      <c r="M440" s="313"/>
      <c r="N440" s="313"/>
      <c r="O440" s="313"/>
      <c r="P440" s="313"/>
      <c r="Q440" s="313"/>
    </row>
    <row r="441" spans="1:17" x14ac:dyDescent="0.25">
      <c r="A441" s="313"/>
      <c r="B441" s="313"/>
      <c r="C441" s="313"/>
      <c r="D441" s="313"/>
      <c r="E441" s="313"/>
      <c r="F441" s="313"/>
      <c r="G441" s="313"/>
      <c r="H441" s="313"/>
      <c r="I441" s="313"/>
      <c r="J441" s="313"/>
      <c r="K441" s="313"/>
      <c r="L441" s="313"/>
      <c r="M441" s="313"/>
      <c r="N441" s="313"/>
      <c r="O441" s="313"/>
      <c r="P441" s="313"/>
      <c r="Q441" s="313"/>
    </row>
    <row r="442" spans="1:17" x14ac:dyDescent="0.25">
      <c r="A442" s="313"/>
      <c r="B442" s="313"/>
      <c r="C442" s="313"/>
      <c r="D442" s="313"/>
      <c r="E442" s="313"/>
      <c r="F442" s="313"/>
      <c r="G442" s="313"/>
      <c r="H442" s="313"/>
      <c r="I442" s="313"/>
      <c r="J442" s="313"/>
      <c r="K442" s="313"/>
      <c r="L442" s="313"/>
      <c r="M442" s="313"/>
      <c r="N442" s="313"/>
      <c r="O442" s="313"/>
      <c r="P442" s="313"/>
      <c r="Q442" s="313"/>
    </row>
    <row r="443" spans="1:17" x14ac:dyDescent="0.25">
      <c r="A443" s="313"/>
      <c r="B443" s="313"/>
      <c r="C443" s="313"/>
      <c r="D443" s="313"/>
      <c r="E443" s="313"/>
      <c r="F443" s="313"/>
      <c r="G443" s="313"/>
      <c r="H443" s="313"/>
      <c r="I443" s="313"/>
      <c r="J443" s="313"/>
      <c r="K443" s="313"/>
      <c r="L443" s="313"/>
      <c r="M443" s="313"/>
      <c r="N443" s="313"/>
      <c r="O443" s="313"/>
      <c r="P443" s="313"/>
      <c r="Q443" s="313"/>
    </row>
    <row r="444" spans="1:17" x14ac:dyDescent="0.25">
      <c r="A444" s="313"/>
      <c r="B444" s="313"/>
      <c r="C444" s="313"/>
      <c r="D444" s="313"/>
      <c r="E444" s="313"/>
      <c r="F444" s="313"/>
      <c r="G444" s="313"/>
      <c r="H444" s="313"/>
      <c r="I444" s="313"/>
      <c r="J444" s="313"/>
      <c r="K444" s="313"/>
      <c r="L444" s="313"/>
      <c r="M444" s="313"/>
      <c r="N444" s="313"/>
      <c r="O444" s="313"/>
      <c r="P444" s="313"/>
      <c r="Q444" s="313"/>
    </row>
    <row r="445" spans="1:17" x14ac:dyDescent="0.25">
      <c r="A445" s="313"/>
      <c r="B445" s="313"/>
      <c r="C445" s="313"/>
      <c r="D445" s="313"/>
      <c r="E445" s="313"/>
      <c r="F445" s="313"/>
      <c r="G445" s="313"/>
      <c r="H445" s="313"/>
      <c r="I445" s="313"/>
      <c r="J445" s="313"/>
      <c r="K445" s="313"/>
      <c r="L445" s="313"/>
      <c r="M445" s="313"/>
      <c r="N445" s="313"/>
      <c r="O445" s="313"/>
      <c r="P445" s="313"/>
      <c r="Q445" s="313"/>
    </row>
    <row r="446" spans="1:17" x14ac:dyDescent="0.25">
      <c r="A446" s="313"/>
      <c r="B446" s="313"/>
      <c r="C446" s="313"/>
      <c r="D446" s="313"/>
      <c r="E446" s="313"/>
      <c r="F446" s="313"/>
      <c r="G446" s="313"/>
      <c r="H446" s="313"/>
      <c r="I446" s="313"/>
      <c r="J446" s="313"/>
      <c r="K446" s="313"/>
      <c r="L446" s="313"/>
      <c r="M446" s="313"/>
      <c r="N446" s="313"/>
      <c r="O446" s="313"/>
      <c r="P446" s="313"/>
      <c r="Q446" s="313"/>
    </row>
    <row r="447" spans="1:17" x14ac:dyDescent="0.25">
      <c r="A447" s="313"/>
      <c r="B447" s="313"/>
      <c r="C447" s="313"/>
      <c r="D447" s="313"/>
      <c r="E447" s="313"/>
      <c r="F447" s="313"/>
      <c r="G447" s="313"/>
      <c r="H447" s="313"/>
      <c r="I447" s="313"/>
      <c r="J447" s="313"/>
      <c r="K447" s="313"/>
      <c r="L447" s="313"/>
      <c r="M447" s="313"/>
      <c r="N447" s="313"/>
      <c r="O447" s="313"/>
      <c r="P447" s="313"/>
      <c r="Q447" s="313"/>
    </row>
    <row r="448" spans="1:17" x14ac:dyDescent="0.25">
      <c r="A448" s="313"/>
      <c r="B448" s="313"/>
      <c r="C448" s="313"/>
      <c r="D448" s="313"/>
      <c r="E448" s="313"/>
      <c r="F448" s="313"/>
      <c r="G448" s="313"/>
      <c r="H448" s="313"/>
      <c r="I448" s="313"/>
      <c r="J448" s="313"/>
      <c r="K448" s="313"/>
      <c r="L448" s="313"/>
      <c r="M448" s="313"/>
      <c r="N448" s="313"/>
      <c r="O448" s="313"/>
      <c r="P448" s="313"/>
      <c r="Q448" s="313"/>
    </row>
    <row r="449" spans="1:17" x14ac:dyDescent="0.25">
      <c r="A449" s="313"/>
      <c r="B449" s="313"/>
      <c r="C449" s="313"/>
      <c r="D449" s="313"/>
      <c r="E449" s="313"/>
      <c r="F449" s="313"/>
      <c r="G449" s="313"/>
      <c r="H449" s="313"/>
      <c r="I449" s="313"/>
      <c r="J449" s="313"/>
      <c r="K449" s="313"/>
      <c r="L449" s="313"/>
      <c r="M449" s="313"/>
      <c r="N449" s="313"/>
      <c r="O449" s="313"/>
      <c r="P449" s="313"/>
      <c r="Q449" s="313"/>
    </row>
    <row r="450" spans="1:17" x14ac:dyDescent="0.25">
      <c r="A450" s="313"/>
      <c r="B450" s="313"/>
      <c r="C450" s="313"/>
      <c r="D450" s="313"/>
      <c r="E450" s="313"/>
      <c r="F450" s="313"/>
      <c r="G450" s="313"/>
      <c r="H450" s="313"/>
      <c r="I450" s="313"/>
      <c r="J450" s="313"/>
      <c r="K450" s="313"/>
      <c r="L450" s="313"/>
      <c r="M450" s="313"/>
      <c r="N450" s="313"/>
      <c r="O450" s="313"/>
      <c r="P450" s="313"/>
      <c r="Q450" s="313"/>
    </row>
    <row r="451" spans="1:17" x14ac:dyDescent="0.25">
      <c r="A451" s="313"/>
      <c r="B451" s="313"/>
      <c r="C451" s="313"/>
      <c r="D451" s="313"/>
      <c r="E451" s="313"/>
      <c r="F451" s="313"/>
      <c r="G451" s="313"/>
      <c r="H451" s="313"/>
      <c r="I451" s="313"/>
      <c r="J451" s="313"/>
      <c r="K451" s="313"/>
      <c r="L451" s="313"/>
      <c r="M451" s="313"/>
      <c r="N451" s="313"/>
      <c r="O451" s="313"/>
      <c r="P451" s="313"/>
      <c r="Q451" s="313"/>
    </row>
    <row r="452" spans="1:17" x14ac:dyDescent="0.25">
      <c r="A452" s="313"/>
      <c r="B452" s="313"/>
      <c r="C452" s="313"/>
      <c r="D452" s="313"/>
      <c r="E452" s="313"/>
      <c r="F452" s="313"/>
      <c r="G452" s="313"/>
      <c r="H452" s="313"/>
      <c r="I452" s="313"/>
      <c r="J452" s="313"/>
      <c r="K452" s="313"/>
      <c r="L452" s="313"/>
      <c r="M452" s="313"/>
      <c r="N452" s="313"/>
      <c r="O452" s="313"/>
      <c r="P452" s="313"/>
      <c r="Q452" s="313"/>
    </row>
    <row r="453" spans="1:17" x14ac:dyDescent="0.25">
      <c r="A453" s="313"/>
      <c r="B453" s="313"/>
      <c r="C453" s="313"/>
      <c r="D453" s="313"/>
      <c r="E453" s="313"/>
      <c r="F453" s="313"/>
      <c r="G453" s="313"/>
      <c r="H453" s="313"/>
      <c r="I453" s="313"/>
      <c r="J453" s="313"/>
      <c r="K453" s="313"/>
      <c r="L453" s="313"/>
      <c r="M453" s="313"/>
      <c r="N453" s="313"/>
      <c r="O453" s="313"/>
      <c r="P453" s="313"/>
      <c r="Q453" s="313"/>
    </row>
    <row r="454" spans="1:17" x14ac:dyDescent="0.25">
      <c r="A454" s="313"/>
      <c r="B454" s="313"/>
      <c r="C454" s="313"/>
      <c r="D454" s="313"/>
      <c r="E454" s="313"/>
      <c r="F454" s="313"/>
      <c r="G454" s="313"/>
      <c r="H454" s="313"/>
      <c r="I454" s="313"/>
      <c r="J454" s="313"/>
      <c r="K454" s="313"/>
      <c r="L454" s="313"/>
      <c r="M454" s="313"/>
      <c r="N454" s="313"/>
      <c r="O454" s="313"/>
      <c r="P454" s="313"/>
      <c r="Q454" s="313"/>
    </row>
    <row r="455" spans="1:17" x14ac:dyDescent="0.25">
      <c r="A455" s="313"/>
      <c r="B455" s="313"/>
      <c r="C455" s="313"/>
      <c r="D455" s="313"/>
      <c r="E455" s="313"/>
      <c r="F455" s="313"/>
      <c r="G455" s="313"/>
      <c r="H455" s="313"/>
      <c r="I455" s="313"/>
      <c r="J455" s="313"/>
      <c r="K455" s="313"/>
      <c r="L455" s="313"/>
      <c r="M455" s="313"/>
      <c r="N455" s="313"/>
      <c r="O455" s="313"/>
      <c r="P455" s="313"/>
      <c r="Q455" s="313"/>
    </row>
    <row r="456" spans="1:17" x14ac:dyDescent="0.25">
      <c r="A456" s="313"/>
      <c r="B456" s="313"/>
      <c r="C456" s="313"/>
      <c r="D456" s="313"/>
      <c r="E456" s="313"/>
      <c r="F456" s="313"/>
      <c r="G456" s="313"/>
      <c r="H456" s="313"/>
      <c r="I456" s="313"/>
      <c r="J456" s="313"/>
      <c r="K456" s="313"/>
      <c r="L456" s="313"/>
      <c r="M456" s="313"/>
      <c r="N456" s="313"/>
      <c r="O456" s="313"/>
      <c r="P456" s="313"/>
      <c r="Q456" s="313"/>
    </row>
    <row r="457" spans="1:17" x14ac:dyDescent="0.25">
      <c r="A457" s="313"/>
      <c r="B457" s="313"/>
      <c r="C457" s="313"/>
      <c r="D457" s="313"/>
      <c r="E457" s="313"/>
      <c r="F457" s="313"/>
      <c r="G457" s="313"/>
      <c r="H457" s="313"/>
      <c r="I457" s="313"/>
      <c r="J457" s="313"/>
      <c r="K457" s="313"/>
      <c r="L457" s="313"/>
      <c r="M457" s="313"/>
      <c r="N457" s="313"/>
      <c r="O457" s="313"/>
      <c r="P457" s="313"/>
      <c r="Q457" s="313"/>
    </row>
    <row r="458" spans="1:17" x14ac:dyDescent="0.25">
      <c r="A458" s="313"/>
      <c r="B458" s="313"/>
      <c r="C458" s="313"/>
      <c r="D458" s="313"/>
      <c r="E458" s="313"/>
      <c r="F458" s="313"/>
      <c r="G458" s="313"/>
      <c r="H458" s="313"/>
      <c r="I458" s="313"/>
      <c r="J458" s="313"/>
      <c r="K458" s="313"/>
      <c r="L458" s="313"/>
      <c r="M458" s="313"/>
      <c r="N458" s="313"/>
      <c r="O458" s="313"/>
      <c r="P458" s="313"/>
      <c r="Q458" s="313"/>
    </row>
    <row r="459" spans="1:17" x14ac:dyDescent="0.25">
      <c r="A459" s="313"/>
      <c r="B459" s="313"/>
      <c r="C459" s="313"/>
      <c r="D459" s="313"/>
      <c r="E459" s="313"/>
      <c r="F459" s="313"/>
      <c r="G459" s="313"/>
      <c r="H459" s="313"/>
      <c r="I459" s="313"/>
      <c r="J459" s="313"/>
      <c r="K459" s="313"/>
      <c r="L459" s="313"/>
      <c r="M459" s="313"/>
      <c r="N459" s="313"/>
      <c r="O459" s="313"/>
      <c r="P459" s="313"/>
      <c r="Q459" s="313"/>
    </row>
    <row r="460" spans="1:17" x14ac:dyDescent="0.25">
      <c r="A460" s="313"/>
      <c r="B460" s="313"/>
      <c r="C460" s="313"/>
      <c r="D460" s="313"/>
      <c r="E460" s="313"/>
      <c r="F460" s="313"/>
      <c r="G460" s="313"/>
      <c r="H460" s="313"/>
      <c r="I460" s="313"/>
      <c r="J460" s="313"/>
      <c r="K460" s="313"/>
      <c r="L460" s="313"/>
      <c r="M460" s="313"/>
      <c r="N460" s="313"/>
      <c r="O460" s="313"/>
      <c r="P460" s="313"/>
      <c r="Q460" s="313"/>
    </row>
    <row r="461" spans="1:17" x14ac:dyDescent="0.25">
      <c r="A461" s="313"/>
      <c r="B461" s="313"/>
      <c r="C461" s="313"/>
      <c r="D461" s="313"/>
      <c r="E461" s="313"/>
      <c r="F461" s="313"/>
      <c r="G461" s="313"/>
      <c r="H461" s="313"/>
      <c r="I461" s="313"/>
      <c r="J461" s="313"/>
      <c r="K461" s="313"/>
      <c r="L461" s="313"/>
      <c r="M461" s="313"/>
      <c r="N461" s="313"/>
      <c r="O461" s="313"/>
      <c r="P461" s="313"/>
      <c r="Q461" s="313"/>
    </row>
    <row r="462" spans="1:17" x14ac:dyDescent="0.25">
      <c r="A462" s="313"/>
      <c r="B462" s="313"/>
      <c r="C462" s="313"/>
      <c r="D462" s="313"/>
      <c r="E462" s="313"/>
      <c r="F462" s="313"/>
      <c r="G462" s="313"/>
      <c r="H462" s="313"/>
      <c r="I462" s="313"/>
      <c r="J462" s="313"/>
      <c r="K462" s="313"/>
      <c r="L462" s="313"/>
      <c r="M462" s="313"/>
      <c r="N462" s="313"/>
      <c r="O462" s="313"/>
      <c r="P462" s="313"/>
      <c r="Q462" s="313"/>
    </row>
    <row r="463" spans="1:17" x14ac:dyDescent="0.25">
      <c r="A463" s="313"/>
      <c r="B463" s="313"/>
      <c r="C463" s="313"/>
      <c r="D463" s="313"/>
      <c r="E463" s="313"/>
      <c r="F463" s="313"/>
      <c r="G463" s="313"/>
      <c r="H463" s="313"/>
      <c r="I463" s="313"/>
      <c r="J463" s="313"/>
      <c r="K463" s="313"/>
      <c r="L463" s="313"/>
      <c r="M463" s="313"/>
      <c r="N463" s="313"/>
      <c r="O463" s="313"/>
      <c r="P463" s="313"/>
      <c r="Q463" s="313"/>
    </row>
    <row r="464" spans="1:17" x14ac:dyDescent="0.25">
      <c r="A464" s="313"/>
      <c r="B464" s="313"/>
      <c r="C464" s="313"/>
      <c r="D464" s="313"/>
      <c r="E464" s="313"/>
      <c r="F464" s="313"/>
      <c r="G464" s="313"/>
      <c r="H464" s="313"/>
      <c r="I464" s="313"/>
      <c r="J464" s="313"/>
      <c r="K464" s="313"/>
      <c r="L464" s="313"/>
      <c r="M464" s="313"/>
      <c r="N464" s="313"/>
      <c r="O464" s="313"/>
      <c r="P464" s="313"/>
      <c r="Q464" s="313"/>
    </row>
    <row r="465" spans="1:17" x14ac:dyDescent="0.25">
      <c r="A465" s="313"/>
      <c r="B465" s="313"/>
      <c r="C465" s="313"/>
      <c r="D465" s="313"/>
      <c r="E465" s="313"/>
      <c r="F465" s="313"/>
      <c r="G465" s="313"/>
      <c r="H465" s="313"/>
      <c r="I465" s="313"/>
      <c r="J465" s="313"/>
      <c r="K465" s="313"/>
      <c r="L465" s="313"/>
      <c r="M465" s="313"/>
      <c r="N465" s="313"/>
      <c r="O465" s="313"/>
      <c r="P465" s="313"/>
      <c r="Q465" s="313"/>
    </row>
    <row r="466" spans="1:17" x14ac:dyDescent="0.25">
      <c r="A466" s="313"/>
      <c r="B466" s="313"/>
      <c r="C466" s="313"/>
      <c r="D466" s="313"/>
      <c r="E466" s="313"/>
      <c r="F466" s="313"/>
      <c r="G466" s="313"/>
      <c r="H466" s="313"/>
      <c r="I466" s="313"/>
      <c r="J466" s="313"/>
      <c r="K466" s="313"/>
      <c r="L466" s="313"/>
      <c r="M466" s="313"/>
      <c r="N466" s="313"/>
      <c r="O466" s="313"/>
      <c r="P466" s="313"/>
      <c r="Q466" s="313"/>
    </row>
    <row r="467" spans="1:17" x14ac:dyDescent="0.25">
      <c r="A467" s="313"/>
      <c r="B467" s="313"/>
      <c r="C467" s="313"/>
      <c r="D467" s="313"/>
      <c r="E467" s="313"/>
      <c r="F467" s="313"/>
      <c r="G467" s="313"/>
      <c r="H467" s="313"/>
      <c r="I467" s="313"/>
      <c r="J467" s="313"/>
      <c r="K467" s="313"/>
      <c r="L467" s="313"/>
      <c r="M467" s="313"/>
      <c r="N467" s="313"/>
      <c r="O467" s="313"/>
      <c r="P467" s="313"/>
      <c r="Q467" s="313"/>
    </row>
    <row r="468" spans="1:17" x14ac:dyDescent="0.25">
      <c r="A468" s="313"/>
      <c r="B468" s="313"/>
      <c r="C468" s="313"/>
      <c r="D468" s="313"/>
      <c r="E468" s="313"/>
      <c r="F468" s="313"/>
      <c r="G468" s="313"/>
      <c r="H468" s="313"/>
      <c r="I468" s="313"/>
      <c r="J468" s="313"/>
      <c r="K468" s="313"/>
      <c r="L468" s="313"/>
      <c r="M468" s="313"/>
      <c r="N468" s="313"/>
      <c r="O468" s="313"/>
      <c r="P468" s="313"/>
      <c r="Q468" s="313"/>
    </row>
    <row r="469" spans="1:17" x14ac:dyDescent="0.25">
      <c r="A469" s="313"/>
      <c r="B469" s="313"/>
      <c r="C469" s="313"/>
      <c r="D469" s="313"/>
      <c r="E469" s="313"/>
      <c r="F469" s="313"/>
      <c r="G469" s="313"/>
      <c r="H469" s="313"/>
      <c r="I469" s="313"/>
      <c r="J469" s="313"/>
      <c r="K469" s="313"/>
      <c r="L469" s="313"/>
      <c r="M469" s="313"/>
      <c r="N469" s="313"/>
      <c r="O469" s="313"/>
      <c r="P469" s="313"/>
      <c r="Q469" s="313"/>
    </row>
    <row r="470" spans="1:17" x14ac:dyDescent="0.25">
      <c r="A470" s="313"/>
      <c r="B470" s="313"/>
      <c r="C470" s="313"/>
      <c r="D470" s="313"/>
      <c r="E470" s="313"/>
      <c r="F470" s="313"/>
      <c r="G470" s="313"/>
      <c r="H470" s="313"/>
      <c r="I470" s="313"/>
      <c r="J470" s="313"/>
      <c r="K470" s="313"/>
      <c r="L470" s="313"/>
      <c r="M470" s="313"/>
      <c r="N470" s="313"/>
      <c r="O470" s="313"/>
      <c r="P470" s="313"/>
      <c r="Q470" s="313"/>
    </row>
    <row r="471" spans="1:17" x14ac:dyDescent="0.25">
      <c r="A471" s="313"/>
      <c r="B471" s="313"/>
      <c r="C471" s="313"/>
      <c r="D471" s="313"/>
      <c r="E471" s="313"/>
      <c r="F471" s="313"/>
      <c r="G471" s="313"/>
      <c r="H471" s="313"/>
      <c r="I471" s="313"/>
      <c r="J471" s="313"/>
      <c r="K471" s="313"/>
      <c r="L471" s="313"/>
      <c r="M471" s="313"/>
      <c r="N471" s="313"/>
      <c r="O471" s="313"/>
      <c r="P471" s="313"/>
      <c r="Q471" s="313"/>
    </row>
    <row r="472" spans="1:17" x14ac:dyDescent="0.25">
      <c r="A472" s="313"/>
      <c r="B472" s="313"/>
      <c r="C472" s="313"/>
      <c r="D472" s="313"/>
      <c r="E472" s="313"/>
      <c r="F472" s="313"/>
      <c r="G472" s="313"/>
      <c r="H472" s="313"/>
      <c r="I472" s="313"/>
      <c r="J472" s="313"/>
      <c r="K472" s="313"/>
      <c r="L472" s="313"/>
      <c r="M472" s="313"/>
      <c r="N472" s="313"/>
      <c r="O472" s="313"/>
      <c r="P472" s="313"/>
      <c r="Q472" s="313"/>
    </row>
    <row r="473" spans="1:17" x14ac:dyDescent="0.25">
      <c r="A473" s="313"/>
      <c r="B473" s="313"/>
      <c r="C473" s="313"/>
      <c r="D473" s="313"/>
      <c r="E473" s="313"/>
      <c r="F473" s="313"/>
      <c r="G473" s="313"/>
      <c r="H473" s="313"/>
      <c r="I473" s="313"/>
      <c r="J473" s="313"/>
      <c r="K473" s="313"/>
      <c r="L473" s="313"/>
      <c r="M473" s="313"/>
      <c r="N473" s="313"/>
      <c r="O473" s="313"/>
      <c r="P473" s="313"/>
      <c r="Q473" s="313"/>
    </row>
    <row r="474" spans="1:17" x14ac:dyDescent="0.25">
      <c r="A474" s="313"/>
      <c r="B474" s="313"/>
      <c r="C474" s="313"/>
      <c r="D474" s="313"/>
      <c r="E474" s="313"/>
      <c r="F474" s="313"/>
      <c r="G474" s="313"/>
      <c r="H474" s="313"/>
      <c r="I474" s="313"/>
      <c r="J474" s="313"/>
      <c r="K474" s="313"/>
      <c r="L474" s="313"/>
      <c r="M474" s="313"/>
      <c r="N474" s="313"/>
      <c r="O474" s="313"/>
      <c r="P474" s="313"/>
      <c r="Q474" s="313"/>
    </row>
    <row r="475" spans="1:17" x14ac:dyDescent="0.25">
      <c r="A475" s="313"/>
      <c r="B475" s="313"/>
      <c r="C475" s="313"/>
      <c r="D475" s="313"/>
      <c r="E475" s="313"/>
      <c r="F475" s="313"/>
      <c r="G475" s="313"/>
      <c r="H475" s="313"/>
      <c r="I475" s="313"/>
      <c r="J475" s="313"/>
      <c r="K475" s="313"/>
      <c r="L475" s="313"/>
      <c r="M475" s="313"/>
      <c r="N475" s="313"/>
      <c r="O475" s="313"/>
      <c r="P475" s="313"/>
      <c r="Q475" s="313"/>
    </row>
    <row r="476" spans="1:17" x14ac:dyDescent="0.25">
      <c r="A476" s="313"/>
      <c r="B476" s="313"/>
      <c r="C476" s="313"/>
      <c r="D476" s="313"/>
      <c r="E476" s="313"/>
      <c r="F476" s="313"/>
      <c r="G476" s="313"/>
      <c r="H476" s="313"/>
      <c r="I476" s="313"/>
      <c r="J476" s="313"/>
      <c r="K476" s="313"/>
      <c r="L476" s="313"/>
      <c r="M476" s="313"/>
      <c r="N476" s="313"/>
      <c r="O476" s="313"/>
      <c r="P476" s="313"/>
      <c r="Q476" s="313"/>
    </row>
    <row r="477" spans="1:17" x14ac:dyDescent="0.25">
      <c r="A477" s="313"/>
      <c r="B477" s="313"/>
      <c r="C477" s="313"/>
      <c r="D477" s="313"/>
      <c r="E477" s="313"/>
      <c r="F477" s="313"/>
      <c r="G477" s="313"/>
      <c r="H477" s="313"/>
      <c r="I477" s="313"/>
      <c r="J477" s="313"/>
      <c r="K477" s="313"/>
      <c r="L477" s="313"/>
      <c r="M477" s="313"/>
      <c r="N477" s="313"/>
      <c r="O477" s="313"/>
      <c r="P477" s="313"/>
      <c r="Q477" s="313"/>
    </row>
    <row r="478" spans="1:17" x14ac:dyDescent="0.25">
      <c r="A478" s="313"/>
      <c r="B478" s="313"/>
      <c r="C478" s="313"/>
      <c r="D478" s="313"/>
      <c r="E478" s="313"/>
      <c r="F478" s="313"/>
      <c r="G478" s="313"/>
      <c r="H478" s="313"/>
      <c r="I478" s="313"/>
      <c r="J478" s="313"/>
      <c r="K478" s="313"/>
      <c r="L478" s="313"/>
      <c r="M478" s="313"/>
      <c r="N478" s="313"/>
      <c r="O478" s="313"/>
      <c r="P478" s="313"/>
      <c r="Q478" s="313"/>
    </row>
    <row r="479" spans="1:17" x14ac:dyDescent="0.25">
      <c r="A479" s="313"/>
      <c r="B479" s="313"/>
      <c r="C479" s="313"/>
      <c r="D479" s="313"/>
      <c r="E479" s="313"/>
      <c r="F479" s="313"/>
      <c r="G479" s="313"/>
      <c r="H479" s="313"/>
      <c r="I479" s="313"/>
      <c r="J479" s="313"/>
      <c r="K479" s="313"/>
      <c r="L479" s="313"/>
      <c r="M479" s="313"/>
      <c r="N479" s="313"/>
      <c r="O479" s="313"/>
      <c r="P479" s="313"/>
      <c r="Q479" s="313"/>
    </row>
    <row r="480" spans="1:17" x14ac:dyDescent="0.25">
      <c r="A480" s="313"/>
      <c r="B480" s="313"/>
      <c r="C480" s="313"/>
      <c r="D480" s="313"/>
      <c r="E480" s="313"/>
      <c r="F480" s="313"/>
      <c r="G480" s="313"/>
      <c r="H480" s="313"/>
      <c r="I480" s="313"/>
      <c r="J480" s="313"/>
      <c r="K480" s="313"/>
      <c r="L480" s="313"/>
      <c r="M480" s="313"/>
      <c r="N480" s="313"/>
      <c r="O480" s="313"/>
      <c r="P480" s="313"/>
      <c r="Q480" s="313"/>
    </row>
    <row r="481" spans="1:17" x14ac:dyDescent="0.25">
      <c r="A481" s="313"/>
      <c r="B481" s="313"/>
      <c r="C481" s="313"/>
      <c r="D481" s="313"/>
      <c r="E481" s="313"/>
      <c r="F481" s="313"/>
      <c r="G481" s="313"/>
      <c r="H481" s="313"/>
      <c r="I481" s="313"/>
      <c r="J481" s="313"/>
      <c r="K481" s="313"/>
      <c r="L481" s="313"/>
      <c r="M481" s="313"/>
      <c r="N481" s="313"/>
      <c r="O481" s="313"/>
      <c r="P481" s="313"/>
      <c r="Q481" s="313"/>
    </row>
    <row r="482" spans="1:17" x14ac:dyDescent="0.25">
      <c r="A482" s="313"/>
      <c r="B482" s="313"/>
      <c r="C482" s="313"/>
      <c r="D482" s="313"/>
      <c r="E482" s="313"/>
      <c r="F482" s="313"/>
      <c r="G482" s="313"/>
      <c r="H482" s="313"/>
      <c r="I482" s="313"/>
      <c r="J482" s="313"/>
      <c r="K482" s="313"/>
      <c r="L482" s="313"/>
      <c r="M482" s="313"/>
      <c r="N482" s="313"/>
      <c r="O482" s="313"/>
      <c r="P482" s="313"/>
      <c r="Q482" s="313"/>
    </row>
    <row r="483" spans="1:17" x14ac:dyDescent="0.25">
      <c r="A483" s="313"/>
      <c r="B483" s="313"/>
      <c r="C483" s="313"/>
      <c r="D483" s="313"/>
      <c r="E483" s="313"/>
      <c r="F483" s="313"/>
      <c r="G483" s="313"/>
      <c r="H483" s="313"/>
      <c r="I483" s="313"/>
      <c r="J483" s="313"/>
      <c r="K483" s="313"/>
      <c r="L483" s="313"/>
      <c r="M483" s="313"/>
      <c r="N483" s="313"/>
      <c r="O483" s="313"/>
      <c r="P483" s="313"/>
      <c r="Q483" s="313"/>
    </row>
    <row r="484" spans="1:17" x14ac:dyDescent="0.25">
      <c r="A484" s="313"/>
      <c r="B484" s="313"/>
      <c r="C484" s="313"/>
      <c r="D484" s="313"/>
      <c r="E484" s="313"/>
      <c r="F484" s="313"/>
      <c r="G484" s="313"/>
      <c r="H484" s="313"/>
      <c r="I484" s="313"/>
      <c r="J484" s="313"/>
      <c r="K484" s="313"/>
      <c r="L484" s="313"/>
      <c r="M484" s="313"/>
      <c r="N484" s="313"/>
      <c r="O484" s="313"/>
      <c r="P484" s="313"/>
      <c r="Q484" s="313"/>
    </row>
    <row r="485" spans="1:17" x14ac:dyDescent="0.25">
      <c r="A485" s="313"/>
      <c r="B485" s="313"/>
      <c r="C485" s="313"/>
      <c r="D485" s="313"/>
      <c r="E485" s="313"/>
      <c r="F485" s="313"/>
      <c r="G485" s="313"/>
      <c r="H485" s="313"/>
      <c r="I485" s="313"/>
      <c r="J485" s="313"/>
      <c r="K485" s="313"/>
      <c r="L485" s="313"/>
      <c r="M485" s="313"/>
      <c r="N485" s="313"/>
      <c r="O485" s="313"/>
      <c r="P485" s="313"/>
      <c r="Q485" s="313"/>
    </row>
    <row r="486" spans="1:17" x14ac:dyDescent="0.25">
      <c r="A486" s="313"/>
      <c r="B486" s="313"/>
      <c r="C486" s="313"/>
      <c r="D486" s="313"/>
      <c r="E486" s="313"/>
      <c r="F486" s="313"/>
      <c r="G486" s="313"/>
      <c r="H486" s="313"/>
      <c r="I486" s="313"/>
      <c r="J486" s="313"/>
      <c r="K486" s="313"/>
      <c r="L486" s="313"/>
      <c r="M486" s="313"/>
      <c r="N486" s="313"/>
      <c r="O486" s="313"/>
      <c r="P486" s="313"/>
      <c r="Q486" s="313"/>
    </row>
    <row r="487" spans="1:17" x14ac:dyDescent="0.25">
      <c r="A487" s="313"/>
      <c r="B487" s="313"/>
      <c r="C487" s="313"/>
      <c r="D487" s="313"/>
      <c r="E487" s="313"/>
      <c r="F487" s="313"/>
      <c r="G487" s="313"/>
      <c r="H487" s="313"/>
      <c r="I487" s="313"/>
      <c r="J487" s="313"/>
      <c r="K487" s="313"/>
      <c r="L487" s="313"/>
      <c r="M487" s="313"/>
      <c r="N487" s="313"/>
      <c r="O487" s="313"/>
      <c r="P487" s="313"/>
      <c r="Q487" s="313"/>
    </row>
    <row r="488" spans="1:17" x14ac:dyDescent="0.25">
      <c r="A488" s="313"/>
      <c r="B488" s="313"/>
      <c r="C488" s="313"/>
      <c r="D488" s="313"/>
      <c r="E488" s="313"/>
      <c r="F488" s="313"/>
      <c r="G488" s="313"/>
      <c r="H488" s="313"/>
      <c r="I488" s="313"/>
      <c r="J488" s="313"/>
      <c r="K488" s="313"/>
      <c r="L488" s="313"/>
      <c r="M488" s="313"/>
      <c r="N488" s="313"/>
      <c r="O488" s="313"/>
      <c r="P488" s="313"/>
      <c r="Q488" s="313"/>
    </row>
    <row r="489" spans="1:17" x14ac:dyDescent="0.25">
      <c r="A489" s="313"/>
      <c r="B489" s="313"/>
      <c r="C489" s="313"/>
      <c r="D489" s="313"/>
      <c r="E489" s="313"/>
      <c r="F489" s="313"/>
      <c r="G489" s="313"/>
      <c r="H489" s="313"/>
      <c r="I489" s="313"/>
      <c r="J489" s="313"/>
      <c r="K489" s="313"/>
      <c r="L489" s="313"/>
      <c r="M489" s="313"/>
      <c r="N489" s="313"/>
      <c r="O489" s="313"/>
      <c r="P489" s="313"/>
      <c r="Q489" s="313"/>
    </row>
    <row r="490" spans="1:17" x14ac:dyDescent="0.25">
      <c r="A490" s="313"/>
      <c r="B490" s="313"/>
      <c r="C490" s="313"/>
      <c r="D490" s="313"/>
      <c r="E490" s="313"/>
      <c r="F490" s="313"/>
      <c r="G490" s="313"/>
      <c r="H490" s="313"/>
      <c r="I490" s="313"/>
      <c r="J490" s="313"/>
      <c r="K490" s="313"/>
      <c r="L490" s="313"/>
      <c r="M490" s="313"/>
      <c r="N490" s="313"/>
      <c r="O490" s="313"/>
      <c r="P490" s="313"/>
      <c r="Q490" s="313"/>
    </row>
    <row r="491" spans="1:17" x14ac:dyDescent="0.25">
      <c r="A491" s="313"/>
      <c r="B491" s="313"/>
      <c r="C491" s="313"/>
      <c r="D491" s="313"/>
      <c r="E491" s="313"/>
      <c r="F491" s="313"/>
      <c r="G491" s="313"/>
      <c r="H491" s="313"/>
      <c r="I491" s="313"/>
      <c r="J491" s="313"/>
      <c r="K491" s="313"/>
      <c r="L491" s="313"/>
      <c r="M491" s="313"/>
      <c r="N491" s="313"/>
      <c r="O491" s="313"/>
      <c r="P491" s="313"/>
      <c r="Q491" s="313"/>
    </row>
    <row r="492" spans="1:17" x14ac:dyDescent="0.25">
      <c r="A492" s="313"/>
      <c r="B492" s="313"/>
      <c r="C492" s="313"/>
      <c r="D492" s="313"/>
      <c r="E492" s="313"/>
      <c r="F492" s="313"/>
      <c r="G492" s="313"/>
      <c r="H492" s="313"/>
      <c r="I492" s="313"/>
      <c r="J492" s="313"/>
      <c r="K492" s="313"/>
      <c r="L492" s="313"/>
      <c r="M492" s="313"/>
      <c r="N492" s="313"/>
      <c r="O492" s="313"/>
      <c r="P492" s="313"/>
      <c r="Q492" s="313"/>
    </row>
    <row r="493" spans="1:17" x14ac:dyDescent="0.25">
      <c r="A493" s="313"/>
      <c r="B493" s="313"/>
      <c r="C493" s="313"/>
      <c r="D493" s="313"/>
      <c r="E493" s="313"/>
      <c r="F493" s="313"/>
      <c r="G493" s="313"/>
      <c r="H493" s="313"/>
      <c r="I493" s="313"/>
      <c r="J493" s="313"/>
      <c r="K493" s="313"/>
      <c r="L493" s="313"/>
      <c r="M493" s="313"/>
      <c r="N493" s="313"/>
      <c r="O493" s="313"/>
      <c r="P493" s="313"/>
      <c r="Q493" s="313"/>
    </row>
    <row r="494" spans="1:17" x14ac:dyDescent="0.25">
      <c r="A494" s="313"/>
      <c r="B494" s="313"/>
      <c r="C494" s="313"/>
      <c r="D494" s="313"/>
      <c r="E494" s="313"/>
      <c r="F494" s="313"/>
      <c r="G494" s="313"/>
      <c r="H494" s="313"/>
      <c r="I494" s="313"/>
      <c r="J494" s="313"/>
      <c r="K494" s="313"/>
      <c r="L494" s="313"/>
      <c r="M494" s="313"/>
      <c r="N494" s="313"/>
      <c r="O494" s="313"/>
      <c r="P494" s="313"/>
      <c r="Q494" s="313"/>
    </row>
    <row r="495" spans="1:17" x14ac:dyDescent="0.25">
      <c r="A495" s="313"/>
      <c r="B495" s="313"/>
      <c r="C495" s="313"/>
      <c r="D495" s="313"/>
      <c r="E495" s="313"/>
      <c r="F495" s="313"/>
      <c r="G495" s="313"/>
      <c r="H495" s="313"/>
      <c r="I495" s="313"/>
      <c r="J495" s="313"/>
      <c r="K495" s="313"/>
      <c r="L495" s="313"/>
      <c r="M495" s="313"/>
      <c r="N495" s="313"/>
      <c r="O495" s="313"/>
      <c r="P495" s="313"/>
      <c r="Q495" s="313"/>
    </row>
    <row r="496" spans="1:17" x14ac:dyDescent="0.25">
      <c r="A496" s="313"/>
      <c r="B496" s="313"/>
      <c r="C496" s="313"/>
      <c r="D496" s="313"/>
      <c r="E496" s="313"/>
      <c r="F496" s="313"/>
      <c r="G496" s="313"/>
      <c r="H496" s="313"/>
      <c r="I496" s="313"/>
      <c r="J496" s="313"/>
      <c r="K496" s="313"/>
      <c r="L496" s="313"/>
      <c r="M496" s="313"/>
      <c r="N496" s="313"/>
      <c r="O496" s="313"/>
      <c r="P496" s="313"/>
      <c r="Q496" s="313"/>
    </row>
    <row r="497" spans="1:17" x14ac:dyDescent="0.25">
      <c r="A497" s="313"/>
      <c r="B497" s="313"/>
      <c r="C497" s="313"/>
      <c r="D497" s="313"/>
      <c r="E497" s="313"/>
      <c r="F497" s="313"/>
      <c r="G497" s="313"/>
      <c r="H497" s="313"/>
      <c r="I497" s="313"/>
      <c r="J497" s="313"/>
      <c r="K497" s="313"/>
      <c r="L497" s="313"/>
      <c r="M497" s="313"/>
      <c r="N497" s="313"/>
      <c r="O497" s="313"/>
      <c r="P497" s="313"/>
      <c r="Q497" s="313"/>
    </row>
    <row r="498" spans="1:17" x14ac:dyDescent="0.25">
      <c r="A498" s="313"/>
      <c r="B498" s="313"/>
      <c r="C498" s="313"/>
      <c r="D498" s="313"/>
      <c r="E498" s="313"/>
      <c r="F498" s="313"/>
      <c r="G498" s="313"/>
      <c r="H498" s="313"/>
      <c r="I498" s="313"/>
      <c r="J498" s="313"/>
      <c r="K498" s="313"/>
      <c r="L498" s="313"/>
      <c r="M498" s="313"/>
      <c r="N498" s="313"/>
      <c r="O498" s="313"/>
      <c r="P498" s="313"/>
      <c r="Q498" s="313"/>
    </row>
    <row r="499" spans="1:17" x14ac:dyDescent="0.25">
      <c r="A499" s="313"/>
      <c r="B499" s="313"/>
      <c r="C499" s="313"/>
      <c r="D499" s="313"/>
      <c r="E499" s="313"/>
      <c r="F499" s="313"/>
      <c r="G499" s="313"/>
      <c r="H499" s="313"/>
      <c r="I499" s="313"/>
      <c r="J499" s="313"/>
      <c r="K499" s="313"/>
      <c r="L499" s="313"/>
      <c r="M499" s="313"/>
      <c r="N499" s="313"/>
      <c r="O499" s="313"/>
      <c r="P499" s="313"/>
      <c r="Q499" s="313"/>
    </row>
    <row r="500" spans="1:17" x14ac:dyDescent="0.25">
      <c r="A500" s="313"/>
      <c r="B500" s="313"/>
      <c r="C500" s="313"/>
      <c r="D500" s="313"/>
      <c r="E500" s="313"/>
      <c r="F500" s="313"/>
      <c r="G500" s="313"/>
      <c r="H500" s="313"/>
      <c r="I500" s="313"/>
      <c r="J500" s="313"/>
      <c r="K500" s="313"/>
      <c r="L500" s="313"/>
      <c r="M500" s="313"/>
      <c r="N500" s="313"/>
      <c r="O500" s="313"/>
      <c r="P500" s="313"/>
      <c r="Q500" s="313"/>
    </row>
    <row r="501" spans="1:17" x14ac:dyDescent="0.25">
      <c r="A501" s="313"/>
      <c r="B501" s="313"/>
      <c r="C501" s="313"/>
      <c r="D501" s="313"/>
      <c r="E501" s="313"/>
      <c r="F501" s="313"/>
      <c r="G501" s="313"/>
      <c r="H501" s="313"/>
      <c r="I501" s="313"/>
      <c r="J501" s="313"/>
      <c r="K501" s="313"/>
      <c r="L501" s="313"/>
      <c r="M501" s="313"/>
      <c r="N501" s="313"/>
      <c r="O501" s="313"/>
      <c r="P501" s="313"/>
      <c r="Q501" s="313"/>
    </row>
    <row r="502" spans="1:17" x14ac:dyDescent="0.25">
      <c r="A502" s="313"/>
      <c r="B502" s="313"/>
      <c r="C502" s="313"/>
      <c r="D502" s="313"/>
      <c r="E502" s="313"/>
      <c r="F502" s="313"/>
      <c r="G502" s="313"/>
      <c r="H502" s="313"/>
      <c r="I502" s="313"/>
      <c r="J502" s="313"/>
      <c r="K502" s="313"/>
      <c r="L502" s="313"/>
      <c r="M502" s="313"/>
      <c r="N502" s="313"/>
      <c r="O502" s="313"/>
      <c r="P502" s="313"/>
      <c r="Q502" s="313"/>
    </row>
    <row r="503" spans="1:17" x14ac:dyDescent="0.25">
      <c r="A503" s="313"/>
      <c r="B503" s="313"/>
      <c r="C503" s="313"/>
      <c r="D503" s="313"/>
      <c r="E503" s="313"/>
      <c r="F503" s="313"/>
      <c r="G503" s="313"/>
      <c r="H503" s="313"/>
      <c r="I503" s="313"/>
      <c r="J503" s="313"/>
      <c r="K503" s="313"/>
      <c r="L503" s="313"/>
      <c r="M503" s="313"/>
      <c r="N503" s="313"/>
      <c r="O503" s="313"/>
      <c r="P503" s="313"/>
      <c r="Q503" s="313"/>
    </row>
    <row r="504" spans="1:17" x14ac:dyDescent="0.25">
      <c r="A504" s="313"/>
      <c r="B504" s="313"/>
      <c r="C504" s="313"/>
      <c r="D504" s="313"/>
      <c r="E504" s="313"/>
      <c r="F504" s="313"/>
      <c r="G504" s="313"/>
      <c r="H504" s="313"/>
      <c r="I504" s="313"/>
      <c r="J504" s="313"/>
      <c r="K504" s="313"/>
      <c r="L504" s="313"/>
      <c r="M504" s="313"/>
      <c r="N504" s="313"/>
      <c r="O504" s="313"/>
      <c r="P504" s="313"/>
      <c r="Q504" s="313"/>
    </row>
    <row r="505" spans="1:17" x14ac:dyDescent="0.25">
      <c r="A505" s="313"/>
      <c r="B505" s="313"/>
      <c r="C505" s="313"/>
      <c r="D505" s="313"/>
      <c r="E505" s="313"/>
      <c r="F505" s="313"/>
      <c r="G505" s="313"/>
      <c r="H505" s="313"/>
      <c r="I505" s="313"/>
      <c r="J505" s="313"/>
      <c r="K505" s="313"/>
      <c r="L505" s="313"/>
      <c r="M505" s="313"/>
      <c r="N505" s="313"/>
      <c r="O505" s="313"/>
      <c r="P505" s="313"/>
      <c r="Q505" s="313"/>
    </row>
    <row r="506" spans="1:17" x14ac:dyDescent="0.25">
      <c r="A506" s="313"/>
      <c r="B506" s="313"/>
      <c r="C506" s="313"/>
      <c r="D506" s="313"/>
      <c r="E506" s="313"/>
      <c r="F506" s="313"/>
      <c r="G506" s="313"/>
      <c r="H506" s="313"/>
      <c r="I506" s="313"/>
      <c r="J506" s="313"/>
      <c r="K506" s="313"/>
      <c r="L506" s="313"/>
      <c r="M506" s="313"/>
      <c r="N506" s="313"/>
      <c r="O506" s="313"/>
      <c r="P506" s="313"/>
      <c r="Q506" s="313"/>
    </row>
    <row r="507" spans="1:17" x14ac:dyDescent="0.25">
      <c r="A507" s="313"/>
      <c r="B507" s="313"/>
      <c r="C507" s="313"/>
      <c r="D507" s="313"/>
      <c r="E507" s="313"/>
      <c r="F507" s="313"/>
      <c r="G507" s="313"/>
      <c r="H507" s="313"/>
      <c r="I507" s="313"/>
      <c r="J507" s="313"/>
      <c r="K507" s="313"/>
      <c r="L507" s="313"/>
      <c r="M507" s="313"/>
      <c r="N507" s="313"/>
      <c r="O507" s="313"/>
      <c r="P507" s="313"/>
      <c r="Q507" s="313"/>
    </row>
  </sheetData>
  <autoFilter ref="A3:Q355" xr:uid="{5BA8EBEB-CBA7-4794-BBFD-E2DAB3BD9AB6}">
    <filterColumn colId="0">
      <filters>
        <filter val="REF"/>
      </filters>
    </filterColumn>
    <filterColumn colId="2">
      <filters>
        <filter val="Chlorine"/>
      </filters>
    </filterColumn>
  </autoFilter>
  <hyperlinks>
    <hyperlink ref="B1" location="'0. Contents'!A1" display=": Click here" xr:uid="{B5D605AE-9027-4C07-8F20-0CD5E571690E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B9BFF-D4CD-47DD-9034-D7D4C0D4998F}">
  <sheetPr>
    <tabColor rgb="FFFFFF99"/>
  </sheetPr>
  <dimension ref="A1:P107"/>
  <sheetViews>
    <sheetView topLeftCell="A7" zoomScaleNormal="100" workbookViewId="0">
      <selection activeCell="B1" sqref="B1"/>
    </sheetView>
  </sheetViews>
  <sheetFormatPr defaultRowHeight="15" x14ac:dyDescent="0.25"/>
  <cols>
    <col min="1" max="1" width="62.140625" style="1" customWidth="1"/>
    <col min="2" max="16384" width="9.140625" style="1"/>
  </cols>
  <sheetData>
    <row r="1" spans="1:6" x14ac:dyDescent="0.25">
      <c r="A1" s="7" t="s">
        <v>103</v>
      </c>
      <c r="B1" s="309" t="s">
        <v>635</v>
      </c>
    </row>
    <row r="3" spans="1:6" x14ac:dyDescent="0.25">
      <c r="A3" s="182" t="s">
        <v>563</v>
      </c>
    </row>
    <row r="4" spans="1:6" x14ac:dyDescent="0.25">
      <c r="A4" s="9" t="s">
        <v>564</v>
      </c>
      <c r="B4" s="9" t="s">
        <v>530</v>
      </c>
      <c r="C4" s="9" t="s">
        <v>180</v>
      </c>
      <c r="D4" s="9" t="s">
        <v>543</v>
      </c>
      <c r="E4" s="9" t="s">
        <v>544</v>
      </c>
      <c r="F4" s="185" t="s">
        <v>522</v>
      </c>
    </row>
    <row r="5" spans="1:6" x14ac:dyDescent="0.25">
      <c r="A5" s="271" t="s">
        <v>565</v>
      </c>
      <c r="B5" s="9"/>
      <c r="C5" s="9"/>
      <c r="D5" s="9"/>
      <c r="E5" s="9"/>
      <c r="F5" s="9"/>
    </row>
    <row r="6" spans="1:6" x14ac:dyDescent="0.25">
      <c r="A6" s="9" t="s">
        <v>566</v>
      </c>
      <c r="B6" s="272">
        <f>SUM('[5]TOTAL-NA'!B6:BG6)</f>
        <v>85.901283941032631</v>
      </c>
      <c r="C6" s="272">
        <f>SUM('[5]TOTAL-EU'!B6:BG6)</f>
        <v>52.845199844318003</v>
      </c>
      <c r="D6" s="272">
        <f>SUM('[5]TOTAL-ME'!B6:BG6)</f>
        <v>39.754456934789332</v>
      </c>
      <c r="E6" s="272">
        <f>SUM('[5]TOTAL-CH'!B6:BG6)</f>
        <v>199.23660500387447</v>
      </c>
      <c r="F6" s="269">
        <f>SUM(B6:E6)</f>
        <v>377.73754572401447</v>
      </c>
    </row>
    <row r="7" spans="1:6" x14ac:dyDescent="0.25">
      <c r="A7" s="9" t="s">
        <v>567</v>
      </c>
      <c r="B7" s="272">
        <f>SUM('[5]TOTAL-NA'!B7:BG7)</f>
        <v>23.587474478966055</v>
      </c>
      <c r="C7" s="272">
        <f>SUM('[5]TOTAL-EU'!B7:BG7)</f>
        <v>14.972779042639917</v>
      </c>
      <c r="D7" s="272">
        <f>SUM('[5]TOTAL-ME'!B7:BG7)</f>
        <v>29.221616329821824</v>
      </c>
      <c r="E7" s="272">
        <f>SUM('[5]TOTAL-CH'!B7:BG7)</f>
        <v>90.196984252718281</v>
      </c>
      <c r="F7" s="269">
        <f>SUM(B7:E7)</f>
        <v>157.97885410414608</v>
      </c>
    </row>
    <row r="8" spans="1:6" x14ac:dyDescent="0.25">
      <c r="A8" s="271" t="s">
        <v>568</v>
      </c>
      <c r="B8" s="272"/>
      <c r="C8" s="272"/>
      <c r="D8" s="272"/>
      <c r="E8" s="272"/>
      <c r="F8" s="269"/>
    </row>
    <row r="9" spans="1:6" x14ac:dyDescent="0.25">
      <c r="A9" s="9" t="s">
        <v>566</v>
      </c>
      <c r="B9" s="272">
        <f>SUM('[5]TOTAL-NA'!B9:BG9)</f>
        <v>9.8371164188393347</v>
      </c>
      <c r="C9" s="272">
        <f>SUM('[5]TOTAL-EU'!B9:BG9)</f>
        <v>6.6857439319757486</v>
      </c>
      <c r="D9" s="272">
        <f>SUM('[5]TOTAL-ME'!B9:BG9)</f>
        <v>4.4908894422195678</v>
      </c>
      <c r="E9" s="272">
        <f>SUM('[5]TOTAL-CH'!B9:BG9)</f>
        <v>96.205025650271352</v>
      </c>
      <c r="F9" s="269">
        <f>SUM(B9:E9)</f>
        <v>117.218775443306</v>
      </c>
    </row>
    <row r="10" spans="1:6" x14ac:dyDescent="0.25">
      <c r="A10" s="9" t="s">
        <v>567</v>
      </c>
      <c r="B10" s="272">
        <f>SUM('[5]TOTAL-NA'!B10:BG10)</f>
        <v>4.8851364834584405</v>
      </c>
      <c r="C10" s="272">
        <f>SUM('[5]TOTAL-EU'!B10:BG10)</f>
        <v>2.2475959389651572</v>
      </c>
      <c r="D10" s="272">
        <f>SUM('[5]TOTAL-ME'!B10:BG10)</f>
        <v>2.145364284034081</v>
      </c>
      <c r="E10" s="272">
        <f>SUM('[5]TOTAL-CH'!B10:BG10)</f>
        <v>1.0143060636240325E-2</v>
      </c>
      <c r="F10" s="269">
        <f>SUM(B10:E10)</f>
        <v>9.2882397670939181</v>
      </c>
    </row>
    <row r="11" spans="1:6" x14ac:dyDescent="0.25">
      <c r="A11" s="271" t="s">
        <v>538</v>
      </c>
      <c r="B11" s="272"/>
      <c r="C11" s="272"/>
      <c r="D11" s="272"/>
      <c r="E11" s="272"/>
      <c r="F11" s="269"/>
    </row>
    <row r="12" spans="1:6" x14ac:dyDescent="0.25">
      <c r="A12" s="9" t="s">
        <v>566</v>
      </c>
      <c r="B12" s="272">
        <f>SUM('[5]TOTAL-NA'!B12:BG12)</f>
        <v>3.9032849643963261</v>
      </c>
      <c r="C12" s="272">
        <f>SUM('[5]TOTAL-EU'!B12:BG12)</f>
        <v>2.2605120114600949</v>
      </c>
      <c r="D12" s="272">
        <f>SUM('[5]TOTAL-ME'!B12:BG12)</f>
        <v>1.1550681128581459</v>
      </c>
      <c r="E12" s="272">
        <f>SUM('[5]TOTAL-CH'!B12:BG12)</f>
        <v>12.361226832190743</v>
      </c>
      <c r="F12" s="269">
        <f>SUM(B12:E12)</f>
        <v>19.680091920905312</v>
      </c>
    </row>
    <row r="13" spans="1:6" x14ac:dyDescent="0.25">
      <c r="A13" s="9" t="s">
        <v>567</v>
      </c>
      <c r="B13" s="272">
        <f>SUM('[5]TOTAL-NA'!B13:BG13)</f>
        <v>1.2619044316439401</v>
      </c>
      <c r="C13" s="272">
        <f>SUM('[5]TOTAL-EU'!B13:BG13)</f>
        <v>0</v>
      </c>
      <c r="D13" s="272">
        <f>SUM('[5]TOTAL-ME'!B13:BG13)</f>
        <v>1.7891624904380086</v>
      </c>
      <c r="E13" s="272">
        <f>SUM('[5]TOTAL-CH'!B13:BG13)</f>
        <v>3.5668988711035712</v>
      </c>
      <c r="F13" s="269">
        <f>SUM(B13:E13)</f>
        <v>6.6179657931855198</v>
      </c>
    </row>
    <row r="14" spans="1:6" x14ac:dyDescent="0.25">
      <c r="A14" s="271" t="s">
        <v>6</v>
      </c>
      <c r="B14" s="272"/>
      <c r="C14" s="272"/>
      <c r="D14" s="272"/>
      <c r="E14" s="272"/>
      <c r="F14" s="269"/>
    </row>
    <row r="15" spans="1:6" x14ac:dyDescent="0.25">
      <c r="A15" s="9" t="s">
        <v>566</v>
      </c>
      <c r="B15" s="272">
        <f>SUM('[5]TOTAL-NA'!B15:BG15)</f>
        <v>9.5610527541217269</v>
      </c>
      <c r="C15" s="272">
        <f>SUM('[5]TOTAL-EU'!B15:BG15)</f>
        <v>9.6716182436699025</v>
      </c>
      <c r="D15" s="272">
        <f>SUM('[5]TOTAL-ME'!B15:BG15)</f>
        <v>9.2816661705427475</v>
      </c>
      <c r="E15" s="272">
        <f>SUM('[5]TOTAL-CH'!B15:BG15)</f>
        <v>68.69185244960309</v>
      </c>
      <c r="F15" s="269">
        <f>SUM(B15:E15)</f>
        <v>97.206189617937468</v>
      </c>
    </row>
    <row r="16" spans="1:6" x14ac:dyDescent="0.25">
      <c r="A16" s="9" t="s">
        <v>567</v>
      </c>
      <c r="B16" s="272">
        <f>SUM('[5]TOTAL-NA'!B16:BG16)</f>
        <v>17.871602338003346</v>
      </c>
      <c r="C16" s="272">
        <f>SUM('[5]TOTAL-EU'!B16:BG16)</f>
        <v>7.6214135762330493</v>
      </c>
      <c r="D16" s="272">
        <f>SUM('[5]TOTAL-ME'!B16:BG16)</f>
        <v>5.2596682629109281</v>
      </c>
      <c r="E16" s="272">
        <f>SUM('[5]TOTAL-CH'!B16:BG16)</f>
        <v>13.193731752343091</v>
      </c>
      <c r="F16" s="269">
        <f>SUM(B16:E16)</f>
        <v>43.946415929490414</v>
      </c>
    </row>
    <row r="17" spans="1:6" x14ac:dyDescent="0.25">
      <c r="A17" s="271" t="s">
        <v>0</v>
      </c>
      <c r="B17" s="272"/>
      <c r="C17" s="272"/>
      <c r="D17" s="272"/>
      <c r="E17" s="272"/>
      <c r="F17" s="269"/>
    </row>
    <row r="18" spans="1:6" x14ac:dyDescent="0.25">
      <c r="A18" s="9" t="s">
        <v>566</v>
      </c>
      <c r="B18" s="272">
        <f>SUM('[5]TOTAL-NA'!B18:BG18)</f>
        <v>26.87619888659956</v>
      </c>
      <c r="C18" s="272">
        <f>SUM('[5]TOTAL-EU'!B18:BG18)</f>
        <v>26.99655679169102</v>
      </c>
      <c r="D18" s="272">
        <f>SUM('[5]TOTAL-ME'!B18:BG18)</f>
        <v>11.245672007168123</v>
      </c>
      <c r="E18" s="272">
        <f>SUM('[5]TOTAL-CH'!B18:BG18)</f>
        <v>76.933152094070095</v>
      </c>
      <c r="F18" s="269">
        <f>SUM(B18:E18)</f>
        <v>142.05157977952879</v>
      </c>
    </row>
    <row r="19" spans="1:6" x14ac:dyDescent="0.25">
      <c r="A19" s="9" t="s">
        <v>567</v>
      </c>
      <c r="B19" s="272">
        <f>SUM('[5]TOTAL-NA'!B19:BG19)</f>
        <v>57.485065555291605</v>
      </c>
      <c r="C19" s="272">
        <f>SUM('[5]TOTAL-EU'!B19:BG19)</f>
        <v>24.279855872010447</v>
      </c>
      <c r="D19" s="272">
        <f>SUM('[5]TOTAL-ME'!B19:BG19)</f>
        <v>11.736374765659427</v>
      </c>
      <c r="E19" s="272">
        <f>SUM('[5]TOTAL-CH'!B19:BG19)</f>
        <v>43.037692861835012</v>
      </c>
      <c r="F19" s="269">
        <f>SUM(B19:E19)</f>
        <v>136.5389890547965</v>
      </c>
    </row>
    <row r="20" spans="1:6" x14ac:dyDescent="0.25">
      <c r="A20" s="298" t="s">
        <v>569</v>
      </c>
      <c r="B20" s="299">
        <f>B6+B9+B12+B15+B18</f>
        <v>136.07893696498957</v>
      </c>
      <c r="C20" s="299">
        <f t="shared" ref="C20:E21" si="0">C6+C9+C12+C15+C18</f>
        <v>98.459630823114765</v>
      </c>
      <c r="D20" s="299">
        <f t="shared" si="0"/>
        <v>65.92775266757792</v>
      </c>
      <c r="E20" s="299">
        <f t="shared" si="0"/>
        <v>453.42786203000981</v>
      </c>
      <c r="F20" s="300">
        <f>SUM(B20:E20)</f>
        <v>753.894182485692</v>
      </c>
    </row>
    <row r="21" spans="1:6" x14ac:dyDescent="0.25">
      <c r="A21" s="282" t="s">
        <v>570</v>
      </c>
      <c r="B21" s="172">
        <f>B7+B10+B13+B16+B19</f>
        <v>105.09118328736338</v>
      </c>
      <c r="C21" s="172">
        <f t="shared" si="0"/>
        <v>49.121644429848573</v>
      </c>
      <c r="D21" s="172">
        <f t="shared" si="0"/>
        <v>50.152186132864266</v>
      </c>
      <c r="E21" s="172">
        <f t="shared" si="0"/>
        <v>150.00545079863619</v>
      </c>
      <c r="F21" s="301">
        <f>SUM(B21:E21)</f>
        <v>354.37046464871241</v>
      </c>
    </row>
    <row r="22" spans="1:6" x14ac:dyDescent="0.25">
      <c r="A22" s="285" t="s">
        <v>571</v>
      </c>
      <c r="B22" s="287">
        <f>B20+B21</f>
        <v>241.17012025235294</v>
      </c>
      <c r="C22" s="287">
        <f>C20+C21</f>
        <v>147.58127525296334</v>
      </c>
      <c r="D22" s="287">
        <f>D20+D21</f>
        <v>116.07993880044219</v>
      </c>
      <c r="E22" s="287">
        <f>E20+E21</f>
        <v>603.43331282864597</v>
      </c>
      <c r="F22" s="292">
        <f>SUM(B22:E22)</f>
        <v>1108.2646471344044</v>
      </c>
    </row>
    <row r="24" spans="1:6" x14ac:dyDescent="0.25">
      <c r="A24" s="182" t="s">
        <v>572</v>
      </c>
    </row>
    <row r="25" spans="1:6" x14ac:dyDescent="0.25">
      <c r="A25" s="9" t="s">
        <v>564</v>
      </c>
      <c r="B25" s="9" t="s">
        <v>530</v>
      </c>
      <c r="C25" s="9" t="s">
        <v>180</v>
      </c>
      <c r="D25" s="9" t="s">
        <v>543</v>
      </c>
      <c r="E25" s="9" t="s">
        <v>544</v>
      </c>
      <c r="F25" s="185" t="s">
        <v>522</v>
      </c>
    </row>
    <row r="26" spans="1:6" x14ac:dyDescent="0.25">
      <c r="A26" s="271" t="s">
        <v>565</v>
      </c>
      <c r="B26" s="9"/>
      <c r="C26" s="9"/>
      <c r="D26" s="9"/>
      <c r="E26" s="9"/>
      <c r="F26" s="9"/>
    </row>
    <row r="27" spans="1:6" x14ac:dyDescent="0.25">
      <c r="A27" s="9" t="s">
        <v>566</v>
      </c>
      <c r="B27" s="272">
        <f>SUM('[5]TOTAL-NA'!B24:BG24)</f>
        <v>92.106605127940611</v>
      </c>
      <c r="C27" s="272">
        <f>SUM('[5]TOTAL-EU'!B24:BG24)</f>
        <v>51.788419514147733</v>
      </c>
      <c r="D27" s="272">
        <f>SUM('[5]TOTAL-ME'!B24:BG24)</f>
        <v>42.087306082064352</v>
      </c>
      <c r="E27" s="272">
        <f>SUM('[5]TOTAL-CH'!B24:BG24)</f>
        <v>220.92723391068179</v>
      </c>
      <c r="F27" s="269">
        <f>SUM(B27:E27)</f>
        <v>406.90956463483451</v>
      </c>
    </row>
    <row r="28" spans="1:6" x14ac:dyDescent="0.25">
      <c r="A28" s="9" t="s">
        <v>567</v>
      </c>
      <c r="B28" s="272">
        <f>SUM('[5]TOTAL-NA'!B25:BG25)</f>
        <v>26.710999078941629</v>
      </c>
      <c r="C28" s="272">
        <f>SUM('[5]TOTAL-EU'!B25:BG25)</f>
        <v>17.761724442540668</v>
      </c>
      <c r="D28" s="272">
        <f>SUM('[5]TOTAL-ME'!B25:BG25)</f>
        <v>33.854949228516631</v>
      </c>
      <c r="E28" s="272">
        <f>SUM('[5]TOTAL-CH'!B25:BG25)</f>
        <v>114.26422917053841</v>
      </c>
      <c r="F28" s="269">
        <f>SUM(B28:E28)</f>
        <v>192.59190192053734</v>
      </c>
    </row>
    <row r="29" spans="1:6" x14ac:dyDescent="0.25">
      <c r="A29" s="271" t="s">
        <v>568</v>
      </c>
      <c r="B29" s="272"/>
      <c r="C29" s="272"/>
      <c r="D29" s="272"/>
      <c r="E29" s="272"/>
      <c r="F29" s="269"/>
    </row>
    <row r="30" spans="1:6" x14ac:dyDescent="0.25">
      <c r="A30" s="9" t="s">
        <v>566</v>
      </c>
      <c r="B30" s="272">
        <f>SUM('[5]TOTAL-NA'!B27:BG27)</f>
        <v>9.937599058497014</v>
      </c>
      <c r="C30" s="272">
        <f>SUM('[5]TOTAL-EU'!B27:BG27)</f>
        <v>6.9597971001451331</v>
      </c>
      <c r="D30" s="272">
        <f>SUM('[5]TOTAL-ME'!B27:BG27)</f>
        <v>4.7847379964004375</v>
      </c>
      <c r="E30" s="272">
        <f>SUM('[5]TOTAL-CH'!B27:BG27)</f>
        <v>103.12806967638734</v>
      </c>
      <c r="F30" s="269">
        <f>SUM(B30:E30)</f>
        <v>124.81020383142993</v>
      </c>
    </row>
    <row r="31" spans="1:6" x14ac:dyDescent="0.25">
      <c r="A31" s="9" t="s">
        <v>567</v>
      </c>
      <c r="B31" s="272">
        <f>SUM('[5]TOTAL-NA'!B28:BG28)</f>
        <v>5.5558095801871499</v>
      </c>
      <c r="C31" s="272">
        <f>SUM('[5]TOTAL-EU'!B28:BG28)</f>
        <v>2.2966090485328929</v>
      </c>
      <c r="D31" s="272">
        <f>SUM('[5]TOTAL-ME'!B28:BG28)</f>
        <v>2.4954036754859819</v>
      </c>
      <c r="E31" s="272">
        <f>SUM('[5]TOTAL-CH'!B28:BG28)</f>
        <v>1.1572248826742878E-2</v>
      </c>
      <c r="F31" s="269">
        <f>SUM(B31:E31)</f>
        <v>10.359394553032768</v>
      </c>
    </row>
    <row r="32" spans="1:6" x14ac:dyDescent="0.25">
      <c r="A32" s="271" t="s">
        <v>538</v>
      </c>
      <c r="B32" s="272"/>
      <c r="C32" s="272"/>
      <c r="D32" s="272"/>
      <c r="E32" s="272"/>
      <c r="F32" s="269"/>
    </row>
    <row r="33" spans="1:6" x14ac:dyDescent="0.25">
      <c r="A33" s="9" t="s">
        <v>566</v>
      </c>
      <c r="B33" s="272">
        <f>SUM('[5]TOTAL-NA'!B30:BG30)</f>
        <v>4.0589600046729064</v>
      </c>
      <c r="C33" s="272">
        <f>SUM('[5]TOTAL-EU'!B30:BG30)</f>
        <v>2.4153629475319627</v>
      </c>
      <c r="D33" s="272">
        <f>SUM('[5]TOTAL-ME'!B30:BG30)</f>
        <v>1.2788762772487103</v>
      </c>
      <c r="E33" s="272">
        <f>SUM('[5]TOTAL-CH'!B30:BG30)</f>
        <v>13.442875113237848</v>
      </c>
      <c r="F33" s="269">
        <f>SUM(B33:E33)</f>
        <v>21.196074342691428</v>
      </c>
    </row>
    <row r="34" spans="1:6" x14ac:dyDescent="0.25">
      <c r="A34" s="9" t="s">
        <v>567</v>
      </c>
      <c r="B34" s="272">
        <f>SUM('[5]TOTAL-NA'!B31:BG31)</f>
        <v>1.4505742395345229</v>
      </c>
      <c r="C34" s="272">
        <f>SUM('[5]TOTAL-EU'!B31:BG31)</f>
        <v>0</v>
      </c>
      <c r="D34" s="272">
        <f>SUM('[5]TOTAL-ME'!B31:BG31)</f>
        <v>2.055729196268921</v>
      </c>
      <c r="E34" s="272">
        <f>SUM('[5]TOTAL-CH'!B31:BG31)</f>
        <v>4.2535469306375004</v>
      </c>
      <c r="F34" s="269">
        <f>SUM(B34:E34)</f>
        <v>7.7598503664409444</v>
      </c>
    </row>
    <row r="35" spans="1:6" x14ac:dyDescent="0.25">
      <c r="A35" s="271" t="s">
        <v>6</v>
      </c>
      <c r="B35" s="272"/>
      <c r="C35" s="272"/>
      <c r="D35" s="272"/>
      <c r="E35" s="272"/>
      <c r="F35" s="269"/>
    </row>
    <row r="36" spans="1:6" x14ac:dyDescent="0.25">
      <c r="A36" s="9" t="s">
        <v>566</v>
      </c>
      <c r="B36" s="272">
        <f>SUM('[5]TOTAL-NA'!B33:BG33)</f>
        <v>9.7109957343570024</v>
      </c>
      <c r="C36" s="272">
        <f>SUM('[5]TOTAL-EU'!B33:BG33)</f>
        <v>10.319645468264119</v>
      </c>
      <c r="D36" s="272">
        <f>SUM('[5]TOTAL-ME'!B33:BG33)</f>
        <v>9.8136954231868536</v>
      </c>
      <c r="E36" s="272">
        <f>SUM('[5]TOTAL-CH'!B33:BG33)</f>
        <v>76.192798172804913</v>
      </c>
      <c r="F36" s="269">
        <f>SUM(B36:E36)</f>
        <v>106.03713479861288</v>
      </c>
    </row>
    <row r="37" spans="1:6" x14ac:dyDescent="0.25">
      <c r="A37" s="9" t="s">
        <v>567</v>
      </c>
      <c r="B37" s="272">
        <f>SUM('[5]TOTAL-NA'!B34:BG34)</f>
        <v>20.419048778703807</v>
      </c>
      <c r="C37" s="272">
        <f>SUM('[5]TOTAL-EU'!B34:BG34)</f>
        <v>8.004873044293829</v>
      </c>
      <c r="D37" s="272">
        <f>SUM('[5]TOTAL-ME'!B34:BG34)</f>
        <v>6.1013486358856008</v>
      </c>
      <c r="E37" s="272">
        <f>SUM('[5]TOTAL-CH'!B34:BG34)</f>
        <v>15.054835513517435</v>
      </c>
      <c r="F37" s="269">
        <f>SUM(B37:E37)</f>
        <v>49.580105972400673</v>
      </c>
    </row>
    <row r="38" spans="1:6" x14ac:dyDescent="0.25">
      <c r="A38" s="271" t="s">
        <v>0</v>
      </c>
      <c r="B38" s="272"/>
      <c r="C38" s="272"/>
      <c r="D38" s="272"/>
      <c r="E38" s="272"/>
      <c r="F38" s="269"/>
    </row>
    <row r="39" spans="1:6" x14ac:dyDescent="0.25">
      <c r="A39" s="9" t="s">
        <v>566</v>
      </c>
      <c r="B39" s="272">
        <f>SUM('[5]TOTAL-NA'!B36:BG36)</f>
        <v>29.043448215064544</v>
      </c>
      <c r="C39" s="272">
        <f>SUM('[5]TOTAL-EU'!B36:BG36)</f>
        <v>29.366356352025633</v>
      </c>
      <c r="D39" s="272">
        <f>SUM('[5]TOTAL-ME'!B36:BG36)</f>
        <v>12.068465297578088</v>
      </c>
      <c r="E39" s="272">
        <f>SUM('[5]TOTAL-CH'!B36:BG36)</f>
        <v>85.361835848853445</v>
      </c>
      <c r="F39" s="269">
        <f>SUM(B39:E39)</f>
        <v>155.84010571352172</v>
      </c>
    </row>
    <row r="40" spans="1:6" x14ac:dyDescent="0.25">
      <c r="A40" s="302" t="s">
        <v>567</v>
      </c>
      <c r="B40" s="303">
        <f>SUM('[5]TOTAL-NA'!B37:BG37)</f>
        <v>65.547590539063989</v>
      </c>
      <c r="C40" s="303">
        <f>SUM('[5]TOTAL-EU'!B37:BG37)</f>
        <v>27.82684634137313</v>
      </c>
      <c r="D40" s="303">
        <f>SUM('[5]TOTAL-ME'!B37:BG37)</f>
        <v>13.600345143456449</v>
      </c>
      <c r="E40" s="303">
        <f>SUM('[5]TOTAL-CH'!B37:BG37)</f>
        <v>49.286904348480952</v>
      </c>
      <c r="F40" s="269">
        <f>SUM(B40:E40)</f>
        <v>156.26168637237453</v>
      </c>
    </row>
    <row r="41" spans="1:6" x14ac:dyDescent="0.25">
      <c r="A41" s="298" t="s">
        <v>569</v>
      </c>
      <c r="B41" s="299">
        <f>B27+B30+B33+B36+B39</f>
        <v>144.85760814053208</v>
      </c>
      <c r="C41" s="299">
        <f t="shared" ref="C41:E42" si="1">C27+C30+C33+C36+C39</f>
        <v>100.84958138211458</v>
      </c>
      <c r="D41" s="299">
        <f t="shared" si="1"/>
        <v>70.033081076478439</v>
      </c>
      <c r="E41" s="299">
        <f t="shared" si="1"/>
        <v>499.05281272196538</v>
      </c>
      <c r="F41" s="300">
        <f>SUM(B41:E41)</f>
        <v>814.79308332109053</v>
      </c>
    </row>
    <row r="42" spans="1:6" x14ac:dyDescent="0.25">
      <c r="A42" s="282" t="s">
        <v>570</v>
      </c>
      <c r="B42" s="172">
        <f>B28+B31+B34+B37+B40</f>
        <v>119.6840222164311</v>
      </c>
      <c r="C42" s="172">
        <f t="shared" si="1"/>
        <v>55.890052876740526</v>
      </c>
      <c r="D42" s="172">
        <f t="shared" si="1"/>
        <v>58.107775879613584</v>
      </c>
      <c r="E42" s="172">
        <f t="shared" si="1"/>
        <v>182.87108821200104</v>
      </c>
      <c r="F42" s="301">
        <f>SUM(B42:E42)</f>
        <v>416.55293918478628</v>
      </c>
    </row>
    <row r="43" spans="1:6" x14ac:dyDescent="0.25">
      <c r="A43" s="285" t="s">
        <v>571</v>
      </c>
      <c r="B43" s="287">
        <f>B41+B42</f>
        <v>264.5416303569632</v>
      </c>
      <c r="C43" s="287">
        <f>C41+C42</f>
        <v>156.73963425885512</v>
      </c>
      <c r="D43" s="287">
        <f>D41+D42</f>
        <v>128.14085695609202</v>
      </c>
      <c r="E43" s="287">
        <f>E41+E42</f>
        <v>681.92390093396648</v>
      </c>
      <c r="F43" s="292">
        <f>SUM(B43:E43)</f>
        <v>1231.3460225058768</v>
      </c>
    </row>
    <row r="44" spans="1:6" x14ac:dyDescent="0.25">
      <c r="B44" s="273"/>
      <c r="C44" s="273"/>
      <c r="D44" s="273"/>
      <c r="E44" s="273"/>
    </row>
    <row r="46" spans="1:6" x14ac:dyDescent="0.25">
      <c r="A46" s="182" t="s">
        <v>573</v>
      </c>
    </row>
    <row r="47" spans="1:6" x14ac:dyDescent="0.25">
      <c r="A47" s="9" t="s">
        <v>564</v>
      </c>
      <c r="B47" s="9" t="s">
        <v>530</v>
      </c>
      <c r="C47" s="9" t="s">
        <v>180</v>
      </c>
      <c r="D47" s="9" t="s">
        <v>543</v>
      </c>
      <c r="E47" s="9" t="s">
        <v>544</v>
      </c>
      <c r="F47" s="185" t="s">
        <v>522</v>
      </c>
    </row>
    <row r="48" spans="1:6" x14ac:dyDescent="0.25">
      <c r="A48" s="271" t="s">
        <v>565</v>
      </c>
      <c r="B48" s="9"/>
      <c r="C48" s="9"/>
      <c r="D48" s="9"/>
      <c r="E48" s="9"/>
      <c r="F48" s="9"/>
    </row>
    <row r="49" spans="1:6" x14ac:dyDescent="0.25">
      <c r="A49" s="9" t="s">
        <v>566</v>
      </c>
      <c r="B49" s="272">
        <f>SUM('[5]TOTAL-NA'!B42:BG42)</f>
        <v>96.575231217801374</v>
      </c>
      <c r="C49" s="272">
        <f>SUM('[5]TOTAL-EU'!B42:BG42)</f>
        <v>51.586425657353779</v>
      </c>
      <c r="D49" s="272">
        <f>SUM('[5]TOTAL-ME'!B42:BG42)</f>
        <v>43.68821885501108</v>
      </c>
      <c r="E49" s="272">
        <f>SUM('[5]TOTAL-CH'!B42:BG42)</f>
        <v>161.31298199372156</v>
      </c>
      <c r="F49" s="269">
        <f>SUM(B49:E49)</f>
        <v>353.16285772388778</v>
      </c>
    </row>
    <row r="50" spans="1:6" x14ac:dyDescent="0.25">
      <c r="A50" s="9" t="s">
        <v>567</v>
      </c>
      <c r="B50" s="272">
        <f>SUM('[5]TOTAL-NA'!B43:BG43)</f>
        <v>28.805925720334521</v>
      </c>
      <c r="C50" s="272">
        <f>SUM('[5]TOTAL-EU'!B43:BG43)</f>
        <v>25.364937058803804</v>
      </c>
      <c r="D50" s="272">
        <f>SUM('[5]TOTAL-ME'!B43:BG43)</f>
        <v>36.98239404885782</v>
      </c>
      <c r="E50" s="272">
        <f>SUM('[5]TOTAL-CH'!B43:BG43)</f>
        <v>157.31558950682515</v>
      </c>
      <c r="F50" s="269">
        <f>SUM(B50:E50)</f>
        <v>248.46884633482131</v>
      </c>
    </row>
    <row r="51" spans="1:6" x14ac:dyDescent="0.25">
      <c r="A51" s="271" t="s">
        <v>568</v>
      </c>
      <c r="B51" s="272"/>
      <c r="C51" s="272"/>
      <c r="D51" s="272"/>
      <c r="E51" s="272"/>
      <c r="F51" s="269"/>
    </row>
    <row r="52" spans="1:6" x14ac:dyDescent="0.25">
      <c r="A52" s="9" t="s">
        <v>566</v>
      </c>
      <c r="B52" s="272">
        <f>SUM('[5]TOTAL-NA'!B45:BG45)</f>
        <v>10.024908686904025</v>
      </c>
      <c r="C52" s="272">
        <f>SUM('[5]TOTAL-EU'!B45:BG45)</f>
        <v>7.2178463457259951</v>
      </c>
      <c r="D52" s="272">
        <f>SUM('[5]TOTAL-ME'!B45:BG45)</f>
        <v>2.6728072769534532</v>
      </c>
      <c r="E52" s="272">
        <f>SUM('[5]TOTAL-CH'!B45:BG45)</f>
        <v>83.865682481654957</v>
      </c>
      <c r="F52" s="269">
        <f>SUM(B52:E52)</f>
        <v>103.78124479123844</v>
      </c>
    </row>
    <row r="53" spans="1:6" x14ac:dyDescent="0.25">
      <c r="A53" s="9" t="s">
        <v>567</v>
      </c>
      <c r="B53" s="272">
        <f>SUM('[5]TOTAL-NA'!B46:BG46)</f>
        <v>6.0041704869115371</v>
      </c>
      <c r="C53" s="272">
        <f>SUM('[5]TOTAL-EU'!B46:BG46)</f>
        <v>2.3351494317308736</v>
      </c>
      <c r="D53" s="272">
        <f>SUM('[5]TOTAL-ME'!B46:BG46)</f>
        <v>3.1082638434232606</v>
      </c>
      <c r="E53" s="272">
        <f>SUM('[5]TOTAL-CH'!B46:BG46)</f>
        <v>1.5366070849927407E-2</v>
      </c>
      <c r="F53" s="269">
        <f>SUM(B53:E53)</f>
        <v>11.462949832915598</v>
      </c>
    </row>
    <row r="54" spans="1:6" x14ac:dyDescent="0.25">
      <c r="A54" s="271" t="s">
        <v>538</v>
      </c>
      <c r="B54" s="272"/>
      <c r="C54" s="272"/>
      <c r="D54" s="272"/>
      <c r="E54" s="272"/>
      <c r="F54" s="269"/>
    </row>
    <row r="55" spans="1:6" x14ac:dyDescent="0.25">
      <c r="A55" s="9" t="s">
        <v>566</v>
      </c>
      <c r="B55" s="272">
        <f>SUM('[5]TOTAL-NA'!B48:BG48)</f>
        <v>4.1717213246192184</v>
      </c>
      <c r="C55" s="272">
        <f>SUM('[5]TOTAL-EU'!B48:BG48)</f>
        <v>2.5348147292991086</v>
      </c>
      <c r="D55" s="272">
        <f>SUM('[5]TOTAL-ME'!B48:BG48)</f>
        <v>0.63746925719730918</v>
      </c>
      <c r="E55" s="272">
        <f>SUM('[5]TOTAL-CH'!B48:BG48)</f>
        <v>11.746826968646298</v>
      </c>
      <c r="F55" s="269">
        <f>SUM(B55:E55)</f>
        <v>19.090832279761933</v>
      </c>
    </row>
    <row r="56" spans="1:6" x14ac:dyDescent="0.25">
      <c r="A56" s="9" t="s">
        <v>567</v>
      </c>
      <c r="B56" s="272">
        <f>SUM('[5]TOTAL-NA'!B49:BG49)</f>
        <v>1.5715969598226895</v>
      </c>
      <c r="C56" s="272">
        <f>SUM('[5]TOTAL-EU'!B49:BG49)</f>
        <v>0</v>
      </c>
      <c r="D56" s="272">
        <f>SUM('[5]TOTAL-ME'!B49:BG49)</f>
        <v>2.3936396469971024</v>
      </c>
      <c r="E56" s="272">
        <f>SUM('[5]TOTAL-CH'!B49:BG49)</f>
        <v>5.1913313189096035</v>
      </c>
      <c r="F56" s="269">
        <f>SUM(B56:E56)</f>
        <v>9.1565679257293944</v>
      </c>
    </row>
    <row r="57" spans="1:6" x14ac:dyDescent="0.25">
      <c r="A57" s="271" t="s">
        <v>6</v>
      </c>
      <c r="B57" s="272"/>
      <c r="C57" s="272"/>
      <c r="D57" s="272"/>
      <c r="E57" s="272"/>
      <c r="F57" s="269"/>
    </row>
    <row r="58" spans="1:6" x14ac:dyDescent="0.25">
      <c r="A58" s="9" t="s">
        <v>566</v>
      </c>
      <c r="B58" s="272">
        <f>SUM('[5]TOTAL-NA'!B51:BG51)</f>
        <v>9.8813450571967945</v>
      </c>
      <c r="C58" s="272">
        <f>SUM('[5]TOTAL-EU'!B51:BG51)</f>
        <v>6.7253359157806623</v>
      </c>
      <c r="D58" s="272">
        <f>SUM('[5]TOTAL-ME'!B51:BG51)</f>
        <v>7.4862212520847775</v>
      </c>
      <c r="E58" s="272">
        <f>SUM('[5]TOTAL-CH'!B51:BG51)</f>
        <v>62.949761553170006</v>
      </c>
      <c r="F58" s="269">
        <f>SUM(B58:E58)</f>
        <v>87.042663778232239</v>
      </c>
    </row>
    <row r="59" spans="1:6" x14ac:dyDescent="0.25">
      <c r="A59" s="9" t="s">
        <v>567</v>
      </c>
      <c r="B59" s="272">
        <f>SUM('[5]TOTAL-NA'!B52:BG52)</f>
        <v>22.046088265192154</v>
      </c>
      <c r="C59" s="272">
        <f>SUM('[5]TOTAL-EU'!B52:BG52)</f>
        <v>9.0745664581972694</v>
      </c>
      <c r="D59" s="272">
        <f>SUM('[5]TOTAL-ME'!B52:BG52)</f>
        <v>7.4040728120060058</v>
      </c>
      <c r="E59" s="272">
        <f>SUM('[5]TOTAL-CH'!B52:BG52)</f>
        <v>18.704696218230666</v>
      </c>
      <c r="F59" s="269">
        <f>SUM(B59:E59)</f>
        <v>57.229423753626094</v>
      </c>
    </row>
    <row r="60" spans="1:6" x14ac:dyDescent="0.25">
      <c r="A60" s="271" t="s">
        <v>0</v>
      </c>
      <c r="B60" s="272"/>
      <c r="C60" s="272"/>
      <c r="D60" s="272"/>
      <c r="E60" s="272"/>
      <c r="F60" s="269"/>
    </row>
    <row r="61" spans="1:6" x14ac:dyDescent="0.25">
      <c r="A61" s="9" t="s">
        <v>566</v>
      </c>
      <c r="B61" s="272">
        <f>SUM('[5]TOTAL-NA'!B54:BG54)</f>
        <v>30.57374154870999</v>
      </c>
      <c r="C61" s="272">
        <f>SUM('[5]TOTAL-EU'!B54:BG54)</f>
        <v>31.008994122053103</v>
      </c>
      <c r="D61" s="272">
        <f>SUM('[5]TOTAL-ME'!B54:BG54)</f>
        <v>8.970321726222803</v>
      </c>
      <c r="E61" s="272">
        <f>SUM('[5]TOTAL-CH'!B54:BG54)</f>
        <v>68.761766762722957</v>
      </c>
      <c r="F61" s="269">
        <f>SUM(B61:E61)</f>
        <v>139.31482415970885</v>
      </c>
    </row>
    <row r="62" spans="1:6" x14ac:dyDescent="0.25">
      <c r="A62" s="302" t="s">
        <v>567</v>
      </c>
      <c r="B62" s="303">
        <f>SUM('[5]TOTAL-NA'!B55:BG55)</f>
        <v>71.047101823329811</v>
      </c>
      <c r="C62" s="303">
        <f>SUM('[5]TOTAL-EU'!B55:BG55)</f>
        <v>30.200818717686527</v>
      </c>
      <c r="D62" s="303">
        <f>SUM('[5]TOTAL-ME'!B55:BG55)</f>
        <v>16.159433663149024</v>
      </c>
      <c r="E62" s="303">
        <f>SUM('[5]TOTAL-CH'!B55:BG55)</f>
        <v>57.21540077104212</v>
      </c>
      <c r="F62" s="269">
        <f>SUM(B62:E62)</f>
        <v>174.62275497520747</v>
      </c>
    </row>
    <row r="63" spans="1:6" x14ac:dyDescent="0.25">
      <c r="A63" s="298" t="s">
        <v>569</v>
      </c>
      <c r="B63" s="299">
        <f>B49+B52+B55+B58+B61</f>
        <v>151.22694783523139</v>
      </c>
      <c r="C63" s="299">
        <f t="shared" ref="C63:E64" si="2">C49+C52+C55+C58+C61</f>
        <v>99.073416770212646</v>
      </c>
      <c r="D63" s="299">
        <f t="shared" si="2"/>
        <v>63.455038367469427</v>
      </c>
      <c r="E63" s="299">
        <f t="shared" si="2"/>
        <v>388.6370197599158</v>
      </c>
      <c r="F63" s="300">
        <f>SUM(B63:E63)</f>
        <v>702.39242273282923</v>
      </c>
    </row>
    <row r="64" spans="1:6" x14ac:dyDescent="0.25">
      <c r="A64" s="282" t="s">
        <v>570</v>
      </c>
      <c r="B64" s="172">
        <f>B50+B53+B56+B59+B62</f>
        <v>129.47488325559073</v>
      </c>
      <c r="C64" s="172">
        <f t="shared" si="2"/>
        <v>66.975471666418471</v>
      </c>
      <c r="D64" s="172">
        <f t="shared" si="2"/>
        <v>66.047804014433211</v>
      </c>
      <c r="E64" s="172">
        <f t="shared" si="2"/>
        <v>238.44238388585742</v>
      </c>
      <c r="F64" s="301">
        <f>SUM(B64:E64)</f>
        <v>500.94054282229979</v>
      </c>
    </row>
    <row r="65" spans="1:16" x14ac:dyDescent="0.25">
      <c r="A65" s="285" t="s">
        <v>571</v>
      </c>
      <c r="B65" s="287">
        <f>B63+B64</f>
        <v>280.70183109082211</v>
      </c>
      <c r="C65" s="287">
        <f>C63+C64</f>
        <v>166.0488884366311</v>
      </c>
      <c r="D65" s="287">
        <f>D63+D64</f>
        <v>129.50284238190264</v>
      </c>
      <c r="E65" s="287">
        <f>E63+E64</f>
        <v>627.07940364577325</v>
      </c>
      <c r="F65" s="292">
        <f>SUM(B65:E65)</f>
        <v>1203.3329655551292</v>
      </c>
    </row>
    <row r="68" spans="1:16" x14ac:dyDescent="0.25">
      <c r="A68" s="182" t="s">
        <v>574</v>
      </c>
    </row>
    <row r="69" spans="1:16" ht="15.75" x14ac:dyDescent="0.25">
      <c r="A69" s="343" t="s">
        <v>596</v>
      </c>
      <c r="B69" s="345" t="s">
        <v>591</v>
      </c>
      <c r="C69" s="345"/>
      <c r="D69" s="345"/>
      <c r="E69" s="345" t="s">
        <v>592</v>
      </c>
      <c r="F69" s="345"/>
      <c r="G69" s="345"/>
      <c r="H69" s="345" t="s">
        <v>593</v>
      </c>
      <c r="I69" s="345"/>
      <c r="J69" s="345"/>
      <c r="K69" s="345" t="s">
        <v>594</v>
      </c>
      <c r="L69" s="345"/>
      <c r="M69" s="345"/>
      <c r="N69" s="345" t="s">
        <v>595</v>
      </c>
      <c r="O69" s="345"/>
      <c r="P69" s="345"/>
    </row>
    <row r="70" spans="1:16" ht="15.75" x14ac:dyDescent="0.25">
      <c r="A70" s="344"/>
      <c r="B70" s="297" t="s">
        <v>597</v>
      </c>
      <c r="C70" s="297" t="s">
        <v>598</v>
      </c>
      <c r="D70" s="297" t="s">
        <v>599</v>
      </c>
      <c r="E70" s="297" t="s">
        <v>597</v>
      </c>
      <c r="F70" s="297" t="s">
        <v>598</v>
      </c>
      <c r="G70" s="297" t="s">
        <v>599</v>
      </c>
      <c r="H70" s="297" t="s">
        <v>597</v>
      </c>
      <c r="I70" s="297" t="s">
        <v>598</v>
      </c>
      <c r="J70" s="297" t="s">
        <v>599</v>
      </c>
      <c r="K70" s="297" t="s">
        <v>597</v>
      </c>
      <c r="L70" s="297" t="s">
        <v>598</v>
      </c>
      <c r="M70" s="297" t="s">
        <v>599</v>
      </c>
      <c r="N70" s="297" t="s">
        <v>597</v>
      </c>
      <c r="O70" s="297" t="s">
        <v>598</v>
      </c>
      <c r="P70" s="297" t="s">
        <v>599</v>
      </c>
    </row>
    <row r="71" spans="1:16" x14ac:dyDescent="0.25">
      <c r="A71" s="295" t="s">
        <v>575</v>
      </c>
      <c r="B71" s="292">
        <f>SUM(B72:B74)</f>
        <v>99.641685324268281</v>
      </c>
      <c r="C71" s="275">
        <f t="shared" ref="C71:M71" si="3">SUM(C72:C74)</f>
        <v>106.10316419111054</v>
      </c>
      <c r="D71" s="275">
        <f t="shared" si="3"/>
        <v>110.77186122932461</v>
      </c>
      <c r="E71" s="275">
        <f t="shared" si="3"/>
        <v>61.791455787753847</v>
      </c>
      <c r="F71" s="275">
        <f t="shared" si="3"/>
        <v>61.163579561824825</v>
      </c>
      <c r="G71" s="275">
        <f t="shared" si="3"/>
        <v>61.339086732378881</v>
      </c>
      <c r="H71" s="275">
        <f t="shared" si="3"/>
        <v>45.400414489867046</v>
      </c>
      <c r="I71" s="275">
        <f t="shared" si="3"/>
        <v>48.150920355713502</v>
      </c>
      <c r="J71" s="275">
        <f t="shared" si="3"/>
        <v>46.998495389161846</v>
      </c>
      <c r="K71" s="275">
        <f t="shared" si="3"/>
        <v>307.80285748633656</v>
      </c>
      <c r="L71" s="275">
        <f t="shared" si="3"/>
        <v>337.49817870030699</v>
      </c>
      <c r="M71" s="275">
        <f t="shared" si="3"/>
        <v>256.92549144402284</v>
      </c>
      <c r="N71" s="275">
        <f t="shared" ref="N71:N76" si="4">B71+E71+H71+K71</f>
        <v>514.63641308822571</v>
      </c>
      <c r="O71" s="275">
        <f t="shared" ref="O71:P76" si="5">C71+F71+I71+L71</f>
        <v>552.91584280895586</v>
      </c>
      <c r="P71" s="275">
        <f t="shared" si="5"/>
        <v>476.03493479488816</v>
      </c>
    </row>
    <row r="72" spans="1:16" x14ac:dyDescent="0.25">
      <c r="A72" s="296" t="s">
        <v>576</v>
      </c>
      <c r="B72" s="293">
        <f>B6</f>
        <v>85.901283941032631</v>
      </c>
      <c r="C72" s="276">
        <f>B27</f>
        <v>92.106605127940611</v>
      </c>
      <c r="D72" s="276">
        <f>B49</f>
        <v>96.575231217801374</v>
      </c>
      <c r="E72" s="276">
        <f>C6</f>
        <v>52.845199844318003</v>
      </c>
      <c r="F72" s="276">
        <f>C27</f>
        <v>51.788419514147733</v>
      </c>
      <c r="G72" s="276">
        <f>C49</f>
        <v>51.586425657353779</v>
      </c>
      <c r="H72" s="276">
        <f>D6</f>
        <v>39.754456934789332</v>
      </c>
      <c r="I72" s="276">
        <f>D27</f>
        <v>42.087306082064352</v>
      </c>
      <c r="J72" s="276">
        <f>D49</f>
        <v>43.68821885501108</v>
      </c>
      <c r="K72" s="276">
        <f>E6</f>
        <v>199.23660500387447</v>
      </c>
      <c r="L72" s="276">
        <f>E27</f>
        <v>220.92723391068179</v>
      </c>
      <c r="M72" s="276">
        <f>E49</f>
        <v>161.31298199372156</v>
      </c>
      <c r="N72" s="276">
        <f t="shared" si="4"/>
        <v>377.73754572401447</v>
      </c>
      <c r="O72" s="276">
        <f t="shared" si="5"/>
        <v>406.90956463483451</v>
      </c>
      <c r="P72" s="276">
        <f t="shared" si="5"/>
        <v>353.16285772388778</v>
      </c>
    </row>
    <row r="73" spans="1:16" x14ac:dyDescent="0.25">
      <c r="A73" s="296" t="s">
        <v>577</v>
      </c>
      <c r="B73" s="293">
        <f>B9</f>
        <v>9.8371164188393347</v>
      </c>
      <c r="C73" s="276">
        <f>B30</f>
        <v>9.937599058497014</v>
      </c>
      <c r="D73" s="276">
        <f>B52</f>
        <v>10.024908686904025</v>
      </c>
      <c r="E73" s="276">
        <f>C9</f>
        <v>6.6857439319757486</v>
      </c>
      <c r="F73" s="276">
        <f>C30</f>
        <v>6.9597971001451331</v>
      </c>
      <c r="G73" s="276">
        <f>C52</f>
        <v>7.2178463457259951</v>
      </c>
      <c r="H73" s="276">
        <f>D9</f>
        <v>4.4908894422195678</v>
      </c>
      <c r="I73" s="276">
        <f>D30</f>
        <v>4.7847379964004375</v>
      </c>
      <c r="J73" s="276">
        <f>D52</f>
        <v>2.6728072769534532</v>
      </c>
      <c r="K73" s="276">
        <f>E9</f>
        <v>96.205025650271352</v>
      </c>
      <c r="L73" s="276">
        <f>E30</f>
        <v>103.12806967638734</v>
      </c>
      <c r="M73" s="276">
        <f>E52</f>
        <v>83.865682481654957</v>
      </c>
      <c r="N73" s="276">
        <f t="shared" si="4"/>
        <v>117.218775443306</v>
      </c>
      <c r="O73" s="276">
        <f t="shared" si="5"/>
        <v>124.81020383142993</v>
      </c>
      <c r="P73" s="276">
        <f t="shared" si="5"/>
        <v>103.78124479123844</v>
      </c>
    </row>
    <row r="74" spans="1:16" x14ac:dyDescent="0.25">
      <c r="A74" s="296" t="s">
        <v>578</v>
      </c>
      <c r="B74" s="293">
        <f>B12</f>
        <v>3.9032849643963261</v>
      </c>
      <c r="C74" s="276">
        <f>B33</f>
        <v>4.0589600046729064</v>
      </c>
      <c r="D74" s="276">
        <f>B55</f>
        <v>4.1717213246192184</v>
      </c>
      <c r="E74" s="276">
        <f>C12</f>
        <v>2.2605120114600949</v>
      </c>
      <c r="F74" s="276">
        <f>C33</f>
        <v>2.4153629475319627</v>
      </c>
      <c r="G74" s="276">
        <f>C55</f>
        <v>2.5348147292991086</v>
      </c>
      <c r="H74" s="276">
        <f>D12</f>
        <v>1.1550681128581459</v>
      </c>
      <c r="I74" s="276">
        <f>D33</f>
        <v>1.2788762772487103</v>
      </c>
      <c r="J74" s="276">
        <f>D55</f>
        <v>0.63746925719730918</v>
      </c>
      <c r="K74" s="276">
        <f>E12</f>
        <v>12.361226832190743</v>
      </c>
      <c r="L74" s="276">
        <f>E33</f>
        <v>13.442875113237848</v>
      </c>
      <c r="M74" s="276">
        <f>E55</f>
        <v>11.746826968646298</v>
      </c>
      <c r="N74" s="276">
        <f t="shared" si="4"/>
        <v>19.680091920905312</v>
      </c>
      <c r="O74" s="276">
        <f t="shared" si="5"/>
        <v>21.196074342691428</v>
      </c>
      <c r="P74" s="276">
        <f t="shared" si="5"/>
        <v>19.090832279761933</v>
      </c>
    </row>
    <row r="75" spans="1:16" x14ac:dyDescent="0.25">
      <c r="A75" s="295" t="s">
        <v>579</v>
      </c>
      <c r="B75" s="292">
        <f>B15</f>
        <v>9.5610527541217269</v>
      </c>
      <c r="C75" s="275">
        <f>B36</f>
        <v>9.7109957343570024</v>
      </c>
      <c r="D75" s="275">
        <f>B58</f>
        <v>9.8813450571967945</v>
      </c>
      <c r="E75" s="275">
        <f>C15</f>
        <v>9.6716182436699025</v>
      </c>
      <c r="F75" s="275">
        <f>C36</f>
        <v>10.319645468264119</v>
      </c>
      <c r="G75" s="275">
        <f>C58</f>
        <v>6.7253359157806623</v>
      </c>
      <c r="H75" s="275">
        <f>D15</f>
        <v>9.2816661705427475</v>
      </c>
      <c r="I75" s="275">
        <f>D36</f>
        <v>9.8136954231868536</v>
      </c>
      <c r="J75" s="275">
        <f>D58</f>
        <v>7.4862212520847775</v>
      </c>
      <c r="K75" s="275">
        <f>E15</f>
        <v>68.69185244960309</v>
      </c>
      <c r="L75" s="275">
        <f>E36</f>
        <v>76.192798172804913</v>
      </c>
      <c r="M75" s="275">
        <f>E58</f>
        <v>62.949761553170006</v>
      </c>
      <c r="N75" s="275">
        <f t="shared" si="4"/>
        <v>97.206189617937468</v>
      </c>
      <c r="O75" s="275">
        <f t="shared" si="5"/>
        <v>106.03713479861288</v>
      </c>
      <c r="P75" s="275">
        <f t="shared" si="5"/>
        <v>87.042663778232239</v>
      </c>
    </row>
    <row r="76" spans="1:16" x14ac:dyDescent="0.25">
      <c r="A76" s="295" t="s">
        <v>580</v>
      </c>
      <c r="B76" s="292">
        <f>B18</f>
        <v>26.87619888659956</v>
      </c>
      <c r="C76" s="275">
        <f>B39</f>
        <v>29.043448215064544</v>
      </c>
      <c r="D76" s="275">
        <f>B61</f>
        <v>30.57374154870999</v>
      </c>
      <c r="E76" s="275">
        <f>C18</f>
        <v>26.99655679169102</v>
      </c>
      <c r="F76" s="275">
        <f>C39</f>
        <v>29.366356352025633</v>
      </c>
      <c r="G76" s="275">
        <f>C61</f>
        <v>31.008994122053103</v>
      </c>
      <c r="H76" s="275">
        <f>D18</f>
        <v>11.245672007168123</v>
      </c>
      <c r="I76" s="275">
        <f>D39</f>
        <v>12.068465297578088</v>
      </c>
      <c r="J76" s="275">
        <f>D61</f>
        <v>8.970321726222803</v>
      </c>
      <c r="K76" s="275">
        <f>E18</f>
        <v>76.933152094070095</v>
      </c>
      <c r="L76" s="275">
        <f>E39</f>
        <v>85.361835848853445</v>
      </c>
      <c r="M76" s="275">
        <f>E61</f>
        <v>68.761766762722957</v>
      </c>
      <c r="N76" s="275">
        <f t="shared" si="4"/>
        <v>142.05157977952879</v>
      </c>
      <c r="O76" s="275">
        <f t="shared" si="5"/>
        <v>155.84010571352172</v>
      </c>
      <c r="P76" s="275">
        <f t="shared" si="5"/>
        <v>139.31482415970885</v>
      </c>
    </row>
    <row r="77" spans="1:16" x14ac:dyDescent="0.25">
      <c r="A77" s="295" t="s">
        <v>581</v>
      </c>
      <c r="B77" s="269">
        <f>B71+B75+B76</f>
        <v>136.07893696498957</v>
      </c>
      <c r="C77" s="275">
        <f t="shared" ref="C77:M77" si="6">C71+C75+C76</f>
        <v>144.85760814053208</v>
      </c>
      <c r="D77" s="275">
        <f t="shared" si="6"/>
        <v>151.22694783523139</v>
      </c>
      <c r="E77" s="275">
        <f t="shared" si="6"/>
        <v>98.459630823114765</v>
      </c>
      <c r="F77" s="275">
        <f t="shared" si="6"/>
        <v>100.84958138211458</v>
      </c>
      <c r="G77" s="275">
        <f t="shared" si="6"/>
        <v>99.073416770212646</v>
      </c>
      <c r="H77" s="275">
        <f t="shared" si="6"/>
        <v>65.92775266757792</v>
      </c>
      <c r="I77" s="275">
        <f t="shared" si="6"/>
        <v>70.033081076478439</v>
      </c>
      <c r="J77" s="275">
        <f t="shared" si="6"/>
        <v>63.455038367469427</v>
      </c>
      <c r="K77" s="275">
        <f t="shared" si="6"/>
        <v>453.42786203000981</v>
      </c>
      <c r="L77" s="275">
        <f t="shared" si="6"/>
        <v>499.05281272196538</v>
      </c>
      <c r="M77" s="275">
        <f t="shared" si="6"/>
        <v>388.6370197599158</v>
      </c>
      <c r="N77" s="275">
        <f>N71+N75+N76</f>
        <v>753.894182485692</v>
      </c>
      <c r="O77" s="275">
        <f>O71+O75+O76</f>
        <v>814.79308332109053</v>
      </c>
      <c r="P77" s="275">
        <f>P71+P75+P76</f>
        <v>702.39242273282935</v>
      </c>
    </row>
    <row r="78" spans="1:16" x14ac:dyDescent="0.25">
      <c r="A78" s="274"/>
      <c r="B78"/>
      <c r="C78"/>
      <c r="D78"/>
      <c r="E78"/>
      <c r="H78"/>
      <c r="I78"/>
      <c r="J78"/>
      <c r="K78"/>
      <c r="L78"/>
      <c r="M78"/>
      <c r="N78"/>
      <c r="O78"/>
      <c r="P78"/>
    </row>
    <row r="79" spans="1:16" x14ac:dyDescent="0.25">
      <c r="B79" s="172"/>
      <c r="C79" s="172"/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</row>
    <row r="80" spans="1:16" x14ac:dyDescent="0.25">
      <c r="A80" s="182" t="s">
        <v>582</v>
      </c>
      <c r="N80" s="172"/>
      <c r="O80" s="172"/>
      <c r="P80" s="172"/>
    </row>
    <row r="81" spans="1:16" ht="15.75" x14ac:dyDescent="0.25">
      <c r="A81" s="346" t="s">
        <v>596</v>
      </c>
      <c r="B81" s="342" t="s">
        <v>530</v>
      </c>
      <c r="C81" s="342"/>
      <c r="D81" s="342"/>
      <c r="E81" s="342" t="s">
        <v>180</v>
      </c>
      <c r="F81" s="342"/>
      <c r="G81" s="342"/>
      <c r="H81" s="342" t="s">
        <v>543</v>
      </c>
      <c r="I81" s="342"/>
      <c r="J81" s="342"/>
      <c r="K81" s="342" t="s">
        <v>544</v>
      </c>
      <c r="L81" s="342"/>
      <c r="M81" s="342"/>
      <c r="N81" s="342" t="s">
        <v>583</v>
      </c>
      <c r="O81" s="342"/>
      <c r="P81" s="342"/>
    </row>
    <row r="82" spans="1:16" x14ac:dyDescent="0.25">
      <c r="A82" s="347"/>
      <c r="B82" s="185" t="s">
        <v>529</v>
      </c>
      <c r="C82" s="185" t="s">
        <v>540</v>
      </c>
      <c r="D82" s="185" t="s">
        <v>541</v>
      </c>
      <c r="E82" s="185" t="s">
        <v>529</v>
      </c>
      <c r="F82" s="185" t="s">
        <v>540</v>
      </c>
      <c r="G82" s="185" t="s">
        <v>541</v>
      </c>
      <c r="H82" s="185" t="s">
        <v>529</v>
      </c>
      <c r="I82" s="185" t="s">
        <v>540</v>
      </c>
      <c r="J82" s="185" t="s">
        <v>541</v>
      </c>
      <c r="K82" s="185" t="s">
        <v>529</v>
      </c>
      <c r="L82" s="185" t="s">
        <v>540</v>
      </c>
      <c r="M82" s="185" t="s">
        <v>541</v>
      </c>
      <c r="N82" s="185" t="s">
        <v>529</v>
      </c>
      <c r="O82" s="185" t="s">
        <v>540</v>
      </c>
      <c r="P82" s="185" t="s">
        <v>541</v>
      </c>
    </row>
    <row r="83" spans="1:16" x14ac:dyDescent="0.25">
      <c r="A83" s="295" t="s">
        <v>575</v>
      </c>
      <c r="B83" s="292">
        <f>SUM(B84:B86)</f>
        <v>129.37620071833672</v>
      </c>
      <c r="C83" s="275">
        <f t="shared" ref="C83:M83" si="7">SUM(C84:C86)</f>
        <v>139.82054708977384</v>
      </c>
      <c r="D83" s="275">
        <f t="shared" si="7"/>
        <v>147.15355439639336</v>
      </c>
      <c r="E83" s="275">
        <f t="shared" si="7"/>
        <v>79.011830769358909</v>
      </c>
      <c r="F83" s="275">
        <f t="shared" si="7"/>
        <v>81.221913052898387</v>
      </c>
      <c r="G83" s="275">
        <f t="shared" si="7"/>
        <v>89.039173222913561</v>
      </c>
      <c r="H83" s="275">
        <f t="shared" si="7"/>
        <v>78.55655759416095</v>
      </c>
      <c r="I83" s="275">
        <f t="shared" si="7"/>
        <v>86.557002455985014</v>
      </c>
      <c r="J83" s="275">
        <f t="shared" si="7"/>
        <v>89.48279292844002</v>
      </c>
      <c r="K83" s="275">
        <f t="shared" si="7"/>
        <v>401.5768836707947</v>
      </c>
      <c r="L83" s="275">
        <f t="shared" si="7"/>
        <v>456.02752705030969</v>
      </c>
      <c r="M83" s="275">
        <f t="shared" si="7"/>
        <v>419.4477783406075</v>
      </c>
      <c r="N83" s="275">
        <f t="shared" ref="N83:N88" si="8">B83+E83+H83+K83</f>
        <v>688.52147275265133</v>
      </c>
      <c r="O83" s="275">
        <f t="shared" ref="O83:P88" si="9">C83+F83+I83+L83</f>
        <v>763.62698964896686</v>
      </c>
      <c r="P83" s="275">
        <f t="shared" si="9"/>
        <v>745.12329888835438</v>
      </c>
    </row>
    <row r="84" spans="1:16" x14ac:dyDescent="0.25">
      <c r="A84" s="296" t="s">
        <v>576</v>
      </c>
      <c r="B84" s="293">
        <f>B6+B7</f>
        <v>109.48875841999869</v>
      </c>
      <c r="C84" s="276">
        <f>B27+B28</f>
        <v>118.81760420688224</v>
      </c>
      <c r="D84" s="276">
        <f>B49+B50</f>
        <v>125.38115693813589</v>
      </c>
      <c r="E84" s="276">
        <f>C6+C7</f>
        <v>67.817978886957917</v>
      </c>
      <c r="F84" s="276">
        <f>C27+C28</f>
        <v>69.550143956688402</v>
      </c>
      <c r="G84" s="276">
        <f>C49+C50</f>
        <v>76.951362716157576</v>
      </c>
      <c r="H84" s="276">
        <f>D6+D7</f>
        <v>68.976073264611159</v>
      </c>
      <c r="I84" s="276">
        <f>D27+D28</f>
        <v>75.942255310580975</v>
      </c>
      <c r="J84" s="276">
        <f>D49+D50</f>
        <v>80.6706129038689</v>
      </c>
      <c r="K84" s="276">
        <f>E6+E7</f>
        <v>289.43358925659277</v>
      </c>
      <c r="L84" s="276">
        <f>E27+E28</f>
        <v>335.19146308122021</v>
      </c>
      <c r="M84" s="276">
        <f>E49+E50</f>
        <v>318.62857150054674</v>
      </c>
      <c r="N84" s="276">
        <f t="shared" si="8"/>
        <v>535.71639982816055</v>
      </c>
      <c r="O84" s="276">
        <f t="shared" si="9"/>
        <v>599.50146655537174</v>
      </c>
      <c r="P84" s="276">
        <f t="shared" si="9"/>
        <v>601.63170405870915</v>
      </c>
    </row>
    <row r="85" spans="1:16" x14ac:dyDescent="0.25">
      <c r="A85" s="296" t="s">
        <v>577</v>
      </c>
      <c r="B85" s="293">
        <f>B9+B10</f>
        <v>14.722252902297775</v>
      </c>
      <c r="C85" s="276">
        <f>B30+B31</f>
        <v>15.493408638684164</v>
      </c>
      <c r="D85" s="276">
        <f>B52+B53</f>
        <v>16.02907917381556</v>
      </c>
      <c r="E85" s="276">
        <f>C9+C10</f>
        <v>8.9333398709409053</v>
      </c>
      <c r="F85" s="276">
        <f>C30+C31</f>
        <v>9.2564061486780265</v>
      </c>
      <c r="G85" s="276">
        <f>C52+C53</f>
        <v>9.5529957774568679</v>
      </c>
      <c r="H85" s="276">
        <f>D9+D10</f>
        <v>6.6362537262536492</v>
      </c>
      <c r="I85" s="276">
        <f>D30+D31</f>
        <v>7.2801416718864189</v>
      </c>
      <c r="J85" s="276">
        <f>D52+D53</f>
        <v>5.7810711203767138</v>
      </c>
      <c r="K85" s="276">
        <f>E9+E10</f>
        <v>96.215168710907591</v>
      </c>
      <c r="L85" s="276">
        <f>E30+E31</f>
        <v>103.13964192521408</v>
      </c>
      <c r="M85" s="276">
        <f>E52+E53</f>
        <v>83.881048552504879</v>
      </c>
      <c r="N85" s="276">
        <f t="shared" si="8"/>
        <v>126.50701521039991</v>
      </c>
      <c r="O85" s="276">
        <f t="shared" si="9"/>
        <v>135.16959838446269</v>
      </c>
      <c r="P85" s="276">
        <f t="shared" si="9"/>
        <v>115.24419462415402</v>
      </c>
    </row>
    <row r="86" spans="1:16" x14ac:dyDescent="0.25">
      <c r="A86" s="296" t="s">
        <v>578</v>
      </c>
      <c r="B86" s="293">
        <f>B12+B13</f>
        <v>5.1651893960402662</v>
      </c>
      <c r="C86" s="276">
        <f>B33+B34</f>
        <v>5.5095342442074298</v>
      </c>
      <c r="D86" s="276">
        <f>B55+B56</f>
        <v>5.7433182844419077</v>
      </c>
      <c r="E86" s="276">
        <f>C12+C13</f>
        <v>2.2605120114600949</v>
      </c>
      <c r="F86" s="276">
        <f>C33+C34</f>
        <v>2.4153629475319627</v>
      </c>
      <c r="G86" s="276">
        <f>C55+C56</f>
        <v>2.5348147292991086</v>
      </c>
      <c r="H86" s="276">
        <f>D12+D13</f>
        <v>2.9442306032961545</v>
      </c>
      <c r="I86" s="276">
        <f>D33+D34</f>
        <v>3.3346054735176311</v>
      </c>
      <c r="J86" s="276">
        <f>D55+D56</f>
        <v>3.0311089041944115</v>
      </c>
      <c r="K86" s="276">
        <f>E12+E13</f>
        <v>15.928125703294315</v>
      </c>
      <c r="L86" s="276">
        <f>E33+E34</f>
        <v>17.696422043875348</v>
      </c>
      <c r="M86" s="276">
        <f>E55+E56</f>
        <v>16.9381582875559</v>
      </c>
      <c r="N86" s="276">
        <f t="shared" si="8"/>
        <v>26.298057714090831</v>
      </c>
      <c r="O86" s="276">
        <f t="shared" si="9"/>
        <v>28.955924709132372</v>
      </c>
      <c r="P86" s="276">
        <f t="shared" si="9"/>
        <v>28.247400205491328</v>
      </c>
    </row>
    <row r="87" spans="1:16" x14ac:dyDescent="0.25">
      <c r="A87" s="295" t="s">
        <v>579</v>
      </c>
      <c r="B87" s="294">
        <f>B15+B16</f>
        <v>27.432655092125074</v>
      </c>
      <c r="C87" s="269">
        <f>B36+B37</f>
        <v>30.13004451306081</v>
      </c>
      <c r="D87" s="269">
        <f>B58+B59</f>
        <v>31.92743332238895</v>
      </c>
      <c r="E87" s="269">
        <f>C15+C16</f>
        <v>17.29303181990295</v>
      </c>
      <c r="F87" s="269">
        <f>C36+C37</f>
        <v>18.324518512557948</v>
      </c>
      <c r="G87" s="269">
        <f>C58+C59</f>
        <v>15.799902373977933</v>
      </c>
      <c r="H87" s="269">
        <f>D15+D16</f>
        <v>14.541334433453676</v>
      </c>
      <c r="I87" s="269">
        <f>D36+D37</f>
        <v>15.915044059072454</v>
      </c>
      <c r="J87" s="269">
        <f>D58+D59</f>
        <v>14.890294064090783</v>
      </c>
      <c r="K87" s="269">
        <f>E15+E16</f>
        <v>81.885584201946187</v>
      </c>
      <c r="L87" s="269">
        <f>E36+E37</f>
        <v>91.247633686322345</v>
      </c>
      <c r="M87" s="269">
        <f>E58+E59</f>
        <v>81.654457771400672</v>
      </c>
      <c r="N87" s="275">
        <f t="shared" si="8"/>
        <v>141.1526055474279</v>
      </c>
      <c r="O87" s="275">
        <f t="shared" si="9"/>
        <v>155.61724077101354</v>
      </c>
      <c r="P87" s="275">
        <f t="shared" si="9"/>
        <v>144.27208753185835</v>
      </c>
    </row>
    <row r="88" spans="1:16" x14ac:dyDescent="0.25">
      <c r="A88" s="295" t="s">
        <v>580</v>
      </c>
      <c r="B88" s="294">
        <f>B18+B19</f>
        <v>84.361264441891166</v>
      </c>
      <c r="C88" s="269">
        <f>B39+B40</f>
        <v>94.591038754128533</v>
      </c>
      <c r="D88" s="269">
        <f>B61+B62</f>
        <v>101.6208433720398</v>
      </c>
      <c r="E88" s="269">
        <f>C18+C19</f>
        <v>51.276412663701464</v>
      </c>
      <c r="F88" s="269">
        <f>C39+C40</f>
        <v>57.19320269339876</v>
      </c>
      <c r="G88" s="269">
        <f>C61+C62</f>
        <v>61.209812839739627</v>
      </c>
      <c r="H88" s="269">
        <f>D18+D19</f>
        <v>22.982046772827552</v>
      </c>
      <c r="I88" s="269">
        <f>D39+D40</f>
        <v>25.668810441034537</v>
      </c>
      <c r="J88" s="269">
        <f>D61+D62</f>
        <v>25.129755389371827</v>
      </c>
      <c r="K88" s="269">
        <f>E18+E19</f>
        <v>119.97084495590511</v>
      </c>
      <c r="L88" s="269">
        <f>E39+E40</f>
        <v>134.6487401973344</v>
      </c>
      <c r="M88" s="269">
        <f>E61+E62</f>
        <v>125.97716753376508</v>
      </c>
      <c r="N88" s="275">
        <f t="shared" si="8"/>
        <v>278.59056883432527</v>
      </c>
      <c r="O88" s="275">
        <f t="shared" si="9"/>
        <v>312.10179208589625</v>
      </c>
      <c r="P88" s="275">
        <f t="shared" si="9"/>
        <v>313.93757913491635</v>
      </c>
    </row>
    <row r="89" spans="1:16" x14ac:dyDescent="0.25">
      <c r="A89" s="295" t="s">
        <v>581</v>
      </c>
      <c r="B89" s="294">
        <f>B83+B87+B88</f>
        <v>241.17012025235297</v>
      </c>
      <c r="C89" s="269">
        <f t="shared" ref="C89:M89" si="10">C83+C87+C88</f>
        <v>264.5416303569632</v>
      </c>
      <c r="D89" s="269">
        <f t="shared" si="10"/>
        <v>280.70183109082211</v>
      </c>
      <c r="E89" s="269">
        <f t="shared" si="10"/>
        <v>147.58127525296334</v>
      </c>
      <c r="F89" s="269">
        <f t="shared" si="10"/>
        <v>156.73963425885509</v>
      </c>
      <c r="G89" s="269">
        <f t="shared" si="10"/>
        <v>166.0488884366311</v>
      </c>
      <c r="H89" s="269">
        <f t="shared" si="10"/>
        <v>116.07993880044216</v>
      </c>
      <c r="I89" s="269">
        <f t="shared" si="10"/>
        <v>128.14085695609202</v>
      </c>
      <c r="J89" s="269">
        <f t="shared" si="10"/>
        <v>129.50284238190264</v>
      </c>
      <c r="K89" s="269">
        <f t="shared" si="10"/>
        <v>603.43331282864597</v>
      </c>
      <c r="L89" s="269">
        <f t="shared" si="10"/>
        <v>681.92390093396648</v>
      </c>
      <c r="M89" s="269">
        <f t="shared" si="10"/>
        <v>627.07940364577325</v>
      </c>
      <c r="N89" s="275">
        <f>N83+N87+N88</f>
        <v>1108.2646471344046</v>
      </c>
      <c r="O89" s="275">
        <f>O83+O87+O88</f>
        <v>1231.3460225058766</v>
      </c>
      <c r="P89" s="275">
        <f>P83+P87+P88</f>
        <v>1203.332965555129</v>
      </c>
    </row>
    <row r="93" spans="1:16" x14ac:dyDescent="0.25">
      <c r="A93" s="182" t="s">
        <v>584</v>
      </c>
      <c r="C93" s="277" t="s">
        <v>530</v>
      </c>
      <c r="D93" s="278" t="s">
        <v>180</v>
      </c>
      <c r="E93" s="277" t="s">
        <v>543</v>
      </c>
      <c r="F93" s="278" t="s">
        <v>544</v>
      </c>
      <c r="G93" s="277" t="s">
        <v>585</v>
      </c>
    </row>
    <row r="94" spans="1:16" x14ac:dyDescent="0.25">
      <c r="A94" s="279" t="s">
        <v>586</v>
      </c>
      <c r="B94" s="280" t="s">
        <v>529</v>
      </c>
      <c r="C94" s="281">
        <v>2050</v>
      </c>
      <c r="D94" s="280">
        <v>2050</v>
      </c>
      <c r="E94" s="281">
        <v>2060</v>
      </c>
      <c r="F94" s="280">
        <v>2060</v>
      </c>
      <c r="G94" s="281">
        <v>2060</v>
      </c>
    </row>
    <row r="95" spans="1:16" x14ac:dyDescent="0.25">
      <c r="A95" s="282" t="s">
        <v>587</v>
      </c>
      <c r="B95" s="1" t="s">
        <v>529</v>
      </c>
      <c r="C95" s="283">
        <f>'[5]CAPEX-SUM'!B46</f>
        <v>5.1121350921215081</v>
      </c>
      <c r="D95" s="273">
        <f>'[5]CAPEX-SUM'!E46</f>
        <v>4.1750018585860591</v>
      </c>
      <c r="E95" s="283">
        <f>'[5]CAPEX-SUM'!H46</f>
        <v>1.8008334488064699</v>
      </c>
      <c r="F95" s="273">
        <f>'[5]CAPEX-SUM'!K46</f>
        <v>16.02878793290655</v>
      </c>
      <c r="G95" s="283">
        <f>SUM(C95:F95)</f>
        <v>27.116758332420588</v>
      </c>
    </row>
    <row r="96" spans="1:16" x14ac:dyDescent="0.25">
      <c r="A96" s="282" t="s">
        <v>588</v>
      </c>
      <c r="B96" s="1" t="s">
        <v>529</v>
      </c>
      <c r="C96" s="284">
        <f>B77</f>
        <v>136.07893696498957</v>
      </c>
      <c r="D96" s="172">
        <f>E77</f>
        <v>98.459630823114765</v>
      </c>
      <c r="E96" s="284">
        <f>H77</f>
        <v>65.92775266757792</v>
      </c>
      <c r="F96" s="172">
        <f>K77</f>
        <v>453.42786203000981</v>
      </c>
      <c r="G96" s="284">
        <f>SUM(C96:F96)</f>
        <v>753.894182485692</v>
      </c>
    </row>
    <row r="97" spans="1:7" x14ac:dyDescent="0.25">
      <c r="A97" s="285" t="s">
        <v>589</v>
      </c>
      <c r="B97" s="286" t="s">
        <v>529</v>
      </c>
      <c r="C97" s="275">
        <f>B89</f>
        <v>241.17012025235297</v>
      </c>
      <c r="D97" s="287">
        <f>E89</f>
        <v>147.58127525296334</v>
      </c>
      <c r="E97" s="275">
        <f>H89</f>
        <v>116.07993880044216</v>
      </c>
      <c r="F97" s="287">
        <f>K89</f>
        <v>603.43331282864597</v>
      </c>
      <c r="G97" s="275">
        <f>SUM(C97:F97)</f>
        <v>1108.2646471344044</v>
      </c>
    </row>
    <row r="98" spans="1:7" x14ac:dyDescent="0.25">
      <c r="A98" s="279" t="s">
        <v>586</v>
      </c>
      <c r="B98" s="280" t="s">
        <v>540</v>
      </c>
      <c r="C98" s="281">
        <v>2063</v>
      </c>
      <c r="D98" s="280">
        <v>2065</v>
      </c>
      <c r="E98" s="281">
        <v>2080</v>
      </c>
      <c r="F98" s="280">
        <v>2080</v>
      </c>
      <c r="G98" s="281">
        <v>2080</v>
      </c>
    </row>
    <row r="99" spans="1:7" x14ac:dyDescent="0.25">
      <c r="A99" s="282" t="s">
        <v>587</v>
      </c>
      <c r="B99" s="1" t="s">
        <v>540</v>
      </c>
      <c r="C99" s="288">
        <f>'[5]CAPEX-SUM'!C46</f>
        <v>3.680737266327486</v>
      </c>
      <c r="D99" s="270">
        <f>'[5]CAPEX-SUM'!F46</f>
        <v>3.0142706900290492</v>
      </c>
      <c r="E99" s="288">
        <f>'[5]CAPEX-SUM'!I46</f>
        <v>1.3491866116469375</v>
      </c>
      <c r="F99" s="270">
        <f>'[5]CAPEX-SUM'!L46</f>
        <v>11.353956025086935</v>
      </c>
      <c r="G99" s="283">
        <f>SUM(C99:F99)</f>
        <v>19.398150593090406</v>
      </c>
    </row>
    <row r="100" spans="1:7" x14ac:dyDescent="0.25">
      <c r="A100" s="282" t="s">
        <v>588</v>
      </c>
      <c r="B100" s="1" t="s">
        <v>540</v>
      </c>
      <c r="C100" s="284">
        <f>C77</f>
        <v>144.85760814053208</v>
      </c>
      <c r="D100" s="172">
        <f>F77</f>
        <v>100.84958138211458</v>
      </c>
      <c r="E100" s="284">
        <f>I77</f>
        <v>70.033081076478439</v>
      </c>
      <c r="F100" s="172">
        <f>L77</f>
        <v>499.05281272196538</v>
      </c>
      <c r="G100" s="284">
        <f>SUM(C100:F100)</f>
        <v>814.79308332109053</v>
      </c>
    </row>
    <row r="101" spans="1:7" x14ac:dyDescent="0.25">
      <c r="A101" s="285" t="s">
        <v>589</v>
      </c>
      <c r="B101" s="286"/>
      <c r="C101" s="275">
        <f>C89</f>
        <v>264.5416303569632</v>
      </c>
      <c r="D101" s="287">
        <f>F89</f>
        <v>156.73963425885509</v>
      </c>
      <c r="E101" s="275">
        <f>I89</f>
        <v>128.14085695609202</v>
      </c>
      <c r="F101" s="287">
        <f>L89</f>
        <v>681.92390093396648</v>
      </c>
      <c r="G101" s="275">
        <f>SUM(C101:F101)</f>
        <v>1231.3460225058768</v>
      </c>
    </row>
    <row r="102" spans="1:7" x14ac:dyDescent="0.25">
      <c r="A102" s="279" t="s">
        <v>586</v>
      </c>
      <c r="B102" s="280" t="s">
        <v>541</v>
      </c>
      <c r="C102" s="281">
        <v>2079</v>
      </c>
      <c r="D102" s="280">
        <v>2080</v>
      </c>
      <c r="E102" s="289" t="s">
        <v>590</v>
      </c>
      <c r="F102" s="290" t="s">
        <v>590</v>
      </c>
      <c r="G102" s="289" t="s">
        <v>590</v>
      </c>
    </row>
    <row r="103" spans="1:7" x14ac:dyDescent="0.25">
      <c r="A103" s="282" t="s">
        <v>587</v>
      </c>
      <c r="B103" s="1" t="s">
        <v>541</v>
      </c>
      <c r="C103" s="288">
        <f>'[5]CAPEX-SUM'!D46</f>
        <v>2.9782570696487061</v>
      </c>
      <c r="D103" s="270">
        <f>'[5]CAPEX-SUM'!G46</f>
        <v>2.4739983412797066</v>
      </c>
      <c r="E103" s="288">
        <f>'[5]CAPEX-SUM'!J46</f>
        <v>1.2787987575364539</v>
      </c>
      <c r="F103" s="270">
        <f>'[5]CAPEX-SUM'!M46</f>
        <v>8.6197928051670836</v>
      </c>
      <c r="G103" s="283">
        <f>SUM(C103:F103)</f>
        <v>15.350846973631949</v>
      </c>
    </row>
    <row r="104" spans="1:7" x14ac:dyDescent="0.25">
      <c r="A104" s="282" t="s">
        <v>588</v>
      </c>
      <c r="B104" s="1" t="s">
        <v>541</v>
      </c>
      <c r="C104" s="284">
        <f>D77</f>
        <v>151.22694783523139</v>
      </c>
      <c r="D104" s="172">
        <f>G77</f>
        <v>99.073416770212646</v>
      </c>
      <c r="E104" s="284">
        <f>J77</f>
        <v>63.455038367469427</v>
      </c>
      <c r="F104" s="172">
        <f>M77</f>
        <v>388.6370197599158</v>
      </c>
      <c r="G104" s="284">
        <f>SUM(C104:F104)</f>
        <v>702.39242273282923</v>
      </c>
    </row>
    <row r="105" spans="1:7" x14ac:dyDescent="0.25">
      <c r="A105" s="285" t="s">
        <v>589</v>
      </c>
      <c r="B105" s="286" t="s">
        <v>541</v>
      </c>
      <c r="C105" s="275">
        <f>D89</f>
        <v>280.70183109082211</v>
      </c>
      <c r="D105" s="287">
        <f>G89</f>
        <v>166.0488884366311</v>
      </c>
      <c r="E105" s="275">
        <f>J89</f>
        <v>129.50284238190264</v>
      </c>
      <c r="F105" s="287">
        <f>M89</f>
        <v>627.07940364577325</v>
      </c>
      <c r="G105" s="275">
        <f>SUM(C105:F105)</f>
        <v>1203.3329655551292</v>
      </c>
    </row>
    <row r="107" spans="1:7" x14ac:dyDescent="0.25">
      <c r="A107" s="182"/>
      <c r="C107" s="291"/>
      <c r="D107" s="291"/>
      <c r="E107" s="291"/>
      <c r="F107" s="291"/>
      <c r="G107" s="291"/>
    </row>
  </sheetData>
  <mergeCells count="12">
    <mergeCell ref="N81:P81"/>
    <mergeCell ref="A69:A70"/>
    <mergeCell ref="B69:D69"/>
    <mergeCell ref="E69:G69"/>
    <mergeCell ref="H69:J69"/>
    <mergeCell ref="K69:M69"/>
    <mergeCell ref="N69:P69"/>
    <mergeCell ref="A81:A82"/>
    <mergeCell ref="B81:D81"/>
    <mergeCell ref="E81:G81"/>
    <mergeCell ref="H81:J81"/>
    <mergeCell ref="K81:M81"/>
  </mergeCells>
  <hyperlinks>
    <hyperlink ref="B1" location="'0. Contents'!A1" display=": Click here" xr:uid="{DEA27B9F-152A-4ADB-A423-F77420E9259C}"/>
  </hyperlink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B4AA3-FCA3-43B2-B085-EAFEA37A53D8}">
  <sheetPr>
    <tabColor rgb="FFFFFF99"/>
  </sheetPr>
  <dimension ref="A1:P56"/>
  <sheetViews>
    <sheetView topLeftCell="A38" zoomScale="115" zoomScaleNormal="115" workbookViewId="0">
      <selection activeCell="R42" sqref="R42"/>
    </sheetView>
  </sheetViews>
  <sheetFormatPr defaultRowHeight="15" x14ac:dyDescent="0.25"/>
  <cols>
    <col min="1" max="1" width="16.5703125" style="1" bestFit="1" customWidth="1"/>
    <col min="2" max="16384" width="9.140625" style="1"/>
  </cols>
  <sheetData>
    <row r="1" spans="1:16" x14ac:dyDescent="0.25">
      <c r="A1" s="7" t="s">
        <v>103</v>
      </c>
      <c r="B1" s="312" t="s">
        <v>635</v>
      </c>
    </row>
    <row r="2" spans="1:16" x14ac:dyDescent="0.25">
      <c r="A2" s="7"/>
      <c r="B2" s="8"/>
    </row>
    <row r="3" spans="1:16" ht="15.75" thickBot="1" x14ac:dyDescent="0.3">
      <c r="A3" s="1" t="s">
        <v>547</v>
      </c>
    </row>
    <row r="4" spans="1:16" ht="15.75" thickBot="1" x14ac:dyDescent="0.3">
      <c r="A4" s="351"/>
      <c r="B4" s="348" t="s">
        <v>11</v>
      </c>
      <c r="C4" s="349"/>
      <c r="D4" s="350"/>
      <c r="E4" s="348" t="s">
        <v>12</v>
      </c>
      <c r="F4" s="349"/>
      <c r="G4" s="350"/>
      <c r="H4" s="348" t="s">
        <v>13</v>
      </c>
      <c r="I4" s="349"/>
      <c r="J4" s="350"/>
      <c r="K4" s="348" t="s">
        <v>14</v>
      </c>
      <c r="L4" s="349"/>
      <c r="M4" s="350"/>
      <c r="N4" s="348" t="s">
        <v>583</v>
      </c>
      <c r="O4" s="349"/>
      <c r="P4" s="350"/>
    </row>
    <row r="5" spans="1:16" ht="15.75" thickBot="1" x14ac:dyDescent="0.3">
      <c r="A5" s="352"/>
      <c r="B5" s="317" t="s">
        <v>548</v>
      </c>
      <c r="C5" s="317" t="s">
        <v>549</v>
      </c>
      <c r="D5" s="317" t="s">
        <v>522</v>
      </c>
      <c r="E5" s="317" t="s">
        <v>548</v>
      </c>
      <c r="F5" s="317" t="s">
        <v>549</v>
      </c>
      <c r="G5" s="317" t="s">
        <v>522</v>
      </c>
      <c r="H5" s="317" t="s">
        <v>548</v>
      </c>
      <c r="I5" s="317" t="s">
        <v>549</v>
      </c>
      <c r="J5" s="317" t="s">
        <v>522</v>
      </c>
      <c r="K5" s="317" t="s">
        <v>548</v>
      </c>
      <c r="L5" s="317" t="s">
        <v>549</v>
      </c>
      <c r="M5" s="317" t="s">
        <v>522</v>
      </c>
      <c r="N5" s="317" t="s">
        <v>548</v>
      </c>
      <c r="O5" s="317" t="s">
        <v>549</v>
      </c>
      <c r="P5" s="317" t="s">
        <v>522</v>
      </c>
    </row>
    <row r="6" spans="1:16" ht="15.75" thickBot="1" x14ac:dyDescent="0.3">
      <c r="A6" s="318" t="s">
        <v>550</v>
      </c>
      <c r="B6" s="319">
        <f>'[5]CAPEX-NA'!$B$14+'[5]CAPEX-NA'!$E$6+'[5]CAPEX-NA'!$H$6</f>
        <v>3.6959930247797326</v>
      </c>
      <c r="C6" s="319">
        <f>'[5]CAPEX-NA'!$B$15+'[5]CAPEX-NA'!$E$7+'[5]CAPEX-NA'!$H$7</f>
        <v>0.80253556844613783</v>
      </c>
      <c r="D6" s="319">
        <f>SUM(B6:C6)</f>
        <v>4.4985285932258705</v>
      </c>
      <c r="E6" s="319">
        <f>'[5]CAPEX-EU'!$B$42+'[5]CAPEX-EU'!$E$6+'[5]CAPEX-EU'!$H$6</f>
        <v>2.733688657727082</v>
      </c>
      <c r="F6" s="319">
        <f>'[5]CAPEX-EU'!$B$43+'[5]CAPEX-EU'!$E$7+'[5]CAPEX-EU'!$H$7</f>
        <v>0.69528467573465114</v>
      </c>
      <c r="G6" s="319">
        <f>SUM(E6:F6)</f>
        <v>3.4289733334617329</v>
      </c>
      <c r="H6" s="319">
        <f>'[5]CAPEX-ME'!$B$14+'[5]CAPEX-ME'!$E$6+'[5]CAPEX-ME'!$H$6</f>
        <v>1.2460405250845545</v>
      </c>
      <c r="I6" s="319">
        <f>'[5]CAPEX-ME'!$B$15+'[5]CAPEX-ME'!$E$7+'[5]CAPEX-ME'!$H$7</f>
        <v>0.68600428301724581</v>
      </c>
      <c r="J6" s="319">
        <f>SUM(H6:I6)</f>
        <v>1.9320448081018005</v>
      </c>
      <c r="K6" s="319">
        <f>'[5]CAPEX-CH'!$B$42+'[5]CAPEX-CH'!$E$6+'[5]CAPEX-CH'!$H$6</f>
        <v>12.092976999293759</v>
      </c>
      <c r="L6" s="319">
        <f>'[5]CAPEX-CH'!$B$43+'[5]CAPEX-CH'!$E$7+'[5]CAPEX-CH'!$H$7</f>
        <v>2.2265375325812595</v>
      </c>
      <c r="M6" s="319">
        <f>SUM(K6:L6)</f>
        <v>14.319514531875019</v>
      </c>
      <c r="N6" s="319">
        <f t="shared" ref="N6:O8" si="0">B6+E6+H6+K6</f>
        <v>19.768699206885127</v>
      </c>
      <c r="O6" s="319">
        <f t="shared" si="0"/>
        <v>4.4103620597792936</v>
      </c>
      <c r="P6" s="319">
        <f>SUM(N6:O6)</f>
        <v>24.179061266664419</v>
      </c>
    </row>
    <row r="7" spans="1:16" ht="15.75" thickBot="1" x14ac:dyDescent="0.3">
      <c r="A7" s="318" t="s">
        <v>6</v>
      </c>
      <c r="B7" s="319">
        <f>'[5]CAPEX-NA'!$K$6</f>
        <v>0.38244211016486901</v>
      </c>
      <c r="C7" s="319">
        <f>'[5]CAPEX-NA'!$K$7</f>
        <v>0.38851309430442055</v>
      </c>
      <c r="D7" s="319">
        <f>SUM(B7:C7)</f>
        <v>0.77095520446928956</v>
      </c>
      <c r="E7" s="319">
        <f>'[5]CAPEX-EU'!$K$6</f>
        <v>0.40298409348624603</v>
      </c>
      <c r="F7" s="319">
        <f>'[5]CAPEX-EU'!$K$7</f>
        <v>0.23095192655251665</v>
      </c>
      <c r="G7" s="319">
        <f>SUM(E7:F7)</f>
        <v>0.6339360200387627</v>
      </c>
      <c r="H7" s="319">
        <f>'[5]CAPEX-ME'!$K$6</f>
        <v>0.2508558424471013</v>
      </c>
      <c r="I7" s="319">
        <f>'[5]CAPEX-ME'!$K$7</f>
        <v>0.11190783538108358</v>
      </c>
      <c r="J7" s="319">
        <f>SUM(H7:I7)</f>
        <v>0.36276367782818486</v>
      </c>
      <c r="K7" s="319">
        <f>'[5]CAPEX-CH'!$K$6</f>
        <v>1.8565365526919755</v>
      </c>
      <c r="L7" s="319">
        <f>'[5]CAPEX-CH'!$K$7</f>
        <v>0.29985753982597935</v>
      </c>
      <c r="M7" s="319">
        <f>SUM(K7:L7)</f>
        <v>2.1563940925179548</v>
      </c>
      <c r="N7" s="319">
        <f t="shared" si="0"/>
        <v>2.8928185987901918</v>
      </c>
      <c r="O7" s="319">
        <f t="shared" si="0"/>
        <v>1.0312303960640001</v>
      </c>
      <c r="P7" s="319">
        <f>SUM(N7:O7)</f>
        <v>3.9240489948541919</v>
      </c>
    </row>
    <row r="8" spans="1:16" ht="15.75" thickBot="1" x14ac:dyDescent="0.3">
      <c r="A8" s="318" t="s">
        <v>0</v>
      </c>
      <c r="B8" s="319">
        <f>'[5]CAPEX-NA'!$N$6</f>
        <v>1.0336999571769059</v>
      </c>
      <c r="C8" s="319">
        <f>'[5]CAPEX-NA'!$N$7</f>
        <v>1.2230865011764172</v>
      </c>
      <c r="D8" s="319">
        <f>SUM(B8:C8)</f>
        <v>2.2567864583533233</v>
      </c>
      <c r="E8" s="319">
        <f>'[5]CAPEX-EU'!$N$6</f>
        <v>1.0383291073727312</v>
      </c>
      <c r="F8" s="319">
        <f>'[5]CAPEX-EU'!$N$7</f>
        <v>0.65621232086514725</v>
      </c>
      <c r="G8" s="319">
        <f>SUM(E8:F8)</f>
        <v>1.6945414282378786</v>
      </c>
      <c r="H8" s="319">
        <f>'[5]CAPEX-ME'!$N$6</f>
        <v>0.30393708127481411</v>
      </c>
      <c r="I8" s="319">
        <f>'[5]CAPEX-ME'!$N$7</f>
        <v>0.21734027343813753</v>
      </c>
      <c r="J8" s="319">
        <f>SUM(H8:I8)</f>
        <v>0.52127735471295167</v>
      </c>
      <c r="K8" s="319">
        <f>'[5]CAPEX-CH'!$N$6</f>
        <v>2.0792743809208134</v>
      </c>
      <c r="L8" s="319">
        <f>'[5]CAPEX-CH'!$N$7</f>
        <v>0.79699431225620387</v>
      </c>
      <c r="M8" s="319">
        <f>SUM(K8:L8)</f>
        <v>2.8762686931770172</v>
      </c>
      <c r="N8" s="319">
        <f t="shared" si="0"/>
        <v>4.4552405267452642</v>
      </c>
      <c r="O8" s="319">
        <f t="shared" si="0"/>
        <v>2.8936334077359058</v>
      </c>
      <c r="P8" s="319">
        <f>SUM(N8:O8)</f>
        <v>7.34887393448117</v>
      </c>
    </row>
    <row r="9" spans="1:16" ht="15.75" thickBot="1" x14ac:dyDescent="0.3">
      <c r="A9" s="320" t="s">
        <v>522</v>
      </c>
      <c r="B9" s="319">
        <f t="shared" ref="B9:O9" si="1">SUM(B6:B8)</f>
        <v>5.1121350921215081</v>
      </c>
      <c r="C9" s="319">
        <f t="shared" si="1"/>
        <v>2.4141351639269755</v>
      </c>
      <c r="D9" s="319">
        <f t="shared" si="1"/>
        <v>7.5262702560484831</v>
      </c>
      <c r="E9" s="319">
        <f t="shared" si="1"/>
        <v>4.1750018585860591</v>
      </c>
      <c r="F9" s="319">
        <f t="shared" si="1"/>
        <v>1.5824489231523149</v>
      </c>
      <c r="G9" s="319">
        <f t="shared" si="1"/>
        <v>5.757450781738374</v>
      </c>
      <c r="H9" s="319">
        <f t="shared" si="1"/>
        <v>1.8008334488064699</v>
      </c>
      <c r="I9" s="319">
        <f t="shared" si="1"/>
        <v>1.0152523918364669</v>
      </c>
      <c r="J9" s="319">
        <f t="shared" si="1"/>
        <v>2.8160858406429368</v>
      </c>
      <c r="K9" s="319">
        <f t="shared" si="1"/>
        <v>16.02878793290655</v>
      </c>
      <c r="L9" s="319">
        <f t="shared" si="1"/>
        <v>3.3233893846634426</v>
      </c>
      <c r="M9" s="319">
        <f t="shared" si="1"/>
        <v>19.352177317569989</v>
      </c>
      <c r="N9" s="319">
        <f t="shared" si="1"/>
        <v>27.116758332420584</v>
      </c>
      <c r="O9" s="319">
        <f t="shared" si="1"/>
        <v>8.3352258635792005</v>
      </c>
      <c r="P9" s="319">
        <f>SUM(P6:P8)</f>
        <v>35.451984195999785</v>
      </c>
    </row>
    <row r="10" spans="1:16" x14ac:dyDescent="0.25"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270"/>
    </row>
    <row r="11" spans="1:16" ht="15.75" thickBot="1" x14ac:dyDescent="0.3">
      <c r="A11" s="1" t="s">
        <v>551</v>
      </c>
      <c r="B11" s="270"/>
      <c r="C11" s="270"/>
      <c r="D11" s="270"/>
      <c r="E11" s="270"/>
      <c r="F11" s="270"/>
      <c r="G11" s="270"/>
      <c r="H11" s="270"/>
      <c r="I11" s="270"/>
      <c r="J11" s="270"/>
      <c r="K11" s="270"/>
      <c r="L11" s="270"/>
      <c r="M11" s="270"/>
      <c r="N11" s="270"/>
      <c r="O11" s="270"/>
      <c r="P11" s="270"/>
    </row>
    <row r="12" spans="1:16" ht="15.75" thickBot="1" x14ac:dyDescent="0.3">
      <c r="A12" s="351"/>
      <c r="B12" s="353" t="s">
        <v>11</v>
      </c>
      <c r="C12" s="354"/>
      <c r="D12" s="355"/>
      <c r="E12" s="353" t="s">
        <v>12</v>
      </c>
      <c r="F12" s="354"/>
      <c r="G12" s="355"/>
      <c r="H12" s="353" t="s">
        <v>13</v>
      </c>
      <c r="I12" s="354"/>
      <c r="J12" s="355"/>
      <c r="K12" s="353" t="s">
        <v>14</v>
      </c>
      <c r="L12" s="354"/>
      <c r="M12" s="355"/>
      <c r="N12" s="348" t="s">
        <v>583</v>
      </c>
      <c r="O12" s="349"/>
      <c r="P12" s="350"/>
    </row>
    <row r="13" spans="1:16" ht="15.75" thickBot="1" x14ac:dyDescent="0.3">
      <c r="A13" s="352"/>
      <c r="B13" s="321" t="s">
        <v>548</v>
      </c>
      <c r="C13" s="321" t="s">
        <v>549</v>
      </c>
      <c r="D13" s="321" t="s">
        <v>522</v>
      </c>
      <c r="E13" s="321" t="s">
        <v>548</v>
      </c>
      <c r="F13" s="321" t="s">
        <v>549</v>
      </c>
      <c r="G13" s="321" t="s">
        <v>522</v>
      </c>
      <c r="H13" s="321" t="s">
        <v>548</v>
      </c>
      <c r="I13" s="321" t="s">
        <v>549</v>
      </c>
      <c r="J13" s="321" t="s">
        <v>522</v>
      </c>
      <c r="K13" s="321" t="s">
        <v>548</v>
      </c>
      <c r="L13" s="321" t="s">
        <v>549</v>
      </c>
      <c r="M13" s="321" t="s">
        <v>522</v>
      </c>
      <c r="N13" s="321" t="s">
        <v>548</v>
      </c>
      <c r="O13" s="321" t="s">
        <v>549</v>
      </c>
      <c r="P13" s="321" t="s">
        <v>522</v>
      </c>
    </row>
    <row r="14" spans="1:16" ht="15.75" thickBot="1" x14ac:dyDescent="0.3">
      <c r="A14" s="318" t="s">
        <v>550</v>
      </c>
      <c r="B14" s="319">
        <f>'[5]CAPEX-NA'!$C$14+'[5]CAPEX-NA'!$F$6+'[5]CAPEX-NA'!$I$6</f>
        <v>2.6611149778414078</v>
      </c>
      <c r="C14" s="319">
        <f>'[5]CAPEX-NA'!$C$15+'[5]CAPEX-NA'!$F$7+'[5]CAPEX-NA'!$I$7</f>
        <v>0.91032268450192178</v>
      </c>
      <c r="D14" s="319">
        <f>SUM(B14:C14)</f>
        <v>3.5714376623433295</v>
      </c>
      <c r="E14" s="319">
        <f>'[5]CAPEX-EU'!$C$42+'[5]CAPEX-EU'!$F$6+'[5]CAPEX-EU'!$I$6</f>
        <v>1.9765251854105854</v>
      </c>
      <c r="F14" s="319">
        <f>'[5]CAPEX-EU'!$C$43+'[5]CAPEX-EU'!$F$7+'[5]CAPEX-EU'!$I$7</f>
        <v>0.97139461449121101</v>
      </c>
      <c r="G14" s="319">
        <f>SUM(E14:F14)</f>
        <v>2.9479197999017965</v>
      </c>
      <c r="H14" s="319">
        <f>'[5]CAPEX-ME'!$C$14+'[5]CAPEX-ME'!$F$6+'[5]CAPEX-ME'!$I$6</f>
        <v>0.92837582855530409</v>
      </c>
      <c r="I14" s="319">
        <f>'[5]CAPEX-ME'!$C$15+'[5]CAPEX-ME'!$F$7+'[5]CAPEX-ME'!$I$7</f>
        <v>0.79498998971705681</v>
      </c>
      <c r="J14" s="319">
        <f>SUM(H14:I14)</f>
        <v>1.7233658182723608</v>
      </c>
      <c r="K14" s="319">
        <f>'[5]CAPEX-CH'!$C$42+'[5]CAPEX-CH'!$F$6+'[5]CAPEX-CH'!$I$6</f>
        <v>8.5201721528857277</v>
      </c>
      <c r="L14" s="319">
        <f>'[5]CAPEX-CH'!$C$43+'[5]CAPEX-CH'!$F$7+'[5]CAPEX-CH'!$I$7</f>
        <v>2.8146984749522375</v>
      </c>
      <c r="M14" s="319">
        <f>SUM(K14:L14)</f>
        <v>11.334870627837965</v>
      </c>
      <c r="N14" s="319">
        <f t="shared" ref="N14:O16" si="2">B14+E14+H14+K14</f>
        <v>14.086188144693025</v>
      </c>
      <c r="O14" s="319">
        <f t="shared" si="2"/>
        <v>5.4914057636624269</v>
      </c>
      <c r="P14" s="319">
        <f>SUM(N14:O14)</f>
        <v>19.577593908355453</v>
      </c>
    </row>
    <row r="15" spans="1:16" ht="15.75" thickBot="1" x14ac:dyDescent="0.3">
      <c r="A15" s="318" t="s">
        <v>6</v>
      </c>
      <c r="B15" s="319">
        <f>'[5]CAPEX-NA'!$L$6</f>
        <v>0.27535831931870569</v>
      </c>
      <c r="C15" s="319">
        <f>'[5]CAPEX-NA'!$L$7</f>
        <v>0.45375663952675127</v>
      </c>
      <c r="D15" s="319">
        <f>SUM(B15:C15)</f>
        <v>0.72911495884545696</v>
      </c>
      <c r="E15" s="319">
        <f>'[5]CAPEX-EU'!$L$6</f>
        <v>0.29014854731009715</v>
      </c>
      <c r="F15" s="319">
        <f>'[5]CAPEX-EU'!$L$7</f>
        <v>0.23543744247923026</v>
      </c>
      <c r="G15" s="319">
        <f>SUM(E15:F15)</f>
        <v>0.52558598978932736</v>
      </c>
      <c r="H15" s="319">
        <f>'[5]CAPEX-ME'!$L$6</f>
        <v>0.18872491198436256</v>
      </c>
      <c r="I15" s="319">
        <f>'[5]CAPEX-ME'!$L$7</f>
        <v>0.12981592842309789</v>
      </c>
      <c r="J15" s="319">
        <f>SUM(H15:I15)</f>
        <v>0.31854084040746045</v>
      </c>
      <c r="K15" s="319">
        <f>'[5]CAPEX-CH'!$L$6</f>
        <v>1.3367063179382224</v>
      </c>
      <c r="L15" s="319">
        <f>'[5]CAPEX-CH'!$L$7</f>
        <v>0.34215535257994173</v>
      </c>
      <c r="M15" s="319">
        <f>SUM(K15:L15)</f>
        <v>1.678861670518164</v>
      </c>
      <c r="N15" s="319">
        <f t="shared" si="2"/>
        <v>2.0909380965513877</v>
      </c>
      <c r="O15" s="319">
        <f t="shared" si="2"/>
        <v>1.1611653630090211</v>
      </c>
      <c r="P15" s="319">
        <f>SUM(N15:O15)</f>
        <v>3.2521034595604088</v>
      </c>
    </row>
    <row r="16" spans="1:16" ht="15.75" thickBot="1" x14ac:dyDescent="0.3">
      <c r="A16" s="318" t="s">
        <v>0</v>
      </c>
      <c r="B16" s="319">
        <f>'[5]CAPEX-NA'!$O$6</f>
        <v>0.74426396916737225</v>
      </c>
      <c r="C16" s="319">
        <f>'[5]CAPEX-NA'!$O$7</f>
        <v>1.4566131230903108</v>
      </c>
      <c r="D16" s="319">
        <f>SUM(B16:C16)</f>
        <v>2.200877092257683</v>
      </c>
      <c r="E16" s="319">
        <f>'[5]CAPEX-EU'!$O$6</f>
        <v>0.74759695730836639</v>
      </c>
      <c r="F16" s="319">
        <f>'[5]CAPEX-EU'!$O$7</f>
        <v>0.75207692814521976</v>
      </c>
      <c r="G16" s="319">
        <f>SUM(E16:F16)</f>
        <v>1.499673885453586</v>
      </c>
      <c r="H16" s="319">
        <f>'[5]CAPEX-ME'!$O$6</f>
        <v>0.23208587110727091</v>
      </c>
      <c r="I16" s="319">
        <f>'[5]CAPEX-ME'!$O$7</f>
        <v>0.25185824339734164</v>
      </c>
      <c r="J16" s="319">
        <f>SUM(H16:I16)</f>
        <v>0.48394411450461255</v>
      </c>
      <c r="K16" s="319">
        <f>'[5]CAPEX-CH'!$O$6</f>
        <v>1.4970775542629855</v>
      </c>
      <c r="L16" s="319">
        <f>'[5]CAPEX-CH'!$O$7</f>
        <v>0.91272045089779541</v>
      </c>
      <c r="M16" s="319">
        <f>SUM(K16:L16)</f>
        <v>2.409798005160781</v>
      </c>
      <c r="N16" s="319">
        <f t="shared" si="2"/>
        <v>3.2210243518459949</v>
      </c>
      <c r="O16" s="319">
        <f t="shared" si="2"/>
        <v>3.3732687455306674</v>
      </c>
      <c r="P16" s="319">
        <f>SUM(N16:O16)</f>
        <v>6.5942930973766618</v>
      </c>
    </row>
    <row r="17" spans="1:16" ht="15.75" thickBot="1" x14ac:dyDescent="0.3">
      <c r="A17" s="320" t="s">
        <v>522</v>
      </c>
      <c r="B17" s="319">
        <f t="shared" ref="B17:P17" si="3">SUM(B14:B16)</f>
        <v>3.680737266327486</v>
      </c>
      <c r="C17" s="319">
        <f t="shared" si="3"/>
        <v>2.8206924471189838</v>
      </c>
      <c r="D17" s="319">
        <f t="shared" si="3"/>
        <v>6.5014297134464698</v>
      </c>
      <c r="E17" s="319">
        <f t="shared" si="3"/>
        <v>3.0142706900290492</v>
      </c>
      <c r="F17" s="319">
        <f t="shared" si="3"/>
        <v>1.9589089851156609</v>
      </c>
      <c r="G17" s="319">
        <f t="shared" si="3"/>
        <v>4.9731796751447099</v>
      </c>
      <c r="H17" s="319">
        <f t="shared" si="3"/>
        <v>1.3491866116469375</v>
      </c>
      <c r="I17" s="319">
        <f t="shared" si="3"/>
        <v>1.1766641615374964</v>
      </c>
      <c r="J17" s="319">
        <f t="shared" si="3"/>
        <v>2.525850773184434</v>
      </c>
      <c r="K17" s="319">
        <f t="shared" si="3"/>
        <v>11.353956025086935</v>
      </c>
      <c r="L17" s="319">
        <f t="shared" si="3"/>
        <v>4.0695742784299744</v>
      </c>
      <c r="M17" s="319">
        <f t="shared" si="3"/>
        <v>15.423530303516909</v>
      </c>
      <c r="N17" s="319">
        <f t="shared" si="3"/>
        <v>19.398150593090406</v>
      </c>
      <c r="O17" s="319">
        <f t="shared" si="3"/>
        <v>10.025839872202116</v>
      </c>
      <c r="P17" s="319">
        <f t="shared" si="3"/>
        <v>29.423990465292526</v>
      </c>
    </row>
    <row r="18" spans="1:16" x14ac:dyDescent="0.25">
      <c r="B18" s="270"/>
      <c r="C18" s="270"/>
      <c r="D18" s="270"/>
      <c r="E18" s="270"/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</row>
    <row r="19" spans="1:16" ht="15.75" thickBot="1" x14ac:dyDescent="0.3">
      <c r="A19" s="1" t="s">
        <v>552</v>
      </c>
      <c r="B19" s="270"/>
      <c r="C19" s="270"/>
      <c r="D19" s="270"/>
      <c r="E19" s="270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</row>
    <row r="20" spans="1:16" ht="15.75" thickBot="1" x14ac:dyDescent="0.3">
      <c r="A20" s="351"/>
      <c r="B20" s="353" t="s">
        <v>11</v>
      </c>
      <c r="C20" s="354"/>
      <c r="D20" s="355"/>
      <c r="E20" s="353" t="s">
        <v>12</v>
      </c>
      <c r="F20" s="354"/>
      <c r="G20" s="355"/>
      <c r="H20" s="353" t="s">
        <v>13</v>
      </c>
      <c r="I20" s="354"/>
      <c r="J20" s="355"/>
      <c r="K20" s="353" t="s">
        <v>14</v>
      </c>
      <c r="L20" s="354"/>
      <c r="M20" s="355"/>
      <c r="N20" s="348" t="s">
        <v>583</v>
      </c>
      <c r="O20" s="349"/>
      <c r="P20" s="350"/>
    </row>
    <row r="21" spans="1:16" ht="15.75" thickBot="1" x14ac:dyDescent="0.3">
      <c r="A21" s="352"/>
      <c r="B21" s="321" t="s">
        <v>548</v>
      </c>
      <c r="C21" s="321" t="s">
        <v>549</v>
      </c>
      <c r="D21" s="321" t="s">
        <v>522</v>
      </c>
      <c r="E21" s="321" t="s">
        <v>548</v>
      </c>
      <c r="F21" s="321" t="s">
        <v>549</v>
      </c>
      <c r="G21" s="321" t="s">
        <v>522</v>
      </c>
      <c r="H21" s="321" t="s">
        <v>548</v>
      </c>
      <c r="I21" s="321" t="s">
        <v>549</v>
      </c>
      <c r="J21" s="321" t="s">
        <v>522</v>
      </c>
      <c r="K21" s="321" t="s">
        <v>548</v>
      </c>
      <c r="L21" s="321" t="s">
        <v>549</v>
      </c>
      <c r="M21" s="321" t="s">
        <v>522</v>
      </c>
      <c r="N21" s="321" t="s">
        <v>548</v>
      </c>
      <c r="O21" s="321" t="s">
        <v>549</v>
      </c>
      <c r="P21" s="321" t="s">
        <v>522</v>
      </c>
    </row>
    <row r="22" spans="1:16" ht="15.75" thickBot="1" x14ac:dyDescent="0.3">
      <c r="A22" s="318" t="s">
        <v>550</v>
      </c>
      <c r="B22" s="319">
        <f>'[5]CAPEX-NA'!$D$14+'[5]CAPEX-NA'!$G$6+'[5]CAPEX-NA'!$J$6</f>
        <v>2.1993789326107298</v>
      </c>
      <c r="C22" s="319">
        <f>'[5]CAPEX-NA'!$D$15+'[5]CAPEX-NA'!$G$7+'[5]CAPEX-NA'!$J$7</f>
        <v>0.98237227057537335</v>
      </c>
      <c r="D22" s="319">
        <f>SUM(B22:C22)</f>
        <v>3.1817512031861033</v>
      </c>
      <c r="E22" s="319">
        <f>'[5]CAPEX-EU'!$D$42+'[5]CAPEX-EU'!$G$6+'[5]CAPEX-EU'!$J$6</f>
        <v>1.6092104207643203</v>
      </c>
      <c r="F22" s="319">
        <f>'[5]CAPEX-EU'!$D$43+'[5]CAPEX-EU'!$G$7+'[5]CAPEX-EU'!$J$7</f>
        <v>1.3746505336381007</v>
      </c>
      <c r="G22" s="319">
        <f>SUM(E22:F22)</f>
        <v>2.9838609544024211</v>
      </c>
      <c r="H22" s="319">
        <f>'[5]CAPEX-ME'!$D$14+'[5]CAPEX-ME'!$G$6+'[5]CAPEX-ME'!$J$6</f>
        <v>0.93595411215504598</v>
      </c>
      <c r="I22" s="319">
        <f>'[5]CAPEX-ME'!$D$15+'[5]CAPEX-ME'!$G$7+'[5]CAPEX-ME'!$J$7</f>
        <v>0.8927786430468807</v>
      </c>
      <c r="J22" s="319">
        <f>SUM(H22:I22)</f>
        <v>1.8287327552019268</v>
      </c>
      <c r="K22" s="319">
        <f>'[5]CAPEX-CH'!$D$42+'[5]CAPEX-CH'!$G$6+'[5]CAPEX-CH'!$J$6</f>
        <v>6.2583062449994111</v>
      </c>
      <c r="L22" s="319">
        <f>'[5]CAPEX-CH'!$D$43+'[5]CAPEX-CH'!$G$7+'[5]CAPEX-CH'!$J$7</f>
        <v>3.8497549960994837</v>
      </c>
      <c r="M22" s="319">
        <f>SUM(K22:L22)</f>
        <v>10.108061241098895</v>
      </c>
      <c r="N22" s="319">
        <f t="shared" ref="N22:O24" si="4">B22+E22+H22+K22</f>
        <v>11.002849710529507</v>
      </c>
      <c r="O22" s="319">
        <f t="shared" si="4"/>
        <v>7.0995564433598384</v>
      </c>
      <c r="P22" s="319">
        <f>SUM(N22:O22)</f>
        <v>18.102406153889344</v>
      </c>
    </row>
    <row r="23" spans="1:16" ht="15.75" thickBot="1" x14ac:dyDescent="0.3">
      <c r="A23" s="318" t="s">
        <v>6</v>
      </c>
      <c r="B23" s="319">
        <f>'[5]CAPEX-NA'!$M$6</f>
        <v>0.2294652660989214</v>
      </c>
      <c r="C23" s="319">
        <f>'[5]CAPEX-NA'!$M$7</f>
        <v>0.5010474605725489</v>
      </c>
      <c r="D23" s="319">
        <f>SUM(B23:C23)</f>
        <v>0.73051272667147027</v>
      </c>
      <c r="E23" s="319">
        <f>'[5]CAPEX-EU'!$M$6</f>
        <v>0.2417904560917476</v>
      </c>
      <c r="F23" s="319">
        <f>'[5]CAPEX-EU'!$M$7</f>
        <v>0.26743791154167568</v>
      </c>
      <c r="G23" s="319">
        <f>SUM(E23:F23)</f>
        <v>0.50922836763342327</v>
      </c>
      <c r="H23" s="319">
        <f>'[5]CAPEX-ME'!$M$6</f>
        <v>0.1559629427517662</v>
      </c>
      <c r="I23" s="319">
        <f>'[5]CAPEX-ME'!$M$7</f>
        <v>0.15753346408523416</v>
      </c>
      <c r="J23" s="319">
        <f>SUM(H23:I23)</f>
        <v>0.31349640683700036</v>
      </c>
      <c r="K23" s="319">
        <f>'[5]CAPEX-CH'!$M$6</f>
        <v>1.1139219316151852</v>
      </c>
      <c r="L23" s="319">
        <f>'[5]CAPEX-CH'!$M$7</f>
        <v>0.37064132161624025</v>
      </c>
      <c r="M23" s="319">
        <f>SUM(K23:L23)</f>
        <v>1.4845632532314255</v>
      </c>
      <c r="N23" s="319">
        <f t="shared" si="4"/>
        <v>1.7411405965576203</v>
      </c>
      <c r="O23" s="319">
        <f t="shared" si="4"/>
        <v>1.2966601578156991</v>
      </c>
      <c r="P23" s="319">
        <f>SUM(N23:O23)</f>
        <v>3.0378007543733192</v>
      </c>
    </row>
    <row r="24" spans="1:16" ht="15.75" thickBot="1" x14ac:dyDescent="0.3">
      <c r="A24" s="318" t="s">
        <v>0</v>
      </c>
      <c r="B24" s="319">
        <f>'[5]CAPEX-NA'!$P$6</f>
        <v>0.62021997430614351</v>
      </c>
      <c r="C24" s="319">
        <f>'[5]CAPEX-NA'!$P$7</f>
        <v>1.6915976624602336</v>
      </c>
      <c r="D24" s="319">
        <f>SUM(B24:C24)</f>
        <v>2.311817636766377</v>
      </c>
      <c r="E24" s="319">
        <f>'[5]CAPEX-EU'!$P$6</f>
        <v>0.62299746442363868</v>
      </c>
      <c r="F24" s="319">
        <f>'[5]CAPEX-EU'!$P$7</f>
        <v>0.81623834372125748</v>
      </c>
      <c r="G24" s="319">
        <f>SUM(E24:F24)</f>
        <v>1.4392358081448962</v>
      </c>
      <c r="H24" s="319">
        <f>'[5]CAPEX-ME'!$P$6</f>
        <v>0.18688170262964174</v>
      </c>
      <c r="I24" s="319">
        <f>'[5]CAPEX-ME'!$P$7</f>
        <v>0.29924877153979673</v>
      </c>
      <c r="J24" s="319">
        <f>SUM(H24:I24)</f>
        <v>0.48613047416943844</v>
      </c>
      <c r="K24" s="319">
        <f>'[5]CAPEX-CH'!$P$6</f>
        <v>1.247564628552488</v>
      </c>
      <c r="L24" s="319">
        <f>'[5]CAPEX-CH'!$P$7</f>
        <v>0.99025064606334634</v>
      </c>
      <c r="M24" s="319">
        <f>SUM(K24:L24)</f>
        <v>2.2378152746158344</v>
      </c>
      <c r="N24" s="319">
        <f t="shared" si="4"/>
        <v>2.6776637699119119</v>
      </c>
      <c r="O24" s="319">
        <f t="shared" si="4"/>
        <v>3.7973354237846344</v>
      </c>
      <c r="P24" s="319">
        <f>SUM(N24:O24)</f>
        <v>6.4749991936965463</v>
      </c>
    </row>
    <row r="25" spans="1:16" ht="15.75" thickBot="1" x14ac:dyDescent="0.3">
      <c r="A25" s="320" t="s">
        <v>522</v>
      </c>
      <c r="B25" s="319">
        <f t="shared" ref="B25:P25" si="5">SUM(B22:B24)</f>
        <v>3.0490641730157946</v>
      </c>
      <c r="C25" s="319">
        <f t="shared" si="5"/>
        <v>3.1750173936081558</v>
      </c>
      <c r="D25" s="319">
        <f t="shared" si="5"/>
        <v>6.2240815666239504</v>
      </c>
      <c r="E25" s="319">
        <f t="shared" si="5"/>
        <v>2.4739983412797066</v>
      </c>
      <c r="F25" s="319">
        <f t="shared" si="5"/>
        <v>2.4583267889010338</v>
      </c>
      <c r="G25" s="319">
        <f t="shared" si="5"/>
        <v>4.9323251301807405</v>
      </c>
      <c r="H25" s="319">
        <f t="shared" si="5"/>
        <v>1.2787987575364539</v>
      </c>
      <c r="I25" s="319">
        <f t="shared" si="5"/>
        <v>1.3495608786719115</v>
      </c>
      <c r="J25" s="319">
        <f t="shared" si="5"/>
        <v>2.6283596362083657</v>
      </c>
      <c r="K25" s="319">
        <f t="shared" si="5"/>
        <v>8.6197928051670836</v>
      </c>
      <c r="L25" s="319">
        <f t="shared" si="5"/>
        <v>5.2106469637790704</v>
      </c>
      <c r="M25" s="319">
        <f t="shared" si="5"/>
        <v>13.830439768946153</v>
      </c>
      <c r="N25" s="319">
        <f t="shared" si="5"/>
        <v>15.42165407699904</v>
      </c>
      <c r="O25" s="319">
        <f t="shared" si="5"/>
        <v>12.193552024960171</v>
      </c>
      <c r="P25" s="319">
        <f t="shared" si="5"/>
        <v>27.61520610195921</v>
      </c>
    </row>
    <row r="26" spans="1:16" x14ac:dyDescent="0.25">
      <c r="A26" s="322"/>
      <c r="B26" s="270"/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323"/>
      <c r="O26" s="323"/>
      <c r="P26" s="323"/>
    </row>
    <row r="27" spans="1:16" ht="15.75" thickBot="1" x14ac:dyDescent="0.3">
      <c r="A27" s="1" t="s">
        <v>644</v>
      </c>
      <c r="B27" s="323"/>
      <c r="C27" s="323"/>
      <c r="D27" s="323"/>
      <c r="E27" s="323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</row>
    <row r="28" spans="1:16" ht="15.75" thickBot="1" x14ac:dyDescent="0.3">
      <c r="A28" s="326"/>
      <c r="B28" s="356" t="s">
        <v>11</v>
      </c>
      <c r="C28" s="357"/>
      <c r="D28" s="358"/>
      <c r="E28" s="356" t="s">
        <v>12</v>
      </c>
      <c r="F28" s="357"/>
      <c r="G28" s="358"/>
      <c r="H28" s="356" t="s">
        <v>14</v>
      </c>
      <c r="I28" s="357"/>
      <c r="J28" s="358"/>
      <c r="K28" s="356" t="s">
        <v>13</v>
      </c>
      <c r="L28" s="357"/>
      <c r="M28" s="358"/>
      <c r="N28" s="348" t="s">
        <v>583</v>
      </c>
      <c r="O28" s="349"/>
      <c r="P28" s="350"/>
    </row>
    <row r="29" spans="1:16" ht="15.75" thickBot="1" x14ac:dyDescent="0.3">
      <c r="A29" s="327"/>
      <c r="B29" s="328" t="s">
        <v>529</v>
      </c>
      <c r="C29" s="328" t="s">
        <v>540</v>
      </c>
      <c r="D29" s="328" t="s">
        <v>541</v>
      </c>
      <c r="E29" s="328" t="s">
        <v>529</v>
      </c>
      <c r="F29" s="328" t="s">
        <v>540</v>
      </c>
      <c r="G29" s="328" t="s">
        <v>541</v>
      </c>
      <c r="H29" s="328" t="s">
        <v>529</v>
      </c>
      <c r="I29" s="328" t="s">
        <v>540</v>
      </c>
      <c r="J29" s="328" t="s">
        <v>541</v>
      </c>
      <c r="K29" s="328" t="s">
        <v>529</v>
      </c>
      <c r="L29" s="328" t="s">
        <v>540</v>
      </c>
      <c r="M29" s="328" t="s">
        <v>541</v>
      </c>
      <c r="N29" s="328" t="s">
        <v>529</v>
      </c>
      <c r="O29" s="328" t="s">
        <v>540</v>
      </c>
      <c r="P29" s="328" t="s">
        <v>541</v>
      </c>
    </row>
    <row r="30" spans="1:16" ht="15.75" thickBot="1" x14ac:dyDescent="0.3">
      <c r="A30" s="327" t="s">
        <v>553</v>
      </c>
      <c r="B30" s="329">
        <f>D6</f>
        <v>4.4985285932258705</v>
      </c>
      <c r="C30" s="329">
        <f>D14</f>
        <v>3.5714376623433295</v>
      </c>
      <c r="D30" s="329">
        <f>D22</f>
        <v>3.1817512031861033</v>
      </c>
      <c r="E30" s="329">
        <f>G6</f>
        <v>3.4289733334617329</v>
      </c>
      <c r="F30" s="329">
        <f>G14</f>
        <v>2.9479197999017965</v>
      </c>
      <c r="G30" s="329">
        <f>G22</f>
        <v>2.9838609544024211</v>
      </c>
      <c r="H30" s="329">
        <f>M6</f>
        <v>14.319514531875019</v>
      </c>
      <c r="I30" s="329">
        <f>M14</f>
        <v>11.334870627837965</v>
      </c>
      <c r="J30" s="329">
        <f>M22</f>
        <v>10.108061241098895</v>
      </c>
      <c r="K30" s="329">
        <f>J6</f>
        <v>1.9320448081018005</v>
      </c>
      <c r="L30" s="329">
        <f>J14</f>
        <v>1.7233658182723608</v>
      </c>
      <c r="M30" s="329">
        <f>J22</f>
        <v>1.8287327552019268</v>
      </c>
      <c r="N30" s="329">
        <f t="shared" ref="N30:P33" si="6">B30+E30+H30+K30</f>
        <v>24.179061266664423</v>
      </c>
      <c r="O30" s="329">
        <f t="shared" si="6"/>
        <v>19.57759390835545</v>
      </c>
      <c r="P30" s="329">
        <f t="shared" si="6"/>
        <v>18.102406153889348</v>
      </c>
    </row>
    <row r="31" spans="1:16" ht="15.75" thickBot="1" x14ac:dyDescent="0.3">
      <c r="A31" s="327" t="s">
        <v>6</v>
      </c>
      <c r="B31" s="329">
        <f>D15</f>
        <v>0.72911495884545696</v>
      </c>
      <c r="C31" s="329">
        <f>D15</f>
        <v>0.72911495884545696</v>
      </c>
      <c r="D31" s="329">
        <f>D23</f>
        <v>0.73051272667147027</v>
      </c>
      <c r="E31" s="329">
        <f>G7</f>
        <v>0.6339360200387627</v>
      </c>
      <c r="F31" s="329">
        <f>G15</f>
        <v>0.52558598978932736</v>
      </c>
      <c r="G31" s="329">
        <f>G23</f>
        <v>0.50922836763342327</v>
      </c>
      <c r="H31" s="329">
        <f>M7</f>
        <v>2.1563940925179548</v>
      </c>
      <c r="I31" s="329">
        <f>M15</f>
        <v>1.678861670518164</v>
      </c>
      <c r="J31" s="329">
        <f>M23</f>
        <v>1.4845632532314255</v>
      </c>
      <c r="K31" s="329">
        <f>J7</f>
        <v>0.36276367782818486</v>
      </c>
      <c r="L31" s="329">
        <f>J15</f>
        <v>0.31854084040746045</v>
      </c>
      <c r="M31" s="329">
        <f>J23</f>
        <v>0.31349640683700036</v>
      </c>
      <c r="N31" s="329">
        <f t="shared" si="6"/>
        <v>3.8822087492303594</v>
      </c>
      <c r="O31" s="329">
        <f t="shared" si="6"/>
        <v>3.2521034595604088</v>
      </c>
      <c r="P31" s="329">
        <f t="shared" si="6"/>
        <v>3.0378007543733192</v>
      </c>
    </row>
    <row r="32" spans="1:16" ht="15.75" thickBot="1" x14ac:dyDescent="0.3">
      <c r="A32" s="327" t="s">
        <v>0</v>
      </c>
      <c r="B32" s="329">
        <f>D16</f>
        <v>2.200877092257683</v>
      </c>
      <c r="C32" s="329">
        <f>D16</f>
        <v>2.200877092257683</v>
      </c>
      <c r="D32" s="329">
        <f>D24</f>
        <v>2.311817636766377</v>
      </c>
      <c r="E32" s="329">
        <f>G8</f>
        <v>1.6945414282378786</v>
      </c>
      <c r="F32" s="329">
        <f>G16</f>
        <v>1.499673885453586</v>
      </c>
      <c r="G32" s="329">
        <f>G24</f>
        <v>1.4392358081448962</v>
      </c>
      <c r="H32" s="329">
        <f>M8</f>
        <v>2.8762686931770172</v>
      </c>
      <c r="I32" s="329">
        <f>M16</f>
        <v>2.409798005160781</v>
      </c>
      <c r="J32" s="329">
        <f>M24</f>
        <v>2.2378152746158344</v>
      </c>
      <c r="K32" s="329">
        <f>J8</f>
        <v>0.52127735471295167</v>
      </c>
      <c r="L32" s="329">
        <f>J16</f>
        <v>0.48394411450461255</v>
      </c>
      <c r="M32" s="329">
        <f>J24</f>
        <v>0.48613047416943844</v>
      </c>
      <c r="N32" s="329">
        <f t="shared" si="6"/>
        <v>7.2929645683855302</v>
      </c>
      <c r="O32" s="329">
        <f t="shared" si="6"/>
        <v>6.5942930973766627</v>
      </c>
      <c r="P32" s="329">
        <f t="shared" si="6"/>
        <v>6.4749991936965454</v>
      </c>
    </row>
    <row r="33" spans="1:16" ht="15.75" thickBot="1" x14ac:dyDescent="0.3">
      <c r="A33" s="327" t="s">
        <v>554</v>
      </c>
      <c r="B33" s="329">
        <f>D17</f>
        <v>6.5014297134464698</v>
      </c>
      <c r="C33" s="329">
        <f>D17</f>
        <v>6.5014297134464698</v>
      </c>
      <c r="D33" s="329">
        <f>D25</f>
        <v>6.2240815666239504</v>
      </c>
      <c r="E33" s="329">
        <f>G9</f>
        <v>5.757450781738374</v>
      </c>
      <c r="F33" s="329">
        <f>G17</f>
        <v>4.9731796751447099</v>
      </c>
      <c r="G33" s="329">
        <f>G25</f>
        <v>4.9323251301807405</v>
      </c>
      <c r="H33" s="329">
        <f>M9</f>
        <v>19.352177317569989</v>
      </c>
      <c r="I33" s="329">
        <f>M17</f>
        <v>15.423530303516909</v>
      </c>
      <c r="J33" s="329">
        <f>M25</f>
        <v>13.830439768946153</v>
      </c>
      <c r="K33" s="329">
        <f>J9</f>
        <v>2.8160858406429368</v>
      </c>
      <c r="L33" s="329">
        <f>J17</f>
        <v>2.525850773184434</v>
      </c>
      <c r="M33" s="329">
        <f>J25</f>
        <v>2.6283596362083657</v>
      </c>
      <c r="N33" s="329">
        <f t="shared" si="6"/>
        <v>34.427143653397771</v>
      </c>
      <c r="O33" s="329">
        <f t="shared" si="6"/>
        <v>29.423990465292523</v>
      </c>
      <c r="P33" s="329">
        <f t="shared" si="6"/>
        <v>27.61520610195921</v>
      </c>
    </row>
    <row r="34" spans="1:16" x14ac:dyDescent="0.25">
      <c r="N34" s="273"/>
    </row>
    <row r="35" spans="1:16" ht="15.75" thickBot="1" x14ac:dyDescent="0.3">
      <c r="A35" s="1" t="s">
        <v>555</v>
      </c>
    </row>
    <row r="36" spans="1:16" ht="15.75" thickBot="1" x14ac:dyDescent="0.3">
      <c r="A36" s="351"/>
      <c r="B36" s="359" t="s">
        <v>11</v>
      </c>
      <c r="C36" s="360"/>
      <c r="D36" s="361"/>
      <c r="E36" s="359" t="s">
        <v>12</v>
      </c>
      <c r="F36" s="360"/>
      <c r="G36" s="361"/>
      <c r="H36" s="359" t="s">
        <v>13</v>
      </c>
      <c r="I36" s="360"/>
      <c r="J36" s="361"/>
      <c r="K36" s="359" t="s">
        <v>14</v>
      </c>
      <c r="L36" s="360"/>
      <c r="M36" s="361"/>
      <c r="N36" s="348" t="s">
        <v>583</v>
      </c>
      <c r="O36" s="349"/>
      <c r="P36" s="350"/>
    </row>
    <row r="37" spans="1:16" ht="15.75" thickBot="1" x14ac:dyDescent="0.3">
      <c r="A37" s="352"/>
      <c r="B37" s="324" t="s">
        <v>529</v>
      </c>
      <c r="C37" s="324" t="s">
        <v>540</v>
      </c>
      <c r="D37" s="324" t="s">
        <v>541</v>
      </c>
      <c r="E37" s="324" t="s">
        <v>529</v>
      </c>
      <c r="F37" s="324" t="s">
        <v>540</v>
      </c>
      <c r="G37" s="324" t="s">
        <v>541</v>
      </c>
      <c r="H37" s="324" t="s">
        <v>529</v>
      </c>
      <c r="I37" s="324" t="s">
        <v>540</v>
      </c>
      <c r="J37" s="324" t="s">
        <v>541</v>
      </c>
      <c r="K37" s="324" t="s">
        <v>529</v>
      </c>
      <c r="L37" s="324" t="s">
        <v>540</v>
      </c>
      <c r="M37" s="324" t="s">
        <v>541</v>
      </c>
      <c r="N37" s="328" t="s">
        <v>529</v>
      </c>
      <c r="O37" s="328" t="s">
        <v>540</v>
      </c>
      <c r="P37" s="328" t="s">
        <v>541</v>
      </c>
    </row>
    <row r="38" spans="1:16" ht="15.75" thickBot="1" x14ac:dyDescent="0.3">
      <c r="A38" s="318" t="s">
        <v>550</v>
      </c>
      <c r="B38" s="319">
        <f>B6</f>
        <v>3.6959930247797326</v>
      </c>
      <c r="C38" s="319">
        <f>B14</f>
        <v>2.6611149778414078</v>
      </c>
      <c r="D38" s="319">
        <f>B22</f>
        <v>2.1993789326107298</v>
      </c>
      <c r="E38" s="319">
        <f>E6</f>
        <v>2.733688657727082</v>
      </c>
      <c r="F38" s="319">
        <f>E14</f>
        <v>1.9765251854105854</v>
      </c>
      <c r="G38" s="319">
        <f>E22</f>
        <v>1.6092104207643203</v>
      </c>
      <c r="H38" s="319">
        <f>H6</f>
        <v>1.2460405250845545</v>
      </c>
      <c r="I38" s="319">
        <f>H14</f>
        <v>0.92837582855530409</v>
      </c>
      <c r="J38" s="319">
        <f>H22</f>
        <v>0.93595411215504598</v>
      </c>
      <c r="K38" s="319">
        <f>K6</f>
        <v>12.092976999293759</v>
      </c>
      <c r="L38" s="319">
        <f>K14</f>
        <v>8.5201721528857277</v>
      </c>
      <c r="M38" s="319">
        <f>K22</f>
        <v>6.2583062449994111</v>
      </c>
      <c r="N38" s="329">
        <f>B38+E38+H38+K38</f>
        <v>19.768699206885127</v>
      </c>
      <c r="O38" s="329">
        <f>C38+F38+I38+L38</f>
        <v>14.086188144693025</v>
      </c>
      <c r="P38" s="329">
        <f>D38+G38+J38+M38</f>
        <v>11.002849710529507</v>
      </c>
    </row>
    <row r="39" spans="1:16" ht="15.75" thickBot="1" x14ac:dyDescent="0.3">
      <c r="A39" s="318" t="s">
        <v>556</v>
      </c>
      <c r="B39" s="319">
        <f>'[5]CAPEX-NA'!$B$14</f>
        <v>3.1815290348530607</v>
      </c>
      <c r="C39" s="319">
        <f>'[5]CAPEX-NA'!$C$14</f>
        <v>2.2907009050942038</v>
      </c>
      <c r="D39" s="319">
        <f>'[5]CAPEX-NA'!$D$14</f>
        <v>1.9089174209118362</v>
      </c>
      <c r="E39" s="319">
        <f>'[5]CAPEX-EU'!$B$42</f>
        <v>2.3928219932522845</v>
      </c>
      <c r="F39" s="319">
        <f>'[5]CAPEX-EU'!$C$42</f>
        <v>1.7311011869887312</v>
      </c>
      <c r="G39" s="319">
        <f>'[5]CAPEX-EU'!$D$42</f>
        <v>1.4046904220794418</v>
      </c>
      <c r="H39" s="319">
        <f>'[5]CAPEX-ME'!$B$14</f>
        <v>1.0744447820213332</v>
      </c>
      <c r="I39" s="319">
        <f>'[5]CAPEX-ME'!$C$14</f>
        <v>0.77939455707526573</v>
      </c>
      <c r="J39" s="319">
        <f>'[5]CAPEX-ME'!$D$14</f>
        <v>0.84015805490405926</v>
      </c>
      <c r="K39" s="319">
        <f>'[5]CAPEX-CH'!$B$26</f>
        <v>8.444243421488876</v>
      </c>
      <c r="L39" s="319">
        <f>'[5]CAPEX-CH'!$C$26</f>
        <v>6.0798552634719902</v>
      </c>
      <c r="M39" s="319">
        <f>'[5]CAPEX-CH'!$D$26</f>
        <v>5.066546052893325</v>
      </c>
      <c r="N39" s="329">
        <f t="shared" ref="N39:N44" si="7">B39+E39+H39+K39</f>
        <v>15.093039231615554</v>
      </c>
      <c r="O39" s="329">
        <f t="shared" ref="O39:O44" si="8">C39+F39+I39+L39</f>
        <v>10.881051912630191</v>
      </c>
      <c r="P39" s="329">
        <f t="shared" ref="P39:P44" si="9">D39+G39+J39+M39</f>
        <v>9.2203119507886626</v>
      </c>
    </row>
    <row r="40" spans="1:16" ht="15.75" customHeight="1" thickBot="1" x14ac:dyDescent="0.3">
      <c r="A40" s="318" t="s">
        <v>557</v>
      </c>
      <c r="B40" s="319">
        <f>'[5]CAPEX-NA'!$E$6</f>
        <v>0.36433764514219774</v>
      </c>
      <c r="C40" s="319">
        <f>'[5]CAPEX-NA'!$F$6</f>
        <v>0.26232310450238239</v>
      </c>
      <c r="D40" s="319">
        <f>'[5]CAPEX-NA'!$G$6</f>
        <v>0.20038570482820878</v>
      </c>
      <c r="E40" s="319">
        <f>'[5]CAPEX-EU'!$E$6</f>
        <v>0.25714399738368277</v>
      </c>
      <c r="F40" s="319">
        <f>'[5]CAPEX-EU'!$F$6</f>
        <v>0.1851436781162516</v>
      </c>
      <c r="G40" s="319">
        <f>'[5]CAPEX-EU'!$G$6</f>
        <v>0.15428639843020966</v>
      </c>
      <c r="H40" s="319">
        <f>'[5]CAPEX-ME'!$E$6</f>
        <v>0.12137539033025858</v>
      </c>
      <c r="I40" s="319">
        <f>'[5]CAPEX-ME'!$F$6</f>
        <v>9.5694759928008744E-2</v>
      </c>
      <c r="J40" s="319">
        <f>'[5]CAPEX-ME'!$G$6</f>
        <v>6.6820181923836333E-2</v>
      </c>
      <c r="K40" s="319">
        <f>'[5]CAPEX-CH'!$E$6</f>
        <v>2.6001358283857123</v>
      </c>
      <c r="L40" s="319">
        <f>'[5]CAPEX-CH'!$F$6</f>
        <v>1.8720977964377128</v>
      </c>
      <c r="M40" s="319">
        <f>'[5]CAPEX-CH'!$G$6</f>
        <v>1.5600814970314274</v>
      </c>
      <c r="N40" s="329">
        <f t="shared" si="7"/>
        <v>3.3429928612418514</v>
      </c>
      <c r="O40" s="329">
        <f t="shared" si="8"/>
        <v>2.4152593389843555</v>
      </c>
      <c r="P40" s="329">
        <f t="shared" si="9"/>
        <v>1.9815737822136823</v>
      </c>
    </row>
    <row r="41" spans="1:16" ht="15.75" thickBot="1" x14ac:dyDescent="0.3">
      <c r="A41" s="318" t="s">
        <v>558</v>
      </c>
      <c r="B41" s="319">
        <f>'[5]CAPEX-NA'!$H$6</f>
        <v>0.15012634478447406</v>
      </c>
      <c r="C41" s="319">
        <f>'[5]CAPEX-NA'!$I$6</f>
        <v>0.10809096824482133</v>
      </c>
      <c r="D41" s="319">
        <f>'[5]CAPEX-NA'!$J$6</f>
        <v>9.0075806870684436E-2</v>
      </c>
      <c r="E41" s="319">
        <f>'[5]CAPEX-EU'!$H$6</f>
        <v>8.3722667091114644E-2</v>
      </c>
      <c r="F41" s="319">
        <f>'[5]CAPEX-EU'!$I$6</f>
        <v>6.0280320305602542E-2</v>
      </c>
      <c r="G41" s="319">
        <f>'[5]CAPEX-EU'!$J$6</f>
        <v>5.0233600254668782E-2</v>
      </c>
      <c r="H41" s="319">
        <f>'[5]CAPEX-ME'!$H$6</f>
        <v>5.0220352732962867E-2</v>
      </c>
      <c r="I41" s="319">
        <f>'[5]CAPEX-ME'!$I$6</f>
        <v>5.3286511552029597E-2</v>
      </c>
      <c r="J41" s="319">
        <f>'[5]CAPEX-ME'!$J$6</f>
        <v>2.8975875327150416E-2</v>
      </c>
      <c r="K41" s="319">
        <f>'[5]CAPEX-CH'!$H$6</f>
        <v>0.34336741200529841</v>
      </c>
      <c r="L41" s="319">
        <f>'[5]CAPEX-CH'!$I$6</f>
        <v>0.24722453664381486</v>
      </c>
      <c r="M41" s="319">
        <f>'[5]CAPEX-CH'!$J$6</f>
        <v>0.20602044720317905</v>
      </c>
      <c r="N41" s="329">
        <f t="shared" si="7"/>
        <v>0.62743677661385</v>
      </c>
      <c r="O41" s="329">
        <f t="shared" si="8"/>
        <v>0.46888233674626834</v>
      </c>
      <c r="P41" s="329">
        <f t="shared" si="9"/>
        <v>0.37530572965568265</v>
      </c>
    </row>
    <row r="42" spans="1:16" ht="15.75" thickBot="1" x14ac:dyDescent="0.3">
      <c r="A42" s="318" t="s">
        <v>6</v>
      </c>
      <c r="B42" s="319">
        <v>0.38244211016486901</v>
      </c>
      <c r="C42" s="319">
        <v>0.27535831931870569</v>
      </c>
      <c r="D42" s="319">
        <v>0.21034316059067798</v>
      </c>
      <c r="E42" s="319">
        <f>E7</f>
        <v>0.40298409348624603</v>
      </c>
      <c r="F42" s="319">
        <f>E15</f>
        <v>0.29014854731009715</v>
      </c>
      <c r="G42" s="319">
        <f>E23</f>
        <v>0.2417904560917476</v>
      </c>
      <c r="H42" s="319">
        <f>H7</f>
        <v>0.2508558424471013</v>
      </c>
      <c r="I42" s="319">
        <f>H15</f>
        <v>0.18872491198436256</v>
      </c>
      <c r="J42" s="319">
        <f>H23</f>
        <v>0.1559629427517662</v>
      </c>
      <c r="K42" s="319">
        <f>K7</f>
        <v>1.8565365526919755</v>
      </c>
      <c r="L42" s="319">
        <f>K15</f>
        <v>1.3367063179382224</v>
      </c>
      <c r="M42" s="319">
        <f>K23</f>
        <v>1.1139219316151852</v>
      </c>
      <c r="N42" s="329">
        <f t="shared" si="7"/>
        <v>2.8928185987901918</v>
      </c>
      <c r="O42" s="329">
        <f t="shared" si="8"/>
        <v>2.0909380965513877</v>
      </c>
      <c r="P42" s="329">
        <f t="shared" si="9"/>
        <v>1.722018491049377</v>
      </c>
    </row>
    <row r="43" spans="1:16" ht="15.75" thickBot="1" x14ac:dyDescent="0.3">
      <c r="A43" s="318" t="s">
        <v>0</v>
      </c>
      <c r="B43" s="319">
        <v>1.0336999571769059</v>
      </c>
      <c r="C43" s="319">
        <v>0.74426396916737225</v>
      </c>
      <c r="D43" s="319">
        <v>0.56853497644729833</v>
      </c>
      <c r="E43" s="319">
        <f>E8</f>
        <v>1.0383291073727312</v>
      </c>
      <c r="F43" s="319">
        <f>E16</f>
        <v>0.74759695730836639</v>
      </c>
      <c r="G43" s="319">
        <f>E24</f>
        <v>0.62299746442363868</v>
      </c>
      <c r="H43" s="319">
        <f>H8</f>
        <v>0.30393708127481411</v>
      </c>
      <c r="I43" s="319">
        <f>H16</f>
        <v>0.23208587110727091</v>
      </c>
      <c r="J43" s="319">
        <f>H24</f>
        <v>0.18688170262964174</v>
      </c>
      <c r="K43" s="319">
        <f>K8</f>
        <v>2.0792743809208134</v>
      </c>
      <c r="L43" s="319">
        <f>K16</f>
        <v>1.4970775542629855</v>
      </c>
      <c r="M43" s="319">
        <f>K24</f>
        <v>1.247564628552488</v>
      </c>
      <c r="N43" s="329">
        <f t="shared" si="7"/>
        <v>4.4552405267452642</v>
      </c>
      <c r="O43" s="329">
        <f t="shared" si="8"/>
        <v>3.2210243518459949</v>
      </c>
      <c r="P43" s="329">
        <f t="shared" si="9"/>
        <v>2.6259787720530667</v>
      </c>
    </row>
    <row r="44" spans="1:16" ht="15.75" thickBot="1" x14ac:dyDescent="0.3">
      <c r="A44" s="318" t="s">
        <v>554</v>
      </c>
      <c r="B44" s="319">
        <f t="shared" ref="B44:L44" si="10">B38+B42+B43</f>
        <v>5.1121350921215081</v>
      </c>
      <c r="C44" s="319">
        <f t="shared" si="10"/>
        <v>3.680737266327486</v>
      </c>
      <c r="D44" s="319">
        <f t="shared" si="10"/>
        <v>2.9782570696487061</v>
      </c>
      <c r="E44" s="319">
        <f t="shared" si="10"/>
        <v>4.1750018585860591</v>
      </c>
      <c r="F44" s="319">
        <f t="shared" si="10"/>
        <v>3.0142706900290492</v>
      </c>
      <c r="G44" s="319">
        <f t="shared" si="10"/>
        <v>2.4739983412797066</v>
      </c>
      <c r="H44" s="319">
        <f t="shared" si="10"/>
        <v>1.8008334488064699</v>
      </c>
      <c r="I44" s="319">
        <f t="shared" si="10"/>
        <v>1.3491866116469375</v>
      </c>
      <c r="J44" s="319">
        <f t="shared" si="10"/>
        <v>1.2787987575364539</v>
      </c>
      <c r="K44" s="319">
        <f t="shared" si="10"/>
        <v>16.02878793290655</v>
      </c>
      <c r="L44" s="319">
        <f t="shared" si="10"/>
        <v>11.353956025086935</v>
      </c>
      <c r="M44" s="319">
        <f>M38+M42+M43</f>
        <v>8.6197928051670836</v>
      </c>
      <c r="N44" s="329">
        <f t="shared" si="7"/>
        <v>27.116758332420588</v>
      </c>
      <c r="O44" s="329">
        <f t="shared" si="8"/>
        <v>19.398150593090406</v>
      </c>
      <c r="P44" s="329">
        <f t="shared" si="9"/>
        <v>15.350846973631949</v>
      </c>
    </row>
    <row r="45" spans="1:16" x14ac:dyDescent="0.25">
      <c r="A45" s="1" t="s">
        <v>559</v>
      </c>
      <c r="B45" s="270"/>
      <c r="C45" s="270"/>
      <c r="D45" s="270"/>
      <c r="E45" s="270"/>
      <c r="F45" s="270"/>
      <c r="G45" s="270"/>
      <c r="H45" s="270"/>
      <c r="I45" s="270"/>
      <c r="J45" s="270"/>
      <c r="K45" s="270"/>
      <c r="L45" s="270"/>
      <c r="M45" s="270"/>
    </row>
    <row r="47" spans="1:16" ht="15.75" thickBot="1" x14ac:dyDescent="0.3">
      <c r="A47" s="1" t="s">
        <v>654</v>
      </c>
    </row>
    <row r="48" spans="1:16" ht="15.75" thickBot="1" x14ac:dyDescent="0.3">
      <c r="A48" s="351"/>
      <c r="B48" s="359" t="s">
        <v>11</v>
      </c>
      <c r="C48" s="360"/>
      <c r="D48" s="361"/>
      <c r="E48" s="359" t="s">
        <v>12</v>
      </c>
      <c r="F48" s="360"/>
      <c r="G48" s="361"/>
      <c r="H48" s="359" t="s">
        <v>13</v>
      </c>
      <c r="I48" s="360"/>
      <c r="J48" s="361"/>
      <c r="K48" s="359" t="s">
        <v>14</v>
      </c>
      <c r="L48" s="360"/>
      <c r="M48" s="361"/>
    </row>
    <row r="49" spans="1:13" ht="15.75" thickBot="1" x14ac:dyDescent="0.3">
      <c r="A49" s="352"/>
      <c r="B49" s="324" t="s">
        <v>529</v>
      </c>
      <c r="C49" s="324" t="s">
        <v>540</v>
      </c>
      <c r="D49" s="324" t="s">
        <v>541</v>
      </c>
      <c r="E49" s="324" t="s">
        <v>529</v>
      </c>
      <c r="F49" s="324" t="s">
        <v>540</v>
      </c>
      <c r="G49" s="324" t="s">
        <v>541</v>
      </c>
      <c r="H49" s="324" t="s">
        <v>529</v>
      </c>
      <c r="I49" s="324" t="s">
        <v>540</v>
      </c>
      <c r="J49" s="324" t="s">
        <v>541</v>
      </c>
      <c r="K49" s="324" t="s">
        <v>529</v>
      </c>
      <c r="L49" s="324" t="s">
        <v>540</v>
      </c>
      <c r="M49" s="324" t="s">
        <v>541</v>
      </c>
    </row>
    <row r="50" spans="1:13" ht="15.75" thickBot="1" x14ac:dyDescent="0.3">
      <c r="A50" s="318" t="s">
        <v>560</v>
      </c>
      <c r="B50" s="324">
        <v>2050</v>
      </c>
      <c r="C50" s="324">
        <v>2063</v>
      </c>
      <c r="D50" s="324">
        <v>2079</v>
      </c>
      <c r="E50" s="324">
        <v>2050</v>
      </c>
      <c r="F50" s="324">
        <v>2065</v>
      </c>
      <c r="G50" s="324">
        <v>2080</v>
      </c>
      <c r="H50" s="324">
        <v>2060</v>
      </c>
      <c r="I50" s="324">
        <v>2080</v>
      </c>
      <c r="J50" s="325" t="s">
        <v>561</v>
      </c>
      <c r="K50" s="325">
        <v>2060</v>
      </c>
      <c r="L50" s="325">
        <v>2080</v>
      </c>
      <c r="M50" s="325" t="s">
        <v>561</v>
      </c>
    </row>
    <row r="51" spans="1:13" ht="15.75" thickBot="1" x14ac:dyDescent="0.3">
      <c r="A51" s="318" t="s">
        <v>556</v>
      </c>
      <c r="B51" s="324">
        <v>2050</v>
      </c>
      <c r="C51" s="324">
        <v>2063</v>
      </c>
      <c r="D51" s="324">
        <v>2079</v>
      </c>
      <c r="E51" s="324">
        <v>2050</v>
      </c>
      <c r="F51" s="324">
        <v>2065</v>
      </c>
      <c r="G51" s="324">
        <v>2080</v>
      </c>
      <c r="H51" s="324">
        <v>2060</v>
      </c>
      <c r="I51" s="324">
        <v>2080</v>
      </c>
      <c r="J51" s="325" t="s">
        <v>561</v>
      </c>
      <c r="K51" s="325">
        <v>2060</v>
      </c>
      <c r="L51" s="325">
        <v>2080</v>
      </c>
      <c r="M51" s="325" t="s">
        <v>561</v>
      </c>
    </row>
    <row r="52" spans="1:13" ht="15.75" customHeight="1" thickBot="1" x14ac:dyDescent="0.3">
      <c r="A52" s="318" t="s">
        <v>557</v>
      </c>
      <c r="B52" s="324">
        <v>2050</v>
      </c>
      <c r="C52" s="324">
        <v>2062</v>
      </c>
      <c r="D52" s="324">
        <v>2075</v>
      </c>
      <c r="E52" s="324">
        <v>2050</v>
      </c>
      <c r="F52" s="324">
        <v>2063</v>
      </c>
      <c r="G52" s="324">
        <v>2079</v>
      </c>
      <c r="H52" s="324">
        <v>2060</v>
      </c>
      <c r="I52" s="324">
        <v>2074</v>
      </c>
      <c r="J52" s="325" t="s">
        <v>561</v>
      </c>
      <c r="K52" s="325">
        <v>2060</v>
      </c>
      <c r="L52" s="325">
        <v>2078</v>
      </c>
      <c r="M52" s="325" t="s">
        <v>561</v>
      </c>
    </row>
    <row r="53" spans="1:13" ht="15.75" thickBot="1" x14ac:dyDescent="0.3">
      <c r="A53" s="318" t="s">
        <v>558</v>
      </c>
      <c r="B53" s="324">
        <v>2050</v>
      </c>
      <c r="C53" s="324">
        <v>2060</v>
      </c>
      <c r="D53" s="324">
        <v>2072</v>
      </c>
      <c r="E53" s="324">
        <v>2050</v>
      </c>
      <c r="F53" s="324">
        <v>2066</v>
      </c>
      <c r="G53" s="324">
        <v>2072</v>
      </c>
      <c r="H53" s="324">
        <v>2060</v>
      </c>
      <c r="I53" s="324">
        <v>2075</v>
      </c>
      <c r="J53" s="325" t="s">
        <v>561</v>
      </c>
      <c r="K53" s="325">
        <v>2060</v>
      </c>
      <c r="L53" s="325">
        <v>2078</v>
      </c>
      <c r="M53" s="325" t="s">
        <v>561</v>
      </c>
    </row>
    <row r="54" spans="1:13" ht="15.75" thickBot="1" x14ac:dyDescent="0.3">
      <c r="A54" s="318" t="s">
        <v>6</v>
      </c>
      <c r="B54" s="324">
        <v>2050</v>
      </c>
      <c r="C54" s="324">
        <v>2063</v>
      </c>
      <c r="D54" s="324">
        <v>2076</v>
      </c>
      <c r="E54" s="324">
        <v>2050</v>
      </c>
      <c r="F54" s="324">
        <v>2080</v>
      </c>
      <c r="G54" s="324" t="s">
        <v>561</v>
      </c>
      <c r="H54" s="324">
        <v>2060</v>
      </c>
      <c r="I54" s="324">
        <v>2077</v>
      </c>
      <c r="J54" s="325" t="s">
        <v>561</v>
      </c>
      <c r="K54" s="325">
        <v>2060</v>
      </c>
      <c r="L54" s="325">
        <v>2080</v>
      </c>
      <c r="M54" s="325" t="s">
        <v>561</v>
      </c>
    </row>
    <row r="55" spans="1:13" ht="15.75" thickBot="1" x14ac:dyDescent="0.3">
      <c r="A55" s="318" t="s">
        <v>0</v>
      </c>
      <c r="B55" s="324">
        <v>2050</v>
      </c>
      <c r="C55" s="324">
        <v>2063</v>
      </c>
      <c r="D55" s="324">
        <v>2077</v>
      </c>
      <c r="E55" s="324">
        <v>2050</v>
      </c>
      <c r="F55" s="324">
        <v>2065</v>
      </c>
      <c r="G55" s="324">
        <v>2079</v>
      </c>
      <c r="H55" s="324">
        <v>2060</v>
      </c>
      <c r="I55" s="324">
        <v>2077</v>
      </c>
      <c r="J55" s="325" t="s">
        <v>561</v>
      </c>
      <c r="K55" s="325">
        <v>2060</v>
      </c>
      <c r="L55" s="325">
        <v>2079</v>
      </c>
      <c r="M55" s="325" t="s">
        <v>561</v>
      </c>
    </row>
    <row r="56" spans="1:13" x14ac:dyDescent="0.25">
      <c r="A56" s="1" t="s">
        <v>562</v>
      </c>
    </row>
  </sheetData>
  <mergeCells count="34">
    <mergeCell ref="N36:P36"/>
    <mergeCell ref="A48:A49"/>
    <mergeCell ref="B48:D48"/>
    <mergeCell ref="E48:G48"/>
    <mergeCell ref="H48:J48"/>
    <mergeCell ref="K48:M48"/>
    <mergeCell ref="A36:A37"/>
    <mergeCell ref="B36:D36"/>
    <mergeCell ref="E36:G36"/>
    <mergeCell ref="H36:J36"/>
    <mergeCell ref="K36:M36"/>
    <mergeCell ref="B28:D28"/>
    <mergeCell ref="E28:G28"/>
    <mergeCell ref="H28:J28"/>
    <mergeCell ref="K28:M28"/>
    <mergeCell ref="N28:P28"/>
    <mergeCell ref="N20:P20"/>
    <mergeCell ref="A12:A13"/>
    <mergeCell ref="B12:D12"/>
    <mergeCell ref="E12:G12"/>
    <mergeCell ref="H12:J12"/>
    <mergeCell ref="K12:M12"/>
    <mergeCell ref="N12:P12"/>
    <mergeCell ref="A20:A21"/>
    <mergeCell ref="B20:D20"/>
    <mergeCell ref="E20:G20"/>
    <mergeCell ref="H20:J20"/>
    <mergeCell ref="K20:M20"/>
    <mergeCell ref="N4:P4"/>
    <mergeCell ref="A4:A5"/>
    <mergeCell ref="B4:D4"/>
    <mergeCell ref="E4:G4"/>
    <mergeCell ref="H4:J4"/>
    <mergeCell ref="K4:M4"/>
  </mergeCells>
  <hyperlinks>
    <hyperlink ref="B1" location="'0. Contents'!A1" display=": Click here" xr:uid="{454D1A33-8B21-49D8-BC17-746BDC5FDF7E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9AC5B-4764-4B1F-A6C1-BAA7000BEC34}">
  <sheetPr>
    <tabColor rgb="FFFFFF99"/>
  </sheetPr>
  <dimension ref="A1:G29"/>
  <sheetViews>
    <sheetView zoomScaleNormal="100" workbookViewId="0">
      <selection activeCell="B1" sqref="B1"/>
    </sheetView>
  </sheetViews>
  <sheetFormatPr defaultRowHeight="14.25" x14ac:dyDescent="0.2"/>
  <cols>
    <col min="1" max="1" width="9.42578125" style="20" bestFit="1" customWidth="1"/>
    <col min="2" max="2" width="11.5703125" style="29" bestFit="1" customWidth="1"/>
    <col min="3" max="3" width="15.85546875" style="29" bestFit="1" customWidth="1"/>
    <col min="4" max="7" width="57.140625" style="20" customWidth="1"/>
    <col min="8" max="16384" width="9.140625" style="20"/>
  </cols>
  <sheetData>
    <row r="1" spans="1:7" ht="15" x14ac:dyDescent="0.25">
      <c r="A1" s="7" t="s">
        <v>103</v>
      </c>
      <c r="B1" s="309" t="s">
        <v>635</v>
      </c>
    </row>
    <row r="2" spans="1:7" ht="15" thickBot="1" x14ac:dyDescent="0.25"/>
    <row r="3" spans="1:7" x14ac:dyDescent="0.2">
      <c r="A3" s="369" t="s">
        <v>79</v>
      </c>
      <c r="B3" s="369" t="s">
        <v>80</v>
      </c>
      <c r="C3" s="369" t="s">
        <v>81</v>
      </c>
      <c r="D3" s="365" t="s">
        <v>11</v>
      </c>
      <c r="E3" s="365" t="s">
        <v>12</v>
      </c>
      <c r="F3" s="365" t="s">
        <v>13</v>
      </c>
      <c r="G3" s="365" t="s">
        <v>14</v>
      </c>
    </row>
    <row r="4" spans="1:7" x14ac:dyDescent="0.2">
      <c r="A4" s="370"/>
      <c r="B4" s="370"/>
      <c r="C4" s="370"/>
      <c r="D4" s="366"/>
      <c r="E4" s="366"/>
      <c r="F4" s="366"/>
      <c r="G4" s="366"/>
    </row>
    <row r="5" spans="1:7" x14ac:dyDescent="0.2">
      <c r="A5" s="370"/>
      <c r="B5" s="370"/>
      <c r="C5" s="370"/>
      <c r="D5" s="366"/>
      <c r="E5" s="366"/>
      <c r="F5" s="366"/>
      <c r="G5" s="366"/>
    </row>
    <row r="6" spans="1:7" ht="15" thickBot="1" x14ac:dyDescent="0.25">
      <c r="A6" s="371"/>
      <c r="B6" s="371"/>
      <c r="C6" s="371"/>
      <c r="D6" s="367"/>
      <c r="E6" s="367"/>
      <c r="F6" s="367"/>
      <c r="G6" s="367"/>
    </row>
    <row r="7" spans="1:7" ht="300" customHeight="1" thickBot="1" x14ac:dyDescent="0.25">
      <c r="A7" s="362" t="s">
        <v>82</v>
      </c>
      <c r="B7" s="21" t="s">
        <v>83</v>
      </c>
      <c r="C7" s="21" t="s">
        <v>84</v>
      </c>
      <c r="D7" s="22"/>
      <c r="E7" s="22"/>
      <c r="F7" s="22"/>
      <c r="G7" s="22"/>
    </row>
    <row r="8" spans="1:7" ht="300" customHeight="1" thickBot="1" x14ac:dyDescent="0.25">
      <c r="A8" s="363"/>
      <c r="B8" s="362" t="s">
        <v>85</v>
      </c>
      <c r="C8" s="21" t="s">
        <v>84</v>
      </c>
      <c r="D8" s="22"/>
      <c r="E8" s="22"/>
      <c r="F8" s="22"/>
      <c r="G8" s="22"/>
    </row>
    <row r="9" spans="1:7" ht="300" customHeight="1" thickBot="1" x14ac:dyDescent="0.25">
      <c r="A9" s="363"/>
      <c r="B9" s="363"/>
      <c r="C9" s="24" t="s">
        <v>86</v>
      </c>
      <c r="D9" s="25"/>
      <c r="E9" s="25"/>
      <c r="F9" s="25"/>
      <c r="G9" s="25"/>
    </row>
    <row r="10" spans="1:7" ht="300" customHeight="1" thickBot="1" x14ac:dyDescent="0.25">
      <c r="A10" s="363"/>
      <c r="B10" s="368"/>
      <c r="C10" s="26" t="s">
        <v>87</v>
      </c>
      <c r="D10" s="27"/>
      <c r="E10" s="27"/>
      <c r="F10" s="27"/>
      <c r="G10" s="27"/>
    </row>
    <row r="11" spans="1:7" ht="300" customHeight="1" thickBot="1" x14ac:dyDescent="0.25">
      <c r="A11" s="363"/>
      <c r="B11" s="362" t="s">
        <v>88</v>
      </c>
      <c r="C11" s="21" t="s">
        <v>89</v>
      </c>
      <c r="D11" s="22"/>
      <c r="E11" s="22"/>
      <c r="F11" s="22"/>
      <c r="G11" s="22"/>
    </row>
    <row r="12" spans="1:7" ht="300" customHeight="1" thickBot="1" x14ac:dyDescent="0.25">
      <c r="A12" s="363"/>
      <c r="B12" s="363"/>
      <c r="C12" s="21" t="s">
        <v>101</v>
      </c>
      <c r="D12" s="22"/>
      <c r="E12" s="22"/>
      <c r="F12" s="22"/>
      <c r="G12" s="22"/>
    </row>
    <row r="13" spans="1:7" ht="300" customHeight="1" thickBot="1" x14ac:dyDescent="0.25">
      <c r="A13" s="363"/>
      <c r="B13" s="364"/>
      <c r="C13" s="21" t="s">
        <v>87</v>
      </c>
      <c r="D13" s="22"/>
      <c r="E13" s="22"/>
      <c r="F13" s="22"/>
      <c r="G13" s="22"/>
    </row>
    <row r="14" spans="1:7" ht="300" customHeight="1" thickBot="1" x14ac:dyDescent="0.25">
      <c r="A14" s="363"/>
      <c r="B14" s="362" t="s">
        <v>90</v>
      </c>
      <c r="C14" s="21" t="s">
        <v>91</v>
      </c>
      <c r="D14" s="22"/>
      <c r="E14" s="22"/>
      <c r="F14" s="22"/>
      <c r="G14" s="22"/>
    </row>
    <row r="15" spans="1:7" ht="300" customHeight="1" thickBot="1" x14ac:dyDescent="0.25">
      <c r="A15" s="363"/>
      <c r="B15" s="363"/>
      <c r="C15" s="21" t="s">
        <v>92</v>
      </c>
      <c r="D15" s="22"/>
      <c r="E15" s="22"/>
      <c r="F15" s="22"/>
      <c r="G15" s="22"/>
    </row>
    <row r="16" spans="1:7" ht="300" customHeight="1" thickBot="1" x14ac:dyDescent="0.25">
      <c r="A16" s="363"/>
      <c r="B16" s="363"/>
      <c r="C16" s="21" t="s">
        <v>93</v>
      </c>
      <c r="D16" s="22"/>
      <c r="E16" s="22"/>
      <c r="F16" s="22"/>
      <c r="G16" s="22"/>
    </row>
    <row r="17" spans="1:7" ht="300" customHeight="1" thickBot="1" x14ac:dyDescent="0.25">
      <c r="A17" s="363"/>
      <c r="B17" s="364"/>
      <c r="C17" s="21" t="s">
        <v>89</v>
      </c>
      <c r="D17" s="22"/>
      <c r="E17" s="22"/>
      <c r="F17" s="22"/>
      <c r="G17" s="22"/>
    </row>
    <row r="18" spans="1:7" ht="300" customHeight="1" thickBot="1" x14ac:dyDescent="0.25">
      <c r="A18" s="363"/>
      <c r="B18" s="21" t="s">
        <v>94</v>
      </c>
      <c r="C18" s="21" t="s">
        <v>95</v>
      </c>
      <c r="D18" s="23"/>
      <c r="E18" s="23"/>
      <c r="F18" s="23"/>
      <c r="G18" s="23"/>
    </row>
    <row r="19" spans="1:7" ht="300" customHeight="1" thickBot="1" x14ac:dyDescent="0.25">
      <c r="A19" s="364"/>
      <c r="B19" s="21" t="s">
        <v>96</v>
      </c>
      <c r="C19" s="21" t="s">
        <v>97</v>
      </c>
      <c r="D19" s="23"/>
      <c r="E19" s="23"/>
      <c r="F19" s="23"/>
      <c r="G19" s="23"/>
    </row>
    <row r="20" spans="1:7" ht="300" customHeight="1" thickBot="1" x14ac:dyDescent="0.25">
      <c r="A20" s="28" t="s">
        <v>98</v>
      </c>
      <c r="B20" s="21" t="s">
        <v>83</v>
      </c>
      <c r="C20" s="21" t="s">
        <v>84</v>
      </c>
      <c r="D20" s="23"/>
      <c r="E20" s="23"/>
      <c r="F20" s="23"/>
      <c r="G20" s="23"/>
    </row>
    <row r="21" spans="1:7" ht="300" customHeight="1" thickBot="1" x14ac:dyDescent="0.25">
      <c r="A21" s="28" t="s">
        <v>99</v>
      </c>
      <c r="B21" s="21" t="s">
        <v>83</v>
      </c>
      <c r="C21" s="21" t="s">
        <v>84</v>
      </c>
      <c r="D21" s="23"/>
      <c r="E21" s="23"/>
      <c r="F21" s="23"/>
      <c r="G21" s="23"/>
    </row>
    <row r="22" spans="1:7" ht="300" customHeight="1" thickBot="1" x14ac:dyDescent="0.25">
      <c r="A22" s="362" t="s">
        <v>6</v>
      </c>
      <c r="B22" s="21" t="s">
        <v>83</v>
      </c>
      <c r="C22" s="21" t="s">
        <v>84</v>
      </c>
      <c r="D22" s="23"/>
      <c r="E22" s="23"/>
      <c r="F22" s="23"/>
      <c r="G22" s="23"/>
    </row>
    <row r="23" spans="1:7" ht="300" customHeight="1" thickBot="1" x14ac:dyDescent="0.25">
      <c r="A23" s="363"/>
      <c r="B23" s="362" t="s">
        <v>100</v>
      </c>
      <c r="C23" s="21" t="s">
        <v>84</v>
      </c>
      <c r="D23" s="23"/>
      <c r="E23" s="23"/>
      <c r="F23" s="23"/>
      <c r="G23" s="23"/>
    </row>
    <row r="24" spans="1:7" ht="300" customHeight="1" thickBot="1" x14ac:dyDescent="0.25">
      <c r="A24" s="363"/>
      <c r="B24" s="363"/>
      <c r="C24" s="21" t="s">
        <v>89</v>
      </c>
      <c r="D24" s="23"/>
      <c r="E24" s="23"/>
      <c r="F24" s="23"/>
      <c r="G24" s="23"/>
    </row>
    <row r="25" spans="1:7" ht="300" customHeight="1" thickBot="1" x14ac:dyDescent="0.25">
      <c r="A25" s="363"/>
      <c r="B25" s="363"/>
      <c r="C25" s="21" t="s">
        <v>101</v>
      </c>
      <c r="D25" s="23"/>
      <c r="E25" s="23"/>
      <c r="F25" s="23"/>
      <c r="G25" s="23"/>
    </row>
    <row r="26" spans="1:7" ht="300" customHeight="1" thickBot="1" x14ac:dyDescent="0.25">
      <c r="A26" s="368"/>
      <c r="B26" s="26" t="s">
        <v>96</v>
      </c>
      <c r="C26" s="21" t="s">
        <v>102</v>
      </c>
      <c r="D26" s="23"/>
      <c r="E26" s="23"/>
      <c r="F26" s="23"/>
      <c r="G26" s="23"/>
    </row>
    <row r="27" spans="1:7" ht="300" customHeight="1" thickBot="1" x14ac:dyDescent="0.25">
      <c r="A27" s="362" t="s">
        <v>0</v>
      </c>
      <c r="B27" s="21" t="s">
        <v>83</v>
      </c>
      <c r="C27" s="21" t="s">
        <v>84</v>
      </c>
      <c r="D27" s="23"/>
      <c r="E27" s="23"/>
      <c r="F27" s="23"/>
      <c r="G27" s="23"/>
    </row>
    <row r="28" spans="1:7" ht="300" customHeight="1" thickBot="1" x14ac:dyDescent="0.25">
      <c r="A28" s="363"/>
      <c r="B28" s="362" t="s">
        <v>88</v>
      </c>
      <c r="C28" s="21" t="s">
        <v>89</v>
      </c>
      <c r="D28" s="23"/>
      <c r="E28" s="23"/>
      <c r="F28" s="23"/>
      <c r="G28" s="23"/>
    </row>
    <row r="29" spans="1:7" ht="300" customHeight="1" thickBot="1" x14ac:dyDescent="0.25">
      <c r="A29" s="364"/>
      <c r="B29" s="364"/>
      <c r="C29" s="21" t="s">
        <v>101</v>
      </c>
      <c r="D29" s="23"/>
      <c r="E29" s="23"/>
      <c r="F29" s="23"/>
      <c r="G29" s="23"/>
    </row>
  </sheetData>
  <mergeCells count="15">
    <mergeCell ref="A27:A29"/>
    <mergeCell ref="B28:B29"/>
    <mergeCell ref="G3:G6"/>
    <mergeCell ref="A7:A19"/>
    <mergeCell ref="B8:B10"/>
    <mergeCell ref="B11:B13"/>
    <mergeCell ref="B14:B17"/>
    <mergeCell ref="A22:A26"/>
    <mergeCell ref="B23:B25"/>
    <mergeCell ref="A3:A6"/>
    <mergeCell ref="B3:B6"/>
    <mergeCell ref="C3:C6"/>
    <mergeCell ref="D3:D6"/>
    <mergeCell ref="E3:E6"/>
    <mergeCell ref="F3:F6"/>
  </mergeCells>
  <hyperlinks>
    <hyperlink ref="B1" location="'0. Contents'!A1" display=": Click here" xr:uid="{0E90A6DF-066C-462D-B076-A6C7ADCFCFA3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74872-E496-4C19-AE44-1AD13A2C7D9D}">
  <sheetPr>
    <tabColor rgb="FFFFFF99"/>
  </sheetPr>
  <dimension ref="A1:F37"/>
  <sheetViews>
    <sheetView zoomScale="110" zoomScaleNormal="110" workbookViewId="0">
      <selection activeCell="G10" sqref="G10"/>
    </sheetView>
  </sheetViews>
  <sheetFormatPr defaultColWidth="9.140625" defaultRowHeight="14.25" x14ac:dyDescent="0.2"/>
  <cols>
    <col min="1" max="1" width="67" style="20" customWidth="1"/>
    <col min="2" max="2" width="6.85546875" style="20" customWidth="1"/>
    <col min="3" max="6" width="24.28515625" style="20" customWidth="1"/>
    <col min="7" max="16384" width="9.140625" style="20"/>
  </cols>
  <sheetData>
    <row r="1" spans="1:6" ht="15" x14ac:dyDescent="0.25">
      <c r="A1" s="7" t="s">
        <v>103</v>
      </c>
      <c r="B1" s="309" t="s">
        <v>635</v>
      </c>
    </row>
    <row r="3" spans="1:6" s="31" customFormat="1" ht="18" x14ac:dyDescent="0.25">
      <c r="A3" s="30" t="s">
        <v>104</v>
      </c>
    </row>
    <row r="4" spans="1:6" s="34" customFormat="1" ht="18" x14ac:dyDescent="0.25">
      <c r="A4" s="32" t="s">
        <v>105</v>
      </c>
      <c r="B4" s="32" t="s">
        <v>106</v>
      </c>
      <c r="C4" s="33" t="s">
        <v>12</v>
      </c>
      <c r="D4" s="33" t="s">
        <v>13</v>
      </c>
      <c r="E4" s="331" t="s">
        <v>14</v>
      </c>
      <c r="F4" s="331" t="s">
        <v>11</v>
      </c>
    </row>
    <row r="5" spans="1:6" x14ac:dyDescent="0.2">
      <c r="A5" s="35" t="s">
        <v>107</v>
      </c>
      <c r="B5" s="35" t="s">
        <v>108</v>
      </c>
      <c r="C5" s="36">
        <v>0.5</v>
      </c>
      <c r="D5" s="36">
        <v>0.5</v>
      </c>
      <c r="E5" s="36">
        <v>0.5</v>
      </c>
      <c r="F5" s="36">
        <v>0.5</v>
      </c>
    </row>
    <row r="6" spans="1:6" x14ac:dyDescent="0.2">
      <c r="A6" s="35" t="s">
        <v>109</v>
      </c>
      <c r="B6" s="35" t="s">
        <v>108</v>
      </c>
      <c r="C6" s="36">
        <f>1-C5</f>
        <v>0.5</v>
      </c>
      <c r="D6" s="36">
        <f>1-D5</f>
        <v>0.5</v>
      </c>
      <c r="E6" s="36">
        <f>1-E5</f>
        <v>0.5</v>
      </c>
      <c r="F6" s="36">
        <f>1-F5</f>
        <v>0.5</v>
      </c>
    </row>
    <row r="7" spans="1:6" s="39" customFormat="1" x14ac:dyDescent="0.2">
      <c r="A7" s="37" t="s">
        <v>110</v>
      </c>
      <c r="B7" s="37" t="s">
        <v>108</v>
      </c>
      <c r="C7" s="38">
        <v>0.08</v>
      </c>
      <c r="D7" s="38">
        <v>0.1391</v>
      </c>
      <c r="E7" s="38">
        <v>0.1</v>
      </c>
      <c r="F7" s="38">
        <v>9.5000000000000001E-2</v>
      </c>
    </row>
    <row r="8" spans="1:6" s="39" customFormat="1" x14ac:dyDescent="0.2">
      <c r="A8" s="37" t="s">
        <v>111</v>
      </c>
      <c r="B8" s="37" t="s">
        <v>108</v>
      </c>
      <c r="C8" s="38">
        <v>2.18E-2</v>
      </c>
      <c r="D8" s="38">
        <v>0.05</v>
      </c>
      <c r="E8" s="38">
        <v>3.1E-2</v>
      </c>
      <c r="F8" s="38">
        <v>4.3299999999999998E-2</v>
      </c>
    </row>
    <row r="9" spans="1:6" x14ac:dyDescent="0.2">
      <c r="A9" s="40" t="s">
        <v>112</v>
      </c>
      <c r="B9" s="40" t="s">
        <v>108</v>
      </c>
      <c r="C9" s="41">
        <f>(C5*C7)+((C6*C8)*(1-C11))</f>
        <v>4.8175000000000003E-2</v>
      </c>
      <c r="D9" s="41">
        <f>(D5*D7)+((D6*D8)*(1-D11))</f>
        <v>8.8300000000000003E-2</v>
      </c>
      <c r="E9" s="41">
        <f>(E5*E7)+((E6*E8)*(1-E11))</f>
        <v>6.1624999999999999E-2</v>
      </c>
      <c r="F9" s="41">
        <f>(F5*F7)+((F6*F8)*(1-F11))</f>
        <v>6.3737500000000002E-2</v>
      </c>
    </row>
    <row r="10" spans="1:6" x14ac:dyDescent="0.2">
      <c r="A10" s="42" t="s">
        <v>113</v>
      </c>
      <c r="B10" s="35" t="s">
        <v>108</v>
      </c>
      <c r="C10" s="36">
        <v>0.02</v>
      </c>
      <c r="D10" s="36">
        <v>1.9E-2</v>
      </c>
      <c r="E10" s="36">
        <v>5.0000000000000001E-3</v>
      </c>
      <c r="F10" s="36">
        <v>2.9000000000000001E-2</v>
      </c>
    </row>
    <row r="11" spans="1:6" x14ac:dyDescent="0.2">
      <c r="A11" s="42" t="s">
        <v>114</v>
      </c>
      <c r="B11" s="35" t="s">
        <v>108</v>
      </c>
      <c r="C11" s="36">
        <v>0.25</v>
      </c>
      <c r="D11" s="36">
        <v>0.25</v>
      </c>
      <c r="E11" s="36">
        <v>0.25</v>
      </c>
      <c r="F11" s="36">
        <v>0.25</v>
      </c>
    </row>
    <row r="13" spans="1:6" ht="18" x14ac:dyDescent="0.25">
      <c r="A13" s="30" t="s">
        <v>115</v>
      </c>
    </row>
    <row r="14" spans="1:6" ht="15" x14ac:dyDescent="0.25">
      <c r="A14" s="33" t="s">
        <v>90</v>
      </c>
      <c r="B14" s="33" t="str">
        <f>$B$4</f>
        <v>Unit</v>
      </c>
      <c r="C14" s="33" t="str">
        <f>$C$4</f>
        <v>Europe</v>
      </c>
      <c r="D14" s="33" t="str">
        <f>$D$4</f>
        <v>Middle East</v>
      </c>
      <c r="E14" s="33" t="str">
        <f>$E$4</f>
        <v>China</v>
      </c>
      <c r="F14" s="33" t="str">
        <f>$F$4</f>
        <v>North America</v>
      </c>
    </row>
    <row r="15" spans="1:6" x14ac:dyDescent="0.2">
      <c r="A15" s="35" t="s">
        <v>116</v>
      </c>
      <c r="B15" s="35" t="s">
        <v>117</v>
      </c>
      <c r="C15" s="35">
        <v>30</v>
      </c>
      <c r="D15" s="35">
        <v>30</v>
      </c>
      <c r="E15" s="35">
        <v>30</v>
      </c>
      <c r="F15" s="35">
        <v>30</v>
      </c>
    </row>
    <row r="16" spans="1:6" x14ac:dyDescent="0.2">
      <c r="A16" s="35" t="s">
        <v>118</v>
      </c>
      <c r="B16" s="35" t="s">
        <v>117</v>
      </c>
      <c r="C16" s="35">
        <v>5</v>
      </c>
      <c r="D16" s="35">
        <v>5</v>
      </c>
      <c r="E16" s="35">
        <v>5</v>
      </c>
      <c r="F16" s="35">
        <v>5</v>
      </c>
    </row>
    <row r="17" spans="1:6" ht="15" x14ac:dyDescent="0.25">
      <c r="A17" s="40" t="s">
        <v>119</v>
      </c>
      <c r="B17" s="40" t="s">
        <v>108</v>
      </c>
      <c r="C17" s="43">
        <f>(((((($C$9*((1+$C$9)^C15))/(((1+$C$9)^C15)-1))))))</f>
        <v>6.3704439668709256E-2</v>
      </c>
      <c r="D17" s="43">
        <f>(((((($D$9*((1+$D$9)^D15))/(((1+$D$9)^D15)-1))))))</f>
        <v>9.5872422288699993E-2</v>
      </c>
      <c r="E17" s="43">
        <f>(((((($E$9*((1+$E$9)^E15))/(((1+$E$9)^E15)-1))))))</f>
        <v>7.3916581347069826E-2</v>
      </c>
      <c r="F17" s="43">
        <f>(((((($F$9*((1+$F$9)^F15))/(((1+$F$9)^F15)-1))))))</f>
        <v>7.557771749725932E-2</v>
      </c>
    </row>
    <row r="19" spans="1:6" ht="15" x14ac:dyDescent="0.25">
      <c r="A19" s="33" t="s">
        <v>120</v>
      </c>
      <c r="B19" s="33" t="str">
        <f>$B$4</f>
        <v>Unit</v>
      </c>
      <c r="C19" s="33" t="str">
        <f>$C$4</f>
        <v>Europe</v>
      </c>
      <c r="D19" s="33" t="str">
        <f>$D$4</f>
        <v>Middle East</v>
      </c>
      <c r="E19" s="33" t="str">
        <f>$E$4</f>
        <v>China</v>
      </c>
      <c r="F19" s="33" t="str">
        <f>$F$4</f>
        <v>North America</v>
      </c>
    </row>
    <row r="20" spans="1:6" x14ac:dyDescent="0.2">
      <c r="A20" s="35" t="s">
        <v>116</v>
      </c>
      <c r="B20" s="35" t="s">
        <v>117</v>
      </c>
      <c r="C20" s="35">
        <v>30</v>
      </c>
      <c r="D20" s="35">
        <v>30</v>
      </c>
      <c r="E20" s="35">
        <v>30</v>
      </c>
      <c r="F20" s="35">
        <v>30</v>
      </c>
    </row>
    <row r="21" spans="1:6" x14ac:dyDescent="0.2">
      <c r="A21" s="35" t="s">
        <v>118</v>
      </c>
      <c r="B21" s="35" t="s">
        <v>117</v>
      </c>
      <c r="C21" s="44">
        <v>7</v>
      </c>
      <c r="D21" s="44">
        <v>7</v>
      </c>
      <c r="E21" s="44">
        <v>7</v>
      </c>
      <c r="F21" s="44">
        <v>7</v>
      </c>
    </row>
    <row r="22" spans="1:6" ht="15" x14ac:dyDescent="0.25">
      <c r="A22" s="40" t="s">
        <v>119</v>
      </c>
      <c r="B22" s="40" t="s">
        <v>108</v>
      </c>
      <c r="C22" s="43">
        <f>(((((($C$9*((1+$C$9)^C20))/(((1+$C$9)^C20)-1))))))</f>
        <v>6.3704439668709256E-2</v>
      </c>
      <c r="D22" s="43">
        <f>(((((($D$9*((1+$D$9)^D20))/(((1+$D$9)^D20)-1))))))</f>
        <v>9.5872422288699993E-2</v>
      </c>
      <c r="E22" s="43">
        <f>(((((($E$9*((1+$E$9)^E20))/(((1+$E$9)^E20)-1))))))</f>
        <v>7.3916581347069826E-2</v>
      </c>
      <c r="F22" s="43">
        <f>(((((($F$9*((1+$F$9)^F20))/(((1+$F$9)^F20)-1))))))</f>
        <v>7.557771749725932E-2</v>
      </c>
    </row>
    <row r="24" spans="1:6" ht="15" x14ac:dyDescent="0.25">
      <c r="A24" s="33" t="s">
        <v>121</v>
      </c>
      <c r="B24" s="33" t="str">
        <f>$B$4</f>
        <v>Unit</v>
      </c>
      <c r="C24" s="33" t="str">
        <f>$C$4</f>
        <v>Europe</v>
      </c>
      <c r="D24" s="33" t="str">
        <f>$D$4</f>
        <v>Middle East</v>
      </c>
      <c r="E24" s="33" t="str">
        <f>$E$4</f>
        <v>China</v>
      </c>
      <c r="F24" s="33" t="str">
        <f>$F$4</f>
        <v>North America</v>
      </c>
    </row>
    <row r="25" spans="1:6" x14ac:dyDescent="0.2">
      <c r="A25" s="35" t="s">
        <v>116</v>
      </c>
      <c r="B25" s="35" t="s">
        <v>117</v>
      </c>
      <c r="C25" s="35">
        <v>60</v>
      </c>
      <c r="D25" s="35">
        <v>60</v>
      </c>
      <c r="E25" s="35">
        <v>60</v>
      </c>
      <c r="F25" s="35">
        <v>60</v>
      </c>
    </row>
    <row r="26" spans="1:6" x14ac:dyDescent="0.2">
      <c r="A26" s="35" t="s">
        <v>118</v>
      </c>
      <c r="B26" s="35" t="s">
        <v>117</v>
      </c>
      <c r="C26" s="44">
        <v>5</v>
      </c>
      <c r="D26" s="44">
        <v>5</v>
      </c>
      <c r="E26" s="44">
        <v>5</v>
      </c>
      <c r="F26" s="44">
        <v>5</v>
      </c>
    </row>
    <row r="27" spans="1:6" ht="15" x14ac:dyDescent="0.25">
      <c r="A27" s="40" t="s">
        <v>119</v>
      </c>
      <c r="B27" s="40" t="s">
        <v>108</v>
      </c>
      <c r="C27" s="43">
        <f>(((((($C$9*((1+$C$9)^C25))/(((1+$C$9)^C25)-1))))))</f>
        <v>5.1218691643533987E-2</v>
      </c>
      <c r="D27" s="43">
        <f>(((((($D$9*((1+$D$9)^D25))/(((1+$D$9)^D25)-1))))))</f>
        <v>8.8854320319709079E-2</v>
      </c>
      <c r="E27" s="43">
        <f>(((((($E$9*((1+$E$9)^E25))/(((1+$E$9)^E25)-1))))))</f>
        <v>6.337753673538625E-2</v>
      </c>
      <c r="F27" s="43">
        <f>(((((($F$9*((1+$F$9)^F25))/(((1+$F$9)^F25)-1))))))</f>
        <v>6.5341184076856712E-2</v>
      </c>
    </row>
    <row r="29" spans="1:6" ht="15" x14ac:dyDescent="0.25">
      <c r="A29" s="33" t="s">
        <v>122</v>
      </c>
      <c r="B29" s="33" t="str">
        <f>$B$4</f>
        <v>Unit</v>
      </c>
      <c r="C29" s="33" t="str">
        <f>$C$4</f>
        <v>Europe</v>
      </c>
      <c r="D29" s="33" t="str">
        <f>$D$4</f>
        <v>Middle East</v>
      </c>
      <c r="E29" s="33" t="str">
        <f>$E$4</f>
        <v>China</v>
      </c>
      <c r="F29" s="33" t="str">
        <f>$F$4</f>
        <v>North America</v>
      </c>
    </row>
    <row r="30" spans="1:6" x14ac:dyDescent="0.2">
      <c r="A30" s="35" t="s">
        <v>116</v>
      </c>
      <c r="B30" s="35" t="s">
        <v>117</v>
      </c>
      <c r="C30" s="35">
        <v>30</v>
      </c>
      <c r="D30" s="35">
        <v>30</v>
      </c>
      <c r="E30" s="35">
        <v>30</v>
      </c>
      <c r="F30" s="35">
        <v>30</v>
      </c>
    </row>
    <row r="31" spans="1:6" x14ac:dyDescent="0.2">
      <c r="A31" s="35" t="s">
        <v>118</v>
      </c>
      <c r="B31" s="35" t="s">
        <v>117</v>
      </c>
      <c r="C31" s="44">
        <v>3</v>
      </c>
      <c r="D31" s="44">
        <v>3</v>
      </c>
      <c r="E31" s="44">
        <v>3</v>
      </c>
      <c r="F31" s="44">
        <v>3</v>
      </c>
    </row>
    <row r="32" spans="1:6" ht="15" x14ac:dyDescent="0.25">
      <c r="A32" s="40" t="s">
        <v>119</v>
      </c>
      <c r="B32" s="40" t="s">
        <v>108</v>
      </c>
      <c r="C32" s="43">
        <f>(((((($C$9*((1+$C$9)^C30))/(((1+$C$9)^C30)-1))))))</f>
        <v>6.3704439668709256E-2</v>
      </c>
      <c r="D32" s="43">
        <f>(((((($D$9*((1+$D$9)^D30))/(((1+$D$9)^D30)-1))))))</f>
        <v>9.5872422288699993E-2</v>
      </c>
      <c r="E32" s="43">
        <f>(((((($E$9*((1+$E$9)^E30))/(((1+$E$9)^E30)-1))))))</f>
        <v>7.3916581347069826E-2</v>
      </c>
      <c r="F32" s="43">
        <f>(((((($F$9*((1+$F$9)^F30))/(((1+$F$9)^F30)-1))))))</f>
        <v>7.557771749725932E-2</v>
      </c>
    </row>
    <row r="34" spans="1:6" ht="15" x14ac:dyDescent="0.25">
      <c r="A34" s="33" t="s">
        <v>123</v>
      </c>
      <c r="B34" s="33" t="str">
        <f>$B$4</f>
        <v>Unit</v>
      </c>
      <c r="C34" s="33" t="str">
        <f>$C$4</f>
        <v>Europe</v>
      </c>
      <c r="D34" s="33" t="str">
        <f>$D$4</f>
        <v>Middle East</v>
      </c>
      <c r="E34" s="33" t="str">
        <f>$E$4</f>
        <v>China</v>
      </c>
      <c r="F34" s="33" t="str">
        <f>$F$4</f>
        <v>North America</v>
      </c>
    </row>
    <row r="35" spans="1:6" x14ac:dyDescent="0.2">
      <c r="A35" s="35" t="s">
        <v>116</v>
      </c>
      <c r="B35" s="35" t="s">
        <v>117</v>
      </c>
      <c r="C35" s="35">
        <v>30</v>
      </c>
      <c r="D35" s="35">
        <v>30</v>
      </c>
      <c r="E35" s="35">
        <v>30</v>
      </c>
      <c r="F35" s="35">
        <v>30</v>
      </c>
    </row>
    <row r="36" spans="1:6" x14ac:dyDescent="0.2">
      <c r="A36" s="35" t="s">
        <v>118</v>
      </c>
      <c r="B36" s="35" t="s">
        <v>117</v>
      </c>
      <c r="C36" s="44">
        <v>3</v>
      </c>
      <c r="D36" s="44">
        <v>3</v>
      </c>
      <c r="E36" s="44">
        <v>3</v>
      </c>
      <c r="F36" s="44">
        <v>3</v>
      </c>
    </row>
    <row r="37" spans="1:6" ht="15" x14ac:dyDescent="0.25">
      <c r="A37" s="40" t="s">
        <v>119</v>
      </c>
      <c r="B37" s="40" t="s">
        <v>108</v>
      </c>
      <c r="C37" s="43">
        <f>(((((($C$9*((1+$C$9)^C35))/(((1+$C$9)^C35)-1))))))</f>
        <v>6.3704439668709256E-2</v>
      </c>
      <c r="D37" s="43">
        <f>(((((($D$9*((1+$D$9)^D35))/(((1+$D$9)^D35)-1))))))</f>
        <v>9.5872422288699993E-2</v>
      </c>
      <c r="E37" s="43">
        <f>(((((($E$9*((1+$E$9)^E35))/(((1+$E$9)^E35)-1))))))</f>
        <v>7.3916581347069826E-2</v>
      </c>
      <c r="F37" s="43">
        <f>(((((($F$9*((1+$F$9)^F35))/(((1+$F$9)^F35)-1))))))</f>
        <v>7.557771749725932E-2</v>
      </c>
    </row>
  </sheetData>
  <hyperlinks>
    <hyperlink ref="B1" location="'0. Contents'!A1" display=": Click here" xr:uid="{5DFCBAA7-0BE6-4888-A943-12EAAF0722B7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9FDCF-F21F-4EEC-B32C-EB080DBF0DC2}">
  <sheetPr>
    <tabColor rgb="FFFFFF99"/>
  </sheetPr>
  <dimension ref="A1:D44"/>
  <sheetViews>
    <sheetView zoomScale="130" zoomScaleNormal="130" workbookViewId="0">
      <selection activeCell="E4" sqref="E4"/>
    </sheetView>
  </sheetViews>
  <sheetFormatPr defaultRowHeight="15" x14ac:dyDescent="0.25"/>
  <cols>
    <col min="1" max="16384" width="9.140625" style="1"/>
  </cols>
  <sheetData>
    <row r="1" spans="1:4" x14ac:dyDescent="0.25">
      <c r="A1" s="7" t="s">
        <v>103</v>
      </c>
      <c r="B1" s="309" t="s">
        <v>635</v>
      </c>
    </row>
    <row r="3" spans="1:4" ht="18.75" x14ac:dyDescent="0.3">
      <c r="A3" s="5" t="s">
        <v>294</v>
      </c>
    </row>
    <row r="4" spans="1:4" x14ac:dyDescent="0.25">
      <c r="A4" s="181" t="s">
        <v>295</v>
      </c>
    </row>
    <row r="5" spans="1:4" x14ac:dyDescent="0.25">
      <c r="A5" s="180" t="s">
        <v>296</v>
      </c>
    </row>
    <row r="7" spans="1:4" x14ac:dyDescent="0.25">
      <c r="A7" s="182" t="s">
        <v>297</v>
      </c>
    </row>
    <row r="8" spans="1:4" x14ac:dyDescent="0.25">
      <c r="A8" s="1" t="s">
        <v>260</v>
      </c>
      <c r="B8" s="1">
        <v>100</v>
      </c>
      <c r="C8" s="1" t="s">
        <v>248</v>
      </c>
    </row>
    <row r="9" spans="1:4" x14ac:dyDescent="0.25">
      <c r="A9" s="183" t="s">
        <v>298</v>
      </c>
      <c r="B9" s="183">
        <v>1.4</v>
      </c>
    </row>
    <row r="10" spans="1:4" x14ac:dyDescent="0.25">
      <c r="A10" s="183" t="s">
        <v>299</v>
      </c>
      <c r="B10" s="183">
        <v>0.7</v>
      </c>
    </row>
    <row r="12" spans="1:4" x14ac:dyDescent="0.25">
      <c r="A12" s="1" t="s">
        <v>300</v>
      </c>
      <c r="B12" s="1" t="s">
        <v>131</v>
      </c>
      <c r="C12" s="1" t="s">
        <v>301</v>
      </c>
    </row>
    <row r="13" spans="1:4" x14ac:dyDescent="0.25">
      <c r="A13" s="10">
        <f t="shared" ref="A13:A19" si="0">($B$8)*(1/((1+EXP(-$B$9*(B13-$B$16)))^$B$10))</f>
        <v>5.2317781342251397</v>
      </c>
      <c r="B13" s="1">
        <v>2030</v>
      </c>
      <c r="C13" s="184">
        <f>(A13-0)/$B$8</f>
        <v>5.2317781342251395E-2</v>
      </c>
      <c r="D13" s="1">
        <f t="shared" ref="D13:D19" si="1">(B13-$B$16)</f>
        <v>-3</v>
      </c>
    </row>
    <row r="14" spans="1:4" x14ac:dyDescent="0.25">
      <c r="A14" s="10">
        <f t="shared" si="0"/>
        <v>13.515635596447485</v>
      </c>
      <c r="B14" s="1">
        <v>2031</v>
      </c>
      <c r="C14" s="184">
        <f>(A14-0)/$B$8</f>
        <v>0.13515635596447484</v>
      </c>
      <c r="D14" s="1">
        <f t="shared" si="1"/>
        <v>-2</v>
      </c>
    </row>
    <row r="15" spans="1:4" x14ac:dyDescent="0.25">
      <c r="A15" s="10">
        <f t="shared" si="0"/>
        <v>32.164970864384046</v>
      </c>
      <c r="B15" s="1">
        <v>2032</v>
      </c>
      <c r="C15" s="184">
        <f>(A15-A14)/$B$8</f>
        <v>0.18649335267936562</v>
      </c>
      <c r="D15" s="1">
        <f t="shared" si="1"/>
        <v>-1</v>
      </c>
    </row>
    <row r="16" spans="1:4" x14ac:dyDescent="0.25">
      <c r="A16" s="10">
        <f t="shared" si="0"/>
        <v>61.557220667245815</v>
      </c>
      <c r="B16" s="1">
        <v>2033</v>
      </c>
      <c r="C16" s="184">
        <f>(A16-A15)/$B$8</f>
        <v>0.2939224980286177</v>
      </c>
      <c r="D16" s="1">
        <f t="shared" si="1"/>
        <v>0</v>
      </c>
    </row>
    <row r="17" spans="1:4" x14ac:dyDescent="0.25">
      <c r="A17" s="10">
        <f t="shared" si="0"/>
        <v>85.702157391085905</v>
      </c>
      <c r="B17" s="1">
        <v>2034</v>
      </c>
      <c r="C17" s="184">
        <f>(A17-A16)/$B$8</f>
        <v>0.24144936723840091</v>
      </c>
      <c r="D17" s="1">
        <f t="shared" si="1"/>
        <v>1</v>
      </c>
    </row>
    <row r="18" spans="1:4" x14ac:dyDescent="0.25">
      <c r="A18" s="10">
        <f t="shared" si="0"/>
        <v>95.951917592654013</v>
      </c>
      <c r="B18" s="1">
        <v>2035</v>
      </c>
      <c r="C18" s="184">
        <f>(A18-A17)/$B$8</f>
        <v>0.10249760201568109</v>
      </c>
      <c r="D18" s="1">
        <f t="shared" si="1"/>
        <v>2</v>
      </c>
    </row>
    <row r="19" spans="1:4" x14ac:dyDescent="0.25">
      <c r="A19" s="10">
        <f t="shared" si="0"/>
        <v>98.963511126819142</v>
      </c>
      <c r="B19" s="1">
        <v>2036</v>
      </c>
      <c r="C19" s="184">
        <f>(A19-A18)/$B$8</f>
        <v>3.0115935341651294E-2</v>
      </c>
      <c r="D19" s="1">
        <f t="shared" si="1"/>
        <v>3</v>
      </c>
    </row>
    <row r="21" spans="1:4" x14ac:dyDescent="0.25">
      <c r="A21" s="182" t="s">
        <v>302</v>
      </c>
    </row>
    <row r="22" spans="1:4" x14ac:dyDescent="0.25">
      <c r="A22" s="1" t="s">
        <v>260</v>
      </c>
      <c r="B22" s="1">
        <v>100</v>
      </c>
      <c r="C22" s="1" t="s">
        <v>248</v>
      </c>
    </row>
    <row r="23" spans="1:4" x14ac:dyDescent="0.25">
      <c r="A23" s="183" t="s">
        <v>298</v>
      </c>
      <c r="B23" s="183">
        <v>2.5</v>
      </c>
    </row>
    <row r="24" spans="1:4" x14ac:dyDescent="0.25">
      <c r="A24" s="183" t="s">
        <v>299</v>
      </c>
      <c r="B24" s="183">
        <v>0.6</v>
      </c>
    </row>
    <row r="26" spans="1:4" x14ac:dyDescent="0.25">
      <c r="A26" s="1" t="s">
        <v>300</v>
      </c>
      <c r="B26" s="1" t="s">
        <v>131</v>
      </c>
      <c r="C26" s="1" t="s">
        <v>301</v>
      </c>
    </row>
    <row r="27" spans="1:4" x14ac:dyDescent="0.25">
      <c r="A27" s="10">
        <f>($B$8)*(1/((1+EXP(-$B$23*(B27-$B$29)))^$B$24))</f>
        <v>4.9586869451750006</v>
      </c>
      <c r="B27" s="1">
        <v>2030</v>
      </c>
      <c r="C27" s="184">
        <f>(A27-0)/$B$8</f>
        <v>4.9586869451750004E-2</v>
      </c>
      <c r="D27" s="1">
        <f>(B27-$B$29)</f>
        <v>-2</v>
      </c>
    </row>
    <row r="28" spans="1:4" x14ac:dyDescent="0.25">
      <c r="A28" s="10">
        <f>($B$8)*(1/((1+EXP(-$B$23*(B28-$B$29)))^$B$24))</f>
        <v>21.281461580575218</v>
      </c>
      <c r="B28" s="1">
        <v>2031</v>
      </c>
      <c r="C28" s="184">
        <f>(A28-A27)/$B$8</f>
        <v>0.1632277463540022</v>
      </c>
      <c r="D28" s="1">
        <f>(B28-$B$29)</f>
        <v>-1</v>
      </c>
    </row>
    <row r="29" spans="1:4" x14ac:dyDescent="0.25">
      <c r="A29" s="10">
        <f>($B$8)*(1/((1+EXP(-$B$23*(B29-$B$29)))^$B$24))</f>
        <v>65.975395538644719</v>
      </c>
      <c r="B29" s="1">
        <v>2032</v>
      </c>
      <c r="C29" s="184">
        <f>(A29-A28)/$B$8</f>
        <v>0.44693933958069498</v>
      </c>
      <c r="D29" s="1">
        <f>(B29-$B$29)</f>
        <v>0</v>
      </c>
    </row>
    <row r="30" spans="1:4" x14ac:dyDescent="0.25">
      <c r="A30" s="10">
        <f>($B$8)*(1/((1+EXP(-$B$23*(B30-$B$29)))^$B$24))</f>
        <v>95.376893766483406</v>
      </c>
      <c r="B30" s="1">
        <v>2033</v>
      </c>
      <c r="C30" s="184">
        <f>(A30-A29)/$B$8</f>
        <v>0.29401498227838685</v>
      </c>
      <c r="D30" s="1">
        <f>(B30-$B$29)</f>
        <v>1</v>
      </c>
    </row>
    <row r="31" spans="1:4" x14ac:dyDescent="0.25">
      <c r="A31" s="10">
        <f>($B$8)*(1/((1+EXP(-$B$23*(B31-$B$29)))^$B$24))</f>
        <v>99.597889727841164</v>
      </c>
      <c r="B31" s="1">
        <v>2034</v>
      </c>
      <c r="C31" s="184">
        <f>(A31-A30)/$B$8</f>
        <v>4.2209959613577583E-2</v>
      </c>
      <c r="D31" s="1">
        <f>(B31-$B$29)</f>
        <v>2</v>
      </c>
    </row>
    <row r="33" spans="1:4" x14ac:dyDescent="0.25">
      <c r="A33" s="10"/>
      <c r="C33" s="184"/>
    </row>
    <row r="34" spans="1:4" x14ac:dyDescent="0.25">
      <c r="A34" s="182" t="s">
        <v>303</v>
      </c>
    </row>
    <row r="35" spans="1:4" x14ac:dyDescent="0.25">
      <c r="A35" s="1" t="s">
        <v>260</v>
      </c>
      <c r="B35" s="1">
        <v>100</v>
      </c>
      <c r="C35" s="1" t="s">
        <v>248</v>
      </c>
    </row>
    <row r="36" spans="1:4" x14ac:dyDescent="0.25">
      <c r="A36" s="183" t="s">
        <v>298</v>
      </c>
      <c r="B36" s="183">
        <v>6</v>
      </c>
    </row>
    <row r="37" spans="1:4" x14ac:dyDescent="0.25">
      <c r="A37" s="183" t="s">
        <v>299</v>
      </c>
      <c r="B37" s="183">
        <v>0.5</v>
      </c>
    </row>
    <row r="39" spans="1:4" x14ac:dyDescent="0.25">
      <c r="A39" s="1" t="s">
        <v>300</v>
      </c>
      <c r="B39" s="1" t="s">
        <v>131</v>
      </c>
      <c r="C39" s="1" t="s">
        <v>301</v>
      </c>
    </row>
    <row r="40" spans="1:4" x14ac:dyDescent="0.25">
      <c r="A40" s="10">
        <f>($B$8)*(1/((1+EXP(-$B$36*(B40-$B$41)))^$B$37))</f>
        <v>4.972547794274857</v>
      </c>
      <c r="B40" s="1">
        <v>2030</v>
      </c>
      <c r="C40" s="184">
        <f>(A40-0)/$B$8</f>
        <v>4.9725477942748571E-2</v>
      </c>
      <c r="D40" s="1">
        <f>(B40-$B$41)</f>
        <v>-1</v>
      </c>
    </row>
    <row r="41" spans="1:4" x14ac:dyDescent="0.25">
      <c r="A41" s="10">
        <f>($B$8)*(1/((1+EXP(-$B$36*(B41-$B$41)))^$B$37))</f>
        <v>70.710678118654741</v>
      </c>
      <c r="B41" s="1">
        <v>2031</v>
      </c>
      <c r="C41" s="184">
        <f>(A41-A40)/$B$8</f>
        <v>0.65738130324379884</v>
      </c>
      <c r="D41" s="1">
        <f>(B41-$B$41)</f>
        <v>0</v>
      </c>
    </row>
    <row r="42" spans="1:4" x14ac:dyDescent="0.25">
      <c r="A42" s="10">
        <f>($B$8)*(1/((1+EXP(-$B$36*(B42-$B$41)))^$B$37))</f>
        <v>99.876292324223044</v>
      </c>
      <c r="B42" s="1">
        <v>2032</v>
      </c>
      <c r="C42" s="184">
        <f>(A42-A41)/$B$8</f>
        <v>0.29165614205568302</v>
      </c>
      <c r="D42" s="1">
        <f>(B42-$B$41)</f>
        <v>1</v>
      </c>
    </row>
    <row r="44" spans="1:4" x14ac:dyDescent="0.25">
      <c r="A44" s="10"/>
      <c r="C44" s="184"/>
    </row>
  </sheetData>
  <hyperlinks>
    <hyperlink ref="A5" r:id="rId1" xr:uid="{74389756-F1C5-4C0D-A361-B458FB91061A}"/>
    <hyperlink ref="B1" location="'0. Contents'!A1" display=": Click here" xr:uid="{E1F2DD09-17F0-4244-967D-27BF008E9710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F25B0-E605-47F8-BE57-2683B85CBCDA}">
  <sheetPr>
    <tabColor rgb="FFFFFF99"/>
  </sheetPr>
  <dimension ref="A1:AL43"/>
  <sheetViews>
    <sheetView zoomScale="85" zoomScaleNormal="85" workbookViewId="0">
      <pane xSplit="1" topLeftCell="B1" activePane="topRight" state="frozen"/>
      <selection pane="topRight" activeCell="Q42" sqref="Q42"/>
    </sheetView>
  </sheetViews>
  <sheetFormatPr defaultColWidth="9.140625" defaultRowHeight="15" x14ac:dyDescent="0.25"/>
  <cols>
    <col min="1" max="1" width="38.7109375" style="45" bestFit="1" customWidth="1"/>
    <col min="2" max="2" width="40" style="45" bestFit="1" customWidth="1"/>
    <col min="3" max="3" width="54.7109375" style="45" bestFit="1" customWidth="1"/>
    <col min="4" max="4" width="11.42578125" style="45" bestFit="1" customWidth="1"/>
    <col min="5" max="5" width="11.42578125" style="45" customWidth="1"/>
    <col min="6" max="6" width="10" style="45" bestFit="1" customWidth="1"/>
    <col min="7" max="7" width="18.85546875" style="45" bestFit="1" customWidth="1"/>
    <col min="8" max="8" width="10.5703125" style="46" bestFit="1" customWidth="1"/>
    <col min="9" max="9" width="11.140625" style="47" bestFit="1" customWidth="1"/>
    <col min="10" max="10" width="9.140625" style="48" customWidth="1"/>
    <col min="11" max="11" width="12.85546875" style="45" bestFit="1" customWidth="1"/>
    <col min="12" max="12" width="18.85546875" style="45" bestFit="1" customWidth="1"/>
    <col min="13" max="13" width="12.85546875" style="49" customWidth="1"/>
    <col min="14" max="14" width="9.140625" style="47" bestFit="1" customWidth="1"/>
    <col min="15" max="15" width="9.140625" style="48" customWidth="1"/>
    <col min="16" max="16" width="16" style="45" bestFit="1" customWidth="1"/>
    <col min="17" max="17" width="18.85546875" style="45" bestFit="1" customWidth="1"/>
    <col min="18" max="18" width="16" style="46" customWidth="1"/>
    <col min="19" max="19" width="8.7109375" style="47" bestFit="1" customWidth="1"/>
    <col min="20" max="20" width="8.7109375" style="48" customWidth="1"/>
    <col min="21" max="21" width="15.42578125" style="45" bestFit="1" customWidth="1"/>
    <col min="22" max="22" width="19" style="45" bestFit="1" customWidth="1"/>
    <col min="23" max="23" width="15.42578125" style="46" customWidth="1"/>
    <col min="24" max="24" width="10.42578125" style="47" bestFit="1" customWidth="1"/>
    <col min="25" max="25" width="10.42578125" style="48" customWidth="1"/>
    <col min="26" max="26" width="96.42578125" style="11" customWidth="1"/>
    <col min="27" max="16384" width="9.140625" style="1"/>
  </cols>
  <sheetData>
    <row r="1" spans="1:38" x14ac:dyDescent="0.25">
      <c r="A1" s="7" t="s">
        <v>103</v>
      </c>
      <c r="B1" s="309" t="s">
        <v>635</v>
      </c>
    </row>
    <row r="2" spans="1:38" x14ac:dyDescent="0.25">
      <c r="A2" s="7"/>
      <c r="B2" s="8"/>
    </row>
    <row r="3" spans="1:38" x14ac:dyDescent="0.25">
      <c r="A3" s="380" t="s">
        <v>386</v>
      </c>
      <c r="B3" s="51"/>
      <c r="C3" s="380" t="s">
        <v>124</v>
      </c>
      <c r="D3" s="381" t="s">
        <v>125</v>
      </c>
      <c r="E3" s="381" t="s">
        <v>126</v>
      </c>
      <c r="F3" s="379" t="s">
        <v>12</v>
      </c>
      <c r="G3" s="379"/>
      <c r="H3" s="379"/>
      <c r="I3" s="379"/>
      <c r="J3" s="379"/>
      <c r="K3" s="379" t="s">
        <v>13</v>
      </c>
      <c r="L3" s="379"/>
      <c r="M3" s="379"/>
      <c r="N3" s="379"/>
      <c r="O3" s="379"/>
      <c r="P3" s="380" t="s">
        <v>14</v>
      </c>
      <c r="Q3" s="380"/>
      <c r="R3" s="380"/>
      <c r="S3" s="380"/>
      <c r="T3" s="380"/>
      <c r="U3" s="380" t="s">
        <v>11</v>
      </c>
      <c r="V3" s="380"/>
      <c r="W3" s="380"/>
      <c r="X3" s="380"/>
      <c r="Y3" s="380"/>
      <c r="Z3" s="52"/>
    </row>
    <row r="4" spans="1:38" x14ac:dyDescent="0.25">
      <c r="A4" s="380"/>
      <c r="B4" s="53" t="s">
        <v>127</v>
      </c>
      <c r="C4" s="380"/>
      <c r="D4" s="381"/>
      <c r="E4" s="381"/>
      <c r="F4" s="50" t="s">
        <v>128</v>
      </c>
      <c r="G4" s="50" t="s">
        <v>132</v>
      </c>
      <c r="H4" s="54" t="s">
        <v>129</v>
      </c>
      <c r="I4" s="55" t="s">
        <v>130</v>
      </c>
      <c r="J4" s="56" t="s">
        <v>131</v>
      </c>
      <c r="K4" s="50" t="s">
        <v>128</v>
      </c>
      <c r="L4" s="50" t="s">
        <v>132</v>
      </c>
      <c r="M4" s="56" t="s">
        <v>129</v>
      </c>
      <c r="N4" s="55" t="s">
        <v>130</v>
      </c>
      <c r="O4" s="56" t="s">
        <v>131</v>
      </c>
      <c r="P4" s="50" t="s">
        <v>128</v>
      </c>
      <c r="Q4" s="50" t="s">
        <v>132</v>
      </c>
      <c r="R4" s="54" t="s">
        <v>129</v>
      </c>
      <c r="S4" s="55" t="s">
        <v>130</v>
      </c>
      <c r="T4" s="56" t="s">
        <v>131</v>
      </c>
      <c r="U4" s="50" t="s">
        <v>125</v>
      </c>
      <c r="V4" s="50" t="s">
        <v>132</v>
      </c>
      <c r="W4" s="54" t="s">
        <v>129</v>
      </c>
      <c r="X4" s="55" t="s">
        <v>130</v>
      </c>
      <c r="Y4" s="56" t="s">
        <v>131</v>
      </c>
      <c r="Z4" s="50" t="s">
        <v>133</v>
      </c>
    </row>
    <row r="5" spans="1:38" x14ac:dyDescent="0.25">
      <c r="A5" s="57" t="s">
        <v>25</v>
      </c>
      <c r="B5" s="57" t="s">
        <v>134</v>
      </c>
      <c r="C5" s="57" t="s">
        <v>135</v>
      </c>
      <c r="D5" s="57" t="s">
        <v>136</v>
      </c>
      <c r="E5" s="57"/>
      <c r="F5" s="58">
        <v>9.0271617738959353</v>
      </c>
      <c r="G5" s="58"/>
      <c r="H5" s="59">
        <v>9.52416119251955</v>
      </c>
      <c r="I5" s="60" t="s">
        <v>137</v>
      </c>
      <c r="J5" s="61">
        <v>2024</v>
      </c>
      <c r="K5" s="58">
        <v>1.4170793201646987</v>
      </c>
      <c r="L5" s="58"/>
      <c r="M5" s="59">
        <v>1.25</v>
      </c>
      <c r="N5" s="62" t="s">
        <v>138</v>
      </c>
      <c r="O5" s="63">
        <v>2020</v>
      </c>
      <c r="P5" s="64">
        <v>13.42</v>
      </c>
      <c r="Q5" s="64"/>
      <c r="R5" s="59"/>
      <c r="S5" s="65" t="s">
        <v>139</v>
      </c>
      <c r="T5" s="63">
        <v>2024</v>
      </c>
      <c r="U5" s="58">
        <v>1.804317724317003</v>
      </c>
      <c r="V5" s="58"/>
      <c r="W5" s="59">
        <v>1.9036562409469999</v>
      </c>
      <c r="X5" s="60" t="s">
        <v>137</v>
      </c>
      <c r="Y5" s="63">
        <v>2024</v>
      </c>
      <c r="Z5" s="66" t="s">
        <v>140</v>
      </c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</row>
    <row r="6" spans="1:38" x14ac:dyDescent="0.25">
      <c r="A6" s="251" t="s">
        <v>55</v>
      </c>
      <c r="B6" s="251" t="s">
        <v>141</v>
      </c>
      <c r="C6" s="251" t="s">
        <v>142</v>
      </c>
      <c r="D6" s="251" t="s">
        <v>136</v>
      </c>
      <c r="E6" s="251"/>
      <c r="F6" s="252">
        <v>3.2984005889045038</v>
      </c>
      <c r="G6" s="252"/>
      <c r="H6" s="253"/>
      <c r="I6" s="254"/>
      <c r="J6" s="255"/>
      <c r="K6" s="252"/>
      <c r="L6" s="252"/>
      <c r="M6" s="255"/>
      <c r="N6" s="254"/>
      <c r="O6" s="255"/>
      <c r="P6" s="252">
        <v>3.3514689152111354</v>
      </c>
      <c r="Q6" s="252"/>
      <c r="R6" s="253"/>
      <c r="S6" s="254"/>
      <c r="T6" s="255"/>
      <c r="U6" s="252">
        <v>2.216623168038546</v>
      </c>
      <c r="V6" s="252"/>
      <c r="W6" s="253"/>
      <c r="X6" s="256"/>
      <c r="Y6" s="255"/>
      <c r="Z6" s="257"/>
      <c r="AA6" s="258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</row>
    <row r="7" spans="1:38" x14ac:dyDescent="0.25">
      <c r="A7" s="57" t="s">
        <v>25</v>
      </c>
      <c r="B7" s="57" t="s">
        <v>134</v>
      </c>
      <c r="C7" s="57" t="s">
        <v>135</v>
      </c>
      <c r="D7" s="57" t="s">
        <v>143</v>
      </c>
      <c r="E7" s="57"/>
      <c r="F7" s="58">
        <v>471.21784459736784</v>
      </c>
      <c r="G7" s="58"/>
      <c r="H7" s="59"/>
      <c r="I7" s="65"/>
      <c r="J7" s="63"/>
      <c r="K7" s="58">
        <v>73.971540512597272</v>
      </c>
      <c r="L7" s="58"/>
      <c r="M7" s="63"/>
      <c r="N7" s="65"/>
      <c r="O7" s="63"/>
      <c r="P7" s="58">
        <v>700.524</v>
      </c>
      <c r="Q7" s="58"/>
      <c r="R7" s="59"/>
      <c r="S7" s="65"/>
      <c r="T7" s="63"/>
      <c r="U7" s="58">
        <v>94.185385209347558</v>
      </c>
      <c r="V7" s="58"/>
      <c r="W7" s="59"/>
      <c r="X7" s="61"/>
      <c r="Y7" s="63"/>
      <c r="Z7" s="66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</row>
    <row r="8" spans="1:38" x14ac:dyDescent="0.25">
      <c r="A8" s="251" t="s">
        <v>55</v>
      </c>
      <c r="B8" s="251" t="s">
        <v>141</v>
      </c>
      <c r="C8" s="251" t="s">
        <v>142</v>
      </c>
      <c r="D8" s="251" t="s">
        <v>143</v>
      </c>
      <c r="E8" s="251"/>
      <c r="F8" s="252">
        <v>96.643137254901958</v>
      </c>
      <c r="G8" s="252"/>
      <c r="H8" s="253">
        <v>80.8</v>
      </c>
      <c r="I8" s="259" t="s">
        <v>138</v>
      </c>
      <c r="J8" s="255">
        <v>2020</v>
      </c>
      <c r="K8" s="252"/>
      <c r="L8" s="252"/>
      <c r="M8" s="255"/>
      <c r="N8" s="254"/>
      <c r="O8" s="255"/>
      <c r="P8" s="252">
        <v>98.198039215686265</v>
      </c>
      <c r="Q8" s="252"/>
      <c r="R8" s="253">
        <v>82.1</v>
      </c>
      <c r="S8" s="259" t="s">
        <v>138</v>
      </c>
      <c r="T8" s="255">
        <v>2020</v>
      </c>
      <c r="U8" s="252">
        <v>64.947058823529403</v>
      </c>
      <c r="V8" s="252"/>
      <c r="W8" s="253">
        <v>54.3</v>
      </c>
      <c r="X8" s="259" t="s">
        <v>138</v>
      </c>
      <c r="Y8" s="255">
        <v>2020</v>
      </c>
      <c r="Z8" s="257"/>
      <c r="AA8" s="258"/>
      <c r="AB8" s="258"/>
      <c r="AC8" s="258"/>
      <c r="AD8" s="258"/>
      <c r="AE8" s="258"/>
      <c r="AF8" s="258"/>
      <c r="AG8" s="258"/>
      <c r="AH8" s="258"/>
      <c r="AI8" s="258"/>
      <c r="AJ8" s="258"/>
      <c r="AK8" s="258"/>
      <c r="AL8" s="258"/>
    </row>
    <row r="9" spans="1:38" x14ac:dyDescent="0.25">
      <c r="A9" s="73" t="s">
        <v>26</v>
      </c>
      <c r="B9" s="73" t="s">
        <v>513</v>
      </c>
      <c r="C9" s="73"/>
      <c r="D9" s="73" t="s">
        <v>143</v>
      </c>
      <c r="E9" s="73"/>
      <c r="F9" s="74">
        <v>299.01960784313724</v>
      </c>
      <c r="G9" s="74"/>
      <c r="H9" s="75">
        <v>250</v>
      </c>
      <c r="I9" s="76" t="s">
        <v>138</v>
      </c>
      <c r="J9" s="77">
        <v>2020</v>
      </c>
      <c r="K9" s="74">
        <v>499.96078431372547</v>
      </c>
      <c r="L9" s="74"/>
      <c r="M9" s="77">
        <v>418</v>
      </c>
      <c r="N9" s="76" t="s">
        <v>138</v>
      </c>
      <c r="O9" s="77">
        <v>2020</v>
      </c>
      <c r="P9" s="74">
        <v>668.60784313725492</v>
      </c>
      <c r="Q9" s="74"/>
      <c r="R9" s="75">
        <v>559</v>
      </c>
      <c r="S9" s="76" t="s">
        <v>138</v>
      </c>
      <c r="T9" s="77">
        <v>2020</v>
      </c>
      <c r="U9" s="74">
        <v>552.58823529411768</v>
      </c>
      <c r="V9" s="74"/>
      <c r="W9" s="75">
        <v>462</v>
      </c>
      <c r="X9" s="76" t="s">
        <v>138</v>
      </c>
      <c r="Y9" s="77">
        <v>2020</v>
      </c>
      <c r="Z9" s="78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</row>
    <row r="10" spans="1:38" x14ac:dyDescent="0.25">
      <c r="A10" s="73" t="s">
        <v>34</v>
      </c>
      <c r="B10" s="376" t="s">
        <v>134</v>
      </c>
      <c r="C10" s="73"/>
      <c r="D10" s="73" t="s">
        <v>143</v>
      </c>
      <c r="E10" s="73"/>
      <c r="F10" s="74"/>
      <c r="G10" s="74"/>
      <c r="H10" s="75"/>
      <c r="I10" s="76"/>
      <c r="J10" s="77"/>
      <c r="K10" s="74"/>
      <c r="L10" s="74"/>
      <c r="M10" s="77"/>
      <c r="N10" s="76"/>
      <c r="O10" s="77"/>
      <c r="P10" s="74"/>
      <c r="Q10" s="74"/>
      <c r="R10" s="75"/>
      <c r="S10" s="76"/>
      <c r="T10" s="77"/>
      <c r="U10" s="74">
        <v>113</v>
      </c>
      <c r="V10" s="74"/>
      <c r="W10" s="75"/>
      <c r="X10" s="250" t="s">
        <v>144</v>
      </c>
      <c r="Y10" s="77"/>
      <c r="Z10" s="78" t="s">
        <v>145</v>
      </c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</row>
    <row r="11" spans="1:38" x14ac:dyDescent="0.25">
      <c r="A11" s="73" t="s">
        <v>146</v>
      </c>
      <c r="B11" s="377"/>
      <c r="C11" s="73"/>
      <c r="D11" s="73" t="s">
        <v>143</v>
      </c>
      <c r="E11" s="73"/>
      <c r="F11" s="74">
        <v>670</v>
      </c>
      <c r="G11" s="74"/>
      <c r="H11" s="75"/>
      <c r="I11" s="250" t="s">
        <v>144</v>
      </c>
      <c r="J11" s="77"/>
      <c r="K11" s="74"/>
      <c r="L11" s="74"/>
      <c r="M11" s="77"/>
      <c r="N11" s="76"/>
      <c r="O11" s="77"/>
      <c r="P11" s="74">
        <v>644</v>
      </c>
      <c r="Q11" s="74"/>
      <c r="R11" s="250"/>
      <c r="S11" s="250" t="s">
        <v>144</v>
      </c>
      <c r="T11" s="77"/>
      <c r="U11" s="74">
        <v>410</v>
      </c>
      <c r="V11" s="74"/>
      <c r="W11" s="75"/>
      <c r="X11" s="250" t="s">
        <v>144</v>
      </c>
      <c r="Y11" s="77"/>
      <c r="Z11" s="78" t="s">
        <v>147</v>
      </c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</row>
    <row r="12" spans="1:38" x14ac:dyDescent="0.25">
      <c r="A12" s="73" t="s">
        <v>148</v>
      </c>
      <c r="B12" s="378"/>
      <c r="C12" s="73"/>
      <c r="D12" s="73" t="s">
        <v>143</v>
      </c>
      <c r="E12" s="73"/>
      <c r="F12" s="74">
        <v>543</v>
      </c>
      <c r="G12" s="74"/>
      <c r="H12" s="75"/>
      <c r="I12" s="250" t="s">
        <v>144</v>
      </c>
      <c r="J12" s="77"/>
      <c r="K12" s="74"/>
      <c r="L12" s="74"/>
      <c r="M12" s="77"/>
      <c r="N12" s="76"/>
      <c r="O12" s="77"/>
      <c r="P12" s="74">
        <v>631</v>
      </c>
      <c r="Q12" s="74"/>
      <c r="R12" s="250"/>
      <c r="S12" s="250" t="s">
        <v>144</v>
      </c>
      <c r="T12" s="77"/>
      <c r="U12" s="74">
        <v>350</v>
      </c>
      <c r="V12" s="74"/>
      <c r="W12" s="75"/>
      <c r="X12" s="250" t="s">
        <v>144</v>
      </c>
      <c r="Y12" s="77"/>
      <c r="Z12" s="78" t="s">
        <v>149</v>
      </c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</row>
    <row r="13" spans="1:38" x14ac:dyDescent="0.25">
      <c r="A13" s="51"/>
      <c r="B13" s="51"/>
      <c r="C13" s="51"/>
      <c r="D13" s="51"/>
      <c r="E13" s="51"/>
      <c r="F13" s="68"/>
      <c r="G13" s="68"/>
      <c r="H13" s="69"/>
      <c r="I13" s="80"/>
      <c r="J13" s="71"/>
      <c r="K13" s="68"/>
      <c r="L13" s="68"/>
      <c r="M13" s="71"/>
      <c r="N13" s="70"/>
      <c r="O13" s="71"/>
      <c r="P13" s="68"/>
      <c r="Q13" s="68"/>
      <c r="R13" s="80"/>
      <c r="S13" s="80"/>
      <c r="T13" s="71"/>
      <c r="U13" s="68"/>
      <c r="V13" s="68"/>
      <c r="W13" s="69"/>
      <c r="X13" s="80"/>
      <c r="Y13" s="71"/>
      <c r="Z13" s="72"/>
    </row>
    <row r="14" spans="1:38" x14ac:dyDescent="0.25">
      <c r="A14" s="81" t="s">
        <v>150</v>
      </c>
      <c r="B14" s="81"/>
      <c r="C14" s="86"/>
      <c r="D14" s="81" t="s">
        <v>136</v>
      </c>
      <c r="E14" s="81" t="s">
        <v>151</v>
      </c>
      <c r="F14" s="82">
        <v>87.337807606263993</v>
      </c>
      <c r="G14" s="82"/>
      <c r="H14" s="83">
        <v>25.6</v>
      </c>
      <c r="I14" s="84" t="s">
        <v>137</v>
      </c>
      <c r="J14" s="85">
        <v>2019</v>
      </c>
      <c r="K14" s="82">
        <v>25.246085011185684</v>
      </c>
      <c r="L14" s="82"/>
      <c r="M14" s="85">
        <v>7.4</v>
      </c>
      <c r="N14" s="84" t="s">
        <v>137</v>
      </c>
      <c r="O14" s="85">
        <v>2019</v>
      </c>
      <c r="P14" s="82">
        <v>49.809843400447434</v>
      </c>
      <c r="Q14" s="82"/>
      <c r="R14" s="83">
        <v>14.6</v>
      </c>
      <c r="S14" s="84" t="s">
        <v>137</v>
      </c>
      <c r="T14" s="85">
        <v>2019</v>
      </c>
      <c r="U14" s="82">
        <v>61.750559284116335</v>
      </c>
      <c r="V14" s="82"/>
      <c r="W14" s="83">
        <v>18.100000000000001</v>
      </c>
      <c r="X14" s="84" t="s">
        <v>137</v>
      </c>
      <c r="Y14" s="85">
        <v>2019</v>
      </c>
      <c r="Z14" s="8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</row>
    <row r="15" spans="1:38" x14ac:dyDescent="0.25">
      <c r="A15" s="81" t="s">
        <v>152</v>
      </c>
      <c r="B15" s="372" t="s">
        <v>514</v>
      </c>
      <c r="C15" s="86" t="s">
        <v>153</v>
      </c>
      <c r="D15" s="81" t="s">
        <v>136</v>
      </c>
      <c r="E15" s="81" t="s">
        <v>151</v>
      </c>
      <c r="F15" s="82">
        <v>55.022818791946314</v>
      </c>
      <c r="G15" s="82"/>
      <c r="H15" s="87"/>
      <c r="I15" s="88"/>
      <c r="J15" s="85"/>
      <c r="K15" s="82">
        <v>15.905033557046981</v>
      </c>
      <c r="L15" s="82"/>
      <c r="M15" s="89"/>
      <c r="N15" s="88"/>
      <c r="O15" s="85"/>
      <c r="P15" s="82">
        <v>31.380201342281882</v>
      </c>
      <c r="Q15" s="82"/>
      <c r="R15" s="87"/>
      <c r="S15" s="88"/>
      <c r="T15" s="85"/>
      <c r="U15" s="82">
        <v>38.902852348993292</v>
      </c>
      <c r="V15" s="82"/>
      <c r="W15" s="90"/>
      <c r="X15" s="88"/>
      <c r="Y15" s="85"/>
      <c r="Z15" s="86" t="s">
        <v>154</v>
      </c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</row>
    <row r="16" spans="1:38" x14ac:dyDescent="0.25">
      <c r="A16" s="81" t="s">
        <v>155</v>
      </c>
      <c r="B16" s="373"/>
      <c r="C16" s="372" t="s">
        <v>121</v>
      </c>
      <c r="D16" s="81" t="s">
        <v>136</v>
      </c>
      <c r="E16" s="81" t="s">
        <v>156</v>
      </c>
      <c r="F16" s="91">
        <v>38.048902195608783</v>
      </c>
      <c r="G16" s="91"/>
      <c r="H16" s="87"/>
      <c r="I16" s="88"/>
      <c r="J16" s="85"/>
      <c r="K16" s="91">
        <v>7.8262863534675624</v>
      </c>
      <c r="L16" s="91"/>
      <c r="M16" s="89"/>
      <c r="N16" s="88"/>
      <c r="O16" s="85"/>
      <c r="P16" s="91">
        <v>15.441051454138705</v>
      </c>
      <c r="Q16" s="91"/>
      <c r="R16" s="87"/>
      <c r="S16" s="88"/>
      <c r="T16" s="85"/>
      <c r="U16" s="82">
        <v>38.048902195608783</v>
      </c>
      <c r="V16" s="82">
        <v>136.97604790419163</v>
      </c>
      <c r="W16" s="92">
        <v>125</v>
      </c>
      <c r="X16" s="88" t="s">
        <v>157</v>
      </c>
      <c r="Y16" s="85">
        <v>2022</v>
      </c>
      <c r="Z16" s="86" t="s">
        <v>158</v>
      </c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</row>
    <row r="17" spans="1:38" x14ac:dyDescent="0.25">
      <c r="A17" s="81" t="s">
        <v>159</v>
      </c>
      <c r="B17" s="373"/>
      <c r="C17" s="373"/>
      <c r="D17" s="81" t="s">
        <v>517</v>
      </c>
      <c r="E17" s="81" t="s">
        <v>161</v>
      </c>
      <c r="F17" s="91"/>
      <c r="G17" s="82">
        <v>10958083.832335331</v>
      </c>
      <c r="H17" s="87"/>
      <c r="I17" s="88"/>
      <c r="J17" s="85"/>
      <c r="K17" s="91"/>
      <c r="L17" s="91">
        <v>8218562.8742514979</v>
      </c>
      <c r="M17" s="89"/>
      <c r="N17" s="88"/>
      <c r="O17" s="85"/>
      <c r="P17" s="91"/>
      <c r="Q17" s="91">
        <v>8218562.8742514979</v>
      </c>
      <c r="R17" s="87"/>
      <c r="S17" s="88"/>
      <c r="T17" s="85"/>
      <c r="U17" s="82"/>
      <c r="V17" s="82">
        <v>10958083.832335331</v>
      </c>
      <c r="W17" s="92">
        <v>10000000</v>
      </c>
      <c r="X17" s="88" t="s">
        <v>157</v>
      </c>
      <c r="Y17" s="85">
        <v>2022</v>
      </c>
      <c r="Z17" s="86" t="s">
        <v>158</v>
      </c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</row>
    <row r="18" spans="1:38" x14ac:dyDescent="0.25">
      <c r="A18" s="81" t="s">
        <v>162</v>
      </c>
      <c r="B18" s="373"/>
      <c r="C18" s="373"/>
      <c r="D18" s="81" t="s">
        <v>518</v>
      </c>
      <c r="E18" s="81" t="s">
        <v>163</v>
      </c>
      <c r="F18" s="91"/>
      <c r="G18" s="82">
        <v>236694.61077844314</v>
      </c>
      <c r="H18" s="87"/>
      <c r="I18" s="88"/>
      <c r="J18" s="85"/>
      <c r="K18" s="91"/>
      <c r="L18" s="91">
        <v>177520.95808383237</v>
      </c>
      <c r="M18" s="89"/>
      <c r="N18" s="88"/>
      <c r="O18" s="85"/>
      <c r="P18" s="91"/>
      <c r="Q18" s="91">
        <v>177520.95808383237</v>
      </c>
      <c r="R18" s="87"/>
      <c r="S18" s="88"/>
      <c r="T18" s="85"/>
      <c r="U18" s="82"/>
      <c r="V18" s="82">
        <v>236694.61077844314</v>
      </c>
      <c r="W18" s="92">
        <v>216000</v>
      </c>
      <c r="X18" s="88" t="s">
        <v>157</v>
      </c>
      <c r="Y18" s="85">
        <v>2022</v>
      </c>
      <c r="Z18" s="86" t="s">
        <v>158</v>
      </c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</row>
    <row r="19" spans="1:38" x14ac:dyDescent="0.25">
      <c r="A19" s="81" t="s">
        <v>164</v>
      </c>
      <c r="B19" s="373"/>
      <c r="C19" s="373"/>
      <c r="D19" s="81" t="s">
        <v>160</v>
      </c>
      <c r="E19" s="81" t="s">
        <v>156</v>
      </c>
      <c r="F19" s="91"/>
      <c r="G19" s="82">
        <v>3.0682634730538925</v>
      </c>
      <c r="H19" s="87"/>
      <c r="I19" s="88"/>
      <c r="J19" s="85"/>
      <c r="K19" s="91"/>
      <c r="L19" s="91">
        <v>1.5341317365269462</v>
      </c>
      <c r="M19" s="89"/>
      <c r="N19" s="88"/>
      <c r="O19" s="85"/>
      <c r="P19" s="91"/>
      <c r="Q19" s="91">
        <v>1.5341317365269462</v>
      </c>
      <c r="R19" s="87"/>
      <c r="S19" s="88"/>
      <c r="T19" s="85"/>
      <c r="U19" s="82"/>
      <c r="V19" s="82">
        <v>3.0682634730538925</v>
      </c>
      <c r="W19" s="92">
        <v>2.8</v>
      </c>
      <c r="X19" s="88" t="s">
        <v>157</v>
      </c>
      <c r="Y19" s="85">
        <v>2022</v>
      </c>
      <c r="Z19" s="86" t="s">
        <v>158</v>
      </c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</row>
    <row r="20" spans="1:38" x14ac:dyDescent="0.25">
      <c r="A20" s="81" t="s">
        <v>165</v>
      </c>
      <c r="B20" s="374"/>
      <c r="C20" s="374"/>
      <c r="D20" s="81" t="s">
        <v>160</v>
      </c>
      <c r="E20" s="81" t="s">
        <v>156</v>
      </c>
      <c r="F20" s="91"/>
      <c r="G20" s="82">
        <v>13.149700598802397</v>
      </c>
      <c r="H20" s="87"/>
      <c r="I20" s="88"/>
      <c r="J20" s="85"/>
      <c r="K20" s="91"/>
      <c r="L20" s="91">
        <v>13.149700598802397</v>
      </c>
      <c r="M20" s="89"/>
      <c r="N20" s="88"/>
      <c r="O20" s="85"/>
      <c r="P20" s="91"/>
      <c r="Q20" s="91">
        <v>13.149700598802397</v>
      </c>
      <c r="R20" s="87"/>
      <c r="S20" s="88"/>
      <c r="T20" s="85"/>
      <c r="U20" s="82"/>
      <c r="V20" s="82">
        <v>13.149700598802397</v>
      </c>
      <c r="W20" s="92">
        <v>12</v>
      </c>
      <c r="X20" s="88" t="s">
        <v>157</v>
      </c>
      <c r="Y20" s="85">
        <v>2022</v>
      </c>
      <c r="Z20" s="86" t="s">
        <v>158</v>
      </c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</row>
    <row r="21" spans="1:38" x14ac:dyDescent="0.25">
      <c r="A21" s="81" t="s">
        <v>166</v>
      </c>
      <c r="B21" s="375" t="s">
        <v>511</v>
      </c>
      <c r="C21" s="372" t="s">
        <v>515</v>
      </c>
      <c r="D21" s="81" t="s">
        <v>136</v>
      </c>
      <c r="E21" s="81" t="s">
        <v>156</v>
      </c>
      <c r="F21" s="91"/>
      <c r="G21" s="91"/>
      <c r="H21" s="87"/>
      <c r="I21" s="88"/>
      <c r="J21" s="85"/>
      <c r="K21" s="91"/>
      <c r="L21" s="91"/>
      <c r="M21" s="89"/>
      <c r="N21" s="88"/>
      <c r="O21" s="85"/>
      <c r="P21" s="91"/>
      <c r="Q21" s="91"/>
      <c r="R21" s="87"/>
      <c r="S21" s="88"/>
      <c r="T21" s="85"/>
      <c r="U21" s="82">
        <v>14.306387225548903</v>
      </c>
      <c r="V21" s="82">
        <v>51.50299401197605</v>
      </c>
      <c r="W21" s="92">
        <v>47</v>
      </c>
      <c r="X21" s="88" t="s">
        <v>157</v>
      </c>
      <c r="Y21" s="85">
        <v>2022</v>
      </c>
      <c r="Z21" s="86" t="s">
        <v>167</v>
      </c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</row>
    <row r="22" spans="1:38" x14ac:dyDescent="0.25">
      <c r="A22" s="81" t="s">
        <v>159</v>
      </c>
      <c r="B22" s="375"/>
      <c r="C22" s="373"/>
      <c r="D22" s="81" t="s">
        <v>517</v>
      </c>
      <c r="E22" s="81" t="s">
        <v>161</v>
      </c>
      <c r="F22" s="91"/>
      <c r="G22" s="82">
        <v>1497970.0598802397</v>
      </c>
      <c r="H22" s="87"/>
      <c r="I22" s="88"/>
      <c r="J22" s="85"/>
      <c r="K22" s="91"/>
      <c r="L22" s="91">
        <v>1198376.0479041918</v>
      </c>
      <c r="M22" s="89"/>
      <c r="N22" s="88"/>
      <c r="O22" s="85"/>
      <c r="P22" s="91"/>
      <c r="Q22" s="91">
        <v>1198376.0479041918</v>
      </c>
      <c r="R22" s="87"/>
      <c r="S22" s="88"/>
      <c r="T22" s="85"/>
      <c r="U22" s="82"/>
      <c r="V22" s="82">
        <v>1497970.0598802397</v>
      </c>
      <c r="W22" s="92">
        <v>1367000</v>
      </c>
      <c r="X22" s="88" t="s">
        <v>157</v>
      </c>
      <c r="Y22" s="85">
        <v>2022</v>
      </c>
      <c r="Z22" s="86" t="s">
        <v>167</v>
      </c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</row>
    <row r="23" spans="1:38" x14ac:dyDescent="0.25">
      <c r="A23" s="81" t="s">
        <v>162</v>
      </c>
      <c r="B23" s="375"/>
      <c r="C23" s="373"/>
      <c r="D23" s="81" t="s">
        <v>518</v>
      </c>
      <c r="E23" s="81" t="s">
        <v>163</v>
      </c>
      <c r="F23" s="91"/>
      <c r="G23" s="82">
        <v>26299.401197604791</v>
      </c>
      <c r="H23" s="87"/>
      <c r="I23" s="88"/>
      <c r="J23" s="85"/>
      <c r="K23" s="91"/>
      <c r="L23" s="91">
        <v>21039.520958083835</v>
      </c>
      <c r="M23" s="89"/>
      <c r="N23" s="88"/>
      <c r="O23" s="85"/>
      <c r="P23" s="91"/>
      <c r="Q23" s="91">
        <v>21039.520958083835</v>
      </c>
      <c r="R23" s="87"/>
      <c r="S23" s="88"/>
      <c r="T23" s="85"/>
      <c r="U23" s="82"/>
      <c r="V23" s="82">
        <v>26299.401197604791</v>
      </c>
      <c r="W23" s="92">
        <v>24000</v>
      </c>
      <c r="X23" s="88" t="s">
        <v>157</v>
      </c>
      <c r="Y23" s="85">
        <v>2022</v>
      </c>
      <c r="Z23" s="86" t="s">
        <v>167</v>
      </c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</row>
    <row r="24" spans="1:38" x14ac:dyDescent="0.25">
      <c r="A24" s="81" t="s">
        <v>164</v>
      </c>
      <c r="B24" s="375"/>
      <c r="C24" s="374"/>
      <c r="D24" s="81" t="s">
        <v>160</v>
      </c>
      <c r="E24" s="81" t="s">
        <v>156</v>
      </c>
      <c r="F24" s="91"/>
      <c r="G24" s="82">
        <v>0</v>
      </c>
      <c r="H24" s="87"/>
      <c r="I24" s="88"/>
      <c r="J24" s="85"/>
      <c r="K24" s="91"/>
      <c r="L24" s="91"/>
      <c r="M24" s="89"/>
      <c r="N24" s="88"/>
      <c r="O24" s="85"/>
      <c r="P24" s="91"/>
      <c r="Q24" s="91"/>
      <c r="R24" s="87"/>
      <c r="S24" s="88"/>
      <c r="T24" s="85"/>
      <c r="U24" s="82"/>
      <c r="V24" s="82">
        <v>0</v>
      </c>
      <c r="W24" s="92">
        <v>0</v>
      </c>
      <c r="X24" s="88" t="s">
        <v>157</v>
      </c>
      <c r="Y24" s="85">
        <v>2022</v>
      </c>
      <c r="Z24" s="86" t="s">
        <v>167</v>
      </c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</row>
    <row r="25" spans="1:38" x14ac:dyDescent="0.25">
      <c r="A25" s="81" t="s">
        <v>168</v>
      </c>
      <c r="B25" s="373" t="s">
        <v>512</v>
      </c>
      <c r="C25" s="372" t="s">
        <v>516</v>
      </c>
      <c r="D25" s="81" t="s">
        <v>136</v>
      </c>
      <c r="E25" s="81" t="s">
        <v>156</v>
      </c>
      <c r="F25" s="91"/>
      <c r="G25" s="91"/>
      <c r="H25" s="87"/>
      <c r="I25" s="88"/>
      <c r="J25" s="85"/>
      <c r="K25" s="91"/>
      <c r="L25" s="91"/>
      <c r="M25" s="89"/>
      <c r="N25" s="88"/>
      <c r="O25" s="85"/>
      <c r="P25" s="91"/>
      <c r="Q25" s="91"/>
      <c r="R25" s="87"/>
      <c r="S25" s="88"/>
      <c r="T25" s="85"/>
      <c r="U25" s="82">
        <v>23.438123752495013</v>
      </c>
      <c r="V25" s="82">
        <v>84.377245508982043</v>
      </c>
      <c r="W25" s="93">
        <v>77</v>
      </c>
      <c r="X25" s="88" t="s">
        <v>157</v>
      </c>
      <c r="Y25" s="85">
        <v>2022</v>
      </c>
      <c r="Z25" s="86" t="s">
        <v>169</v>
      </c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</row>
    <row r="26" spans="1:38" x14ac:dyDescent="0.25">
      <c r="A26" s="81" t="s">
        <v>159</v>
      </c>
      <c r="B26" s="373"/>
      <c r="C26" s="373"/>
      <c r="D26" s="81" t="s">
        <v>517</v>
      </c>
      <c r="E26" s="81" t="s">
        <v>161</v>
      </c>
      <c r="F26" s="91"/>
      <c r="G26" s="91">
        <v>3207152.5423728819</v>
      </c>
      <c r="H26" s="87"/>
      <c r="I26" s="88"/>
      <c r="J26" s="85"/>
      <c r="K26" s="91"/>
      <c r="L26" s="91">
        <v>2405364.4067796613</v>
      </c>
      <c r="M26" s="89"/>
      <c r="N26" s="88"/>
      <c r="O26" s="85"/>
      <c r="P26" s="91"/>
      <c r="Q26" s="91">
        <v>2405364.4067796613</v>
      </c>
      <c r="R26" s="87"/>
      <c r="S26" s="88"/>
      <c r="T26" s="85"/>
      <c r="U26" s="82"/>
      <c r="V26" s="82">
        <v>3207152.5423728819</v>
      </c>
      <c r="W26" s="92">
        <v>3102000</v>
      </c>
      <c r="X26" s="88" t="s">
        <v>157</v>
      </c>
      <c r="Y26" s="85">
        <v>2023</v>
      </c>
      <c r="Z26" s="86" t="s">
        <v>169</v>
      </c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</row>
    <row r="27" spans="1:38" x14ac:dyDescent="0.25">
      <c r="A27" s="81" t="s">
        <v>162</v>
      </c>
      <c r="B27" s="373"/>
      <c r="C27" s="373"/>
      <c r="D27" s="81" t="s">
        <v>518</v>
      </c>
      <c r="E27" s="81" t="s">
        <v>163</v>
      </c>
      <c r="F27" s="91"/>
      <c r="G27" s="91">
        <v>39000</v>
      </c>
      <c r="H27" s="87"/>
      <c r="I27" s="88"/>
      <c r="J27" s="85"/>
      <c r="K27" s="91"/>
      <c r="L27" s="91">
        <v>29250</v>
      </c>
      <c r="M27" s="89"/>
      <c r="N27" s="88"/>
      <c r="O27" s="85"/>
      <c r="P27" s="91"/>
      <c r="Q27" s="91">
        <v>29250</v>
      </c>
      <c r="R27" s="87"/>
      <c r="S27" s="88"/>
      <c r="T27" s="85"/>
      <c r="U27" s="82"/>
      <c r="V27" s="82">
        <v>39000</v>
      </c>
      <c r="W27" s="92">
        <v>39000</v>
      </c>
      <c r="X27" s="88" t="s">
        <v>157</v>
      </c>
      <c r="Y27" s="85">
        <v>2024</v>
      </c>
      <c r="Z27" s="86" t="s">
        <v>169</v>
      </c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</row>
    <row r="28" spans="1:38" x14ac:dyDescent="0.25">
      <c r="A28" s="81" t="s">
        <v>164</v>
      </c>
      <c r="B28" s="374"/>
      <c r="C28" s="374"/>
      <c r="D28" s="81" t="s">
        <v>160</v>
      </c>
      <c r="E28" s="81" t="s">
        <v>156</v>
      </c>
      <c r="F28" s="91"/>
      <c r="G28" s="91">
        <v>0</v>
      </c>
      <c r="H28" s="87"/>
      <c r="I28" s="88"/>
      <c r="J28" s="85"/>
      <c r="K28" s="91"/>
      <c r="L28" s="91"/>
      <c r="M28" s="89"/>
      <c r="N28" s="88"/>
      <c r="O28" s="85"/>
      <c r="P28" s="91"/>
      <c r="Q28" s="91"/>
      <c r="R28" s="87"/>
      <c r="S28" s="88"/>
      <c r="T28" s="85"/>
      <c r="U28" s="82"/>
      <c r="V28" s="82">
        <v>0</v>
      </c>
      <c r="W28" s="92">
        <v>0</v>
      </c>
      <c r="X28" s="88" t="s">
        <v>157</v>
      </c>
      <c r="Y28" s="85">
        <v>2025</v>
      </c>
      <c r="Z28" s="86" t="s">
        <v>169</v>
      </c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</row>
    <row r="29" spans="1:38" x14ac:dyDescent="0.25">
      <c r="A29" s="1"/>
      <c r="B29" s="11"/>
      <c r="F29" s="12"/>
      <c r="G29" s="12"/>
      <c r="K29" s="12"/>
      <c r="L29" s="12"/>
      <c r="P29" s="12"/>
      <c r="Q29" s="12"/>
      <c r="U29" s="94"/>
      <c r="V29" s="94"/>
      <c r="W29" s="95"/>
      <c r="Z29" s="96"/>
    </row>
    <row r="30" spans="1:38" x14ac:dyDescent="0.25">
      <c r="B30" s="11"/>
      <c r="F30" s="12"/>
      <c r="G30" s="12"/>
      <c r="K30" s="12"/>
      <c r="L30" s="12"/>
      <c r="P30" s="12"/>
      <c r="Q30" s="12"/>
      <c r="U30" s="12"/>
      <c r="V30" s="12"/>
      <c r="Z30" s="96"/>
    </row>
    <row r="31" spans="1:38" x14ac:dyDescent="0.25">
      <c r="A31" s="380" t="s">
        <v>170</v>
      </c>
      <c r="B31" s="51"/>
      <c r="C31" s="380" t="s">
        <v>124</v>
      </c>
      <c r="D31" s="381" t="s">
        <v>125</v>
      </c>
      <c r="E31" s="381" t="s">
        <v>126</v>
      </c>
      <c r="F31" s="379" t="s">
        <v>12</v>
      </c>
      <c r="G31" s="379"/>
      <c r="H31" s="379"/>
      <c r="I31" s="379"/>
      <c r="J31" s="379"/>
      <c r="K31" s="379" t="s">
        <v>13</v>
      </c>
      <c r="L31" s="379"/>
      <c r="M31" s="379"/>
      <c r="N31" s="379"/>
      <c r="O31" s="379"/>
      <c r="P31" s="380" t="s">
        <v>14</v>
      </c>
      <c r="Q31" s="380"/>
      <c r="R31" s="380"/>
      <c r="S31" s="380"/>
      <c r="T31" s="380"/>
      <c r="U31" s="380" t="s">
        <v>11</v>
      </c>
      <c r="V31" s="380"/>
      <c r="W31" s="380"/>
      <c r="X31" s="380"/>
      <c r="Y31" s="380"/>
      <c r="Z31" s="52"/>
    </row>
    <row r="32" spans="1:38" x14ac:dyDescent="0.25">
      <c r="A32" s="380"/>
      <c r="B32" s="53" t="s">
        <v>127</v>
      </c>
      <c r="C32" s="380"/>
      <c r="D32" s="381"/>
      <c r="E32" s="381"/>
      <c r="F32" s="50" t="s">
        <v>128</v>
      </c>
      <c r="G32" s="50"/>
      <c r="H32" s="54" t="s">
        <v>129</v>
      </c>
      <c r="I32" s="55" t="s">
        <v>130</v>
      </c>
      <c r="J32" s="56" t="s">
        <v>131</v>
      </c>
      <c r="K32" s="50" t="s">
        <v>128</v>
      </c>
      <c r="L32" s="50"/>
      <c r="M32" s="56" t="s">
        <v>129</v>
      </c>
      <c r="N32" s="55" t="s">
        <v>130</v>
      </c>
      <c r="O32" s="56" t="s">
        <v>131</v>
      </c>
      <c r="P32" s="50" t="s">
        <v>128</v>
      </c>
      <c r="Q32" s="50"/>
      <c r="R32" s="54" t="s">
        <v>129</v>
      </c>
      <c r="S32" s="55" t="s">
        <v>130</v>
      </c>
      <c r="T32" s="56" t="s">
        <v>131</v>
      </c>
      <c r="U32" s="50" t="s">
        <v>128</v>
      </c>
      <c r="V32" s="50"/>
      <c r="W32" s="54" t="s">
        <v>129</v>
      </c>
      <c r="X32" s="55" t="s">
        <v>130</v>
      </c>
      <c r="Y32" s="56" t="s">
        <v>131</v>
      </c>
      <c r="Z32" s="50" t="s">
        <v>133</v>
      </c>
    </row>
    <row r="33" spans="1:38" x14ac:dyDescent="0.25">
      <c r="A33" s="97" t="s">
        <v>171</v>
      </c>
      <c r="B33" s="97" t="s">
        <v>172</v>
      </c>
      <c r="C33" s="97" t="s">
        <v>173</v>
      </c>
      <c r="D33" s="97" t="s">
        <v>143</v>
      </c>
      <c r="E33" s="97"/>
      <c r="F33" s="98"/>
      <c r="G33" s="98"/>
      <c r="H33" s="99"/>
      <c r="I33" s="100"/>
      <c r="J33" s="101"/>
      <c r="K33" s="98"/>
      <c r="L33" s="98"/>
      <c r="M33" s="101"/>
      <c r="N33" s="100"/>
      <c r="O33" s="101"/>
      <c r="P33" s="98"/>
      <c r="Q33" s="98"/>
      <c r="R33" s="99"/>
      <c r="S33" s="100"/>
      <c r="T33" s="101"/>
      <c r="U33" s="98"/>
      <c r="V33" s="98"/>
      <c r="W33" s="99"/>
      <c r="X33" s="102"/>
      <c r="Y33" s="101"/>
      <c r="Z33" s="103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</row>
    <row r="34" spans="1:38" x14ac:dyDescent="0.25">
      <c r="A34" s="105" t="s">
        <v>174</v>
      </c>
      <c r="B34" s="105" t="s">
        <v>175</v>
      </c>
      <c r="C34" s="105" t="s">
        <v>176</v>
      </c>
      <c r="D34" s="105" t="s">
        <v>143</v>
      </c>
      <c r="E34" s="105"/>
      <c r="F34" s="106"/>
      <c r="G34" s="106"/>
      <c r="H34" s="107"/>
      <c r="I34" s="108"/>
      <c r="J34" s="109"/>
      <c r="K34" s="106"/>
      <c r="L34" s="106"/>
      <c r="M34" s="110"/>
      <c r="N34" s="108"/>
      <c r="O34" s="109"/>
      <c r="P34" s="106"/>
      <c r="Q34" s="106"/>
      <c r="R34" s="107"/>
      <c r="S34" s="108"/>
      <c r="T34" s="109"/>
      <c r="U34" s="106"/>
      <c r="V34" s="106"/>
      <c r="W34" s="107"/>
      <c r="X34" s="111"/>
      <c r="Y34" s="109"/>
      <c r="Z34" s="112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</row>
    <row r="35" spans="1:38" x14ac:dyDescent="0.25">
      <c r="A35" s="114" t="s">
        <v>88</v>
      </c>
      <c r="B35" s="114" t="s">
        <v>177</v>
      </c>
      <c r="C35" s="114" t="s">
        <v>178</v>
      </c>
      <c r="D35" s="114" t="s">
        <v>143</v>
      </c>
      <c r="E35" s="114" t="s">
        <v>179</v>
      </c>
      <c r="F35" s="115">
        <v>4270.0000000000009</v>
      </c>
      <c r="G35" s="115"/>
      <c r="H35" s="116">
        <v>4.13</v>
      </c>
      <c r="I35" s="117" t="s">
        <v>180</v>
      </c>
      <c r="J35" s="118">
        <v>2023</v>
      </c>
      <c r="K35" s="115">
        <v>2550.1935483870966</v>
      </c>
      <c r="L35" s="115"/>
      <c r="M35" s="118">
        <v>2.16</v>
      </c>
      <c r="N35" s="117" t="s">
        <v>181</v>
      </c>
      <c r="O35" s="118">
        <v>2021</v>
      </c>
      <c r="P35" s="115">
        <v>5086.7796610169498</v>
      </c>
      <c r="Q35" s="115"/>
      <c r="R35" s="116">
        <v>4.92</v>
      </c>
      <c r="S35" s="117" t="s">
        <v>182</v>
      </c>
      <c r="T35" s="118">
        <v>2023</v>
      </c>
      <c r="U35" s="115">
        <v>3444.705882352941</v>
      </c>
      <c r="V35" s="115"/>
      <c r="W35" s="116">
        <v>2.88</v>
      </c>
      <c r="X35" s="119" t="s">
        <v>183</v>
      </c>
      <c r="Y35" s="118">
        <v>2020</v>
      </c>
      <c r="Z35" s="120" t="s">
        <v>184</v>
      </c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</row>
    <row r="36" spans="1:38" x14ac:dyDescent="0.25">
      <c r="A36" s="114" t="s">
        <v>85</v>
      </c>
      <c r="B36" s="114" t="s">
        <v>185</v>
      </c>
      <c r="C36" s="114" t="s">
        <v>186</v>
      </c>
      <c r="D36" s="114" t="s">
        <v>143</v>
      </c>
      <c r="E36" s="114" t="s">
        <v>179</v>
      </c>
      <c r="F36" s="115">
        <v>2824.8322147651011</v>
      </c>
      <c r="G36" s="115"/>
      <c r="H36" s="116">
        <v>2.2999999999999998</v>
      </c>
      <c r="I36" s="119" t="s">
        <v>187</v>
      </c>
      <c r="J36" s="118">
        <v>2019</v>
      </c>
      <c r="K36" s="115">
        <v>1842.2818791946311</v>
      </c>
      <c r="L36" s="115"/>
      <c r="M36" s="118">
        <v>1.5</v>
      </c>
      <c r="N36" s="119" t="s">
        <v>187</v>
      </c>
      <c r="O36" s="118">
        <v>2019</v>
      </c>
      <c r="P36" s="115">
        <v>2947.6510067114095</v>
      </c>
      <c r="Q36" s="115"/>
      <c r="R36" s="116">
        <v>2.4</v>
      </c>
      <c r="S36" s="119" t="s">
        <v>187</v>
      </c>
      <c r="T36" s="118">
        <v>2019</v>
      </c>
      <c r="U36" s="115">
        <v>1867.3469387755104</v>
      </c>
      <c r="V36" s="115"/>
      <c r="W36" s="116">
        <v>1.5</v>
      </c>
      <c r="X36" s="119" t="s">
        <v>187</v>
      </c>
      <c r="Y36" s="118">
        <v>2018</v>
      </c>
      <c r="Z36" s="120" t="s">
        <v>188</v>
      </c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</row>
    <row r="37" spans="1:38" x14ac:dyDescent="0.25">
      <c r="A37" s="122" t="s">
        <v>189</v>
      </c>
      <c r="B37" s="122" t="s">
        <v>190</v>
      </c>
      <c r="C37" s="122" t="s">
        <v>191</v>
      </c>
      <c r="D37" s="122" t="s">
        <v>143</v>
      </c>
      <c r="E37" s="122"/>
      <c r="F37" s="123"/>
      <c r="G37" s="123"/>
      <c r="H37" s="124"/>
      <c r="I37" s="125"/>
      <c r="J37" s="126"/>
      <c r="K37" s="123"/>
      <c r="L37" s="123"/>
      <c r="M37" s="127"/>
      <c r="N37" s="125"/>
      <c r="O37" s="126"/>
      <c r="P37" s="123"/>
      <c r="Q37" s="123"/>
      <c r="R37" s="124"/>
      <c r="S37" s="125"/>
      <c r="T37" s="126"/>
      <c r="U37" s="130">
        <v>639.5</v>
      </c>
      <c r="V37" s="123"/>
      <c r="W37" s="126">
        <v>639.5</v>
      </c>
      <c r="X37" s="128"/>
      <c r="Y37" s="126">
        <v>2024</v>
      </c>
      <c r="Z37" s="129" t="s">
        <v>192</v>
      </c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</row>
    <row r="38" spans="1:38" x14ac:dyDescent="0.25">
      <c r="A38" s="131" t="s">
        <v>193</v>
      </c>
      <c r="B38" s="131"/>
      <c r="C38" s="131"/>
      <c r="D38" s="122" t="s">
        <v>143</v>
      </c>
      <c r="E38" s="131"/>
      <c r="F38" s="131"/>
      <c r="G38" s="131"/>
      <c r="H38" s="132"/>
      <c r="I38" s="133"/>
      <c r="J38" s="134"/>
      <c r="K38" s="131"/>
      <c r="L38" s="131"/>
      <c r="M38" s="135"/>
      <c r="N38" s="133"/>
      <c r="O38" s="134"/>
      <c r="P38" s="131"/>
      <c r="Q38" s="131"/>
      <c r="R38" s="132"/>
      <c r="S38" s="133"/>
      <c r="T38" s="134"/>
      <c r="U38" s="130">
        <v>250</v>
      </c>
      <c r="V38" s="131"/>
      <c r="W38" s="134">
        <v>250</v>
      </c>
      <c r="X38" s="133"/>
      <c r="Y38" s="126">
        <v>2024</v>
      </c>
      <c r="Z38" s="136" t="s">
        <v>194</v>
      </c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</row>
    <row r="39" spans="1:38" x14ac:dyDescent="0.25">
      <c r="A39" s="122" t="s">
        <v>195</v>
      </c>
      <c r="B39" s="122"/>
      <c r="C39" s="122"/>
      <c r="D39" s="122" t="s">
        <v>143</v>
      </c>
      <c r="E39" s="122"/>
      <c r="F39" s="137"/>
      <c r="G39" s="137"/>
      <c r="H39" s="138"/>
      <c r="I39" s="139"/>
      <c r="J39" s="126"/>
      <c r="K39" s="137"/>
      <c r="L39" s="137"/>
      <c r="M39" s="126"/>
      <c r="N39" s="139"/>
      <c r="O39" s="126"/>
      <c r="P39" s="137"/>
      <c r="Q39" s="137"/>
      <c r="R39" s="138"/>
      <c r="S39" s="139"/>
      <c r="T39" s="126"/>
      <c r="U39" s="130">
        <v>728.89830508474586</v>
      </c>
      <c r="V39" s="137"/>
      <c r="W39" s="126">
        <v>705</v>
      </c>
      <c r="X39" s="140" t="s">
        <v>144</v>
      </c>
      <c r="Y39" s="126">
        <v>2023</v>
      </c>
      <c r="Z39" s="129" t="s">
        <v>196</v>
      </c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</row>
    <row r="42" spans="1:38" x14ac:dyDescent="0.25">
      <c r="B42" s="141"/>
    </row>
    <row r="43" spans="1:38" x14ac:dyDescent="0.25">
      <c r="B43" s="141"/>
    </row>
  </sheetData>
  <mergeCells count="23">
    <mergeCell ref="A3:A4"/>
    <mergeCell ref="C3:C4"/>
    <mergeCell ref="D3:D4"/>
    <mergeCell ref="E3:E4"/>
    <mergeCell ref="F3:J3"/>
    <mergeCell ref="A31:A32"/>
    <mergeCell ref="C31:C32"/>
    <mergeCell ref="D31:D32"/>
    <mergeCell ref="E31:E32"/>
    <mergeCell ref="F31:J31"/>
    <mergeCell ref="K3:O3"/>
    <mergeCell ref="U31:Y31"/>
    <mergeCell ref="P3:T3"/>
    <mergeCell ref="U3:Y3"/>
    <mergeCell ref="K31:O31"/>
    <mergeCell ref="P31:T31"/>
    <mergeCell ref="B15:B20"/>
    <mergeCell ref="B21:B24"/>
    <mergeCell ref="B25:B28"/>
    <mergeCell ref="B10:B12"/>
    <mergeCell ref="C16:C20"/>
    <mergeCell ref="C21:C24"/>
    <mergeCell ref="C25:C28"/>
  </mergeCells>
  <hyperlinks>
    <hyperlink ref="X14" r:id="rId1" xr:uid="{3448823F-26DD-4B80-809B-7542CF880AFA}"/>
    <hyperlink ref="S14" r:id="rId2" xr:uid="{CB7CC71E-DE64-44C7-A97F-A56C07721882}"/>
    <hyperlink ref="N14" r:id="rId3" xr:uid="{924CC50E-2CF4-4036-B6D6-7849C5F36D1C}"/>
    <hyperlink ref="I14" r:id="rId4" xr:uid="{CDB18660-889D-46F2-94F8-483F282B9197}"/>
    <hyperlink ref="X5" r:id="rId5" xr:uid="{BF799E43-176E-4D62-A9FB-D686EB71CD37}"/>
    <hyperlink ref="I5" r:id="rId6" xr:uid="{E48828A1-0296-4048-8E7A-68564BFE2100}"/>
    <hyperlink ref="N5" r:id="rId7" xr:uid="{392FFEE0-11F7-42A4-8AC7-53E603EB282E}"/>
    <hyperlink ref="N9" r:id="rId8" xr:uid="{2D03B8BD-CDA3-465B-B582-CDD8ABF0A6EB}"/>
    <hyperlink ref="S9" r:id="rId9" xr:uid="{AF213D25-B4AB-4779-B6F1-F464813131A2}"/>
    <hyperlink ref="S8" r:id="rId10" xr:uid="{DF61609D-370D-4B3F-8A9F-12A6676972AB}"/>
    <hyperlink ref="X8" r:id="rId11" xr:uid="{8C7E691F-900B-412F-B3D9-87170D4FD4A7}"/>
    <hyperlink ref="X9" r:id="rId12" xr:uid="{67A42EA1-6A81-4869-A474-AA7F902C86B5}"/>
    <hyperlink ref="I9" r:id="rId13" xr:uid="{1905FDF4-E011-4BBB-8E58-648064AE0ED4}"/>
    <hyperlink ref="I8" r:id="rId14" xr:uid="{B9048497-E1E5-42A2-A0E8-DD4DDDF4F607}"/>
    <hyperlink ref="B1" location="'0. Contents'!A1" display=": Click here" xr:uid="{6C3ABDC7-E835-4EA5-90D0-F1031B9CA6B2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0. Contents</vt:lpstr>
      <vt:lpstr>1. Database</vt:lpstr>
      <vt:lpstr>2. Emissions</vt:lpstr>
      <vt:lpstr>3. Total capital</vt:lpstr>
      <vt:lpstr>4. Avg capital</vt:lpstr>
      <vt:lpstr>5. Learning</vt:lpstr>
      <vt:lpstr>6. Financial</vt:lpstr>
      <vt:lpstr>7. CAPEX s-curves</vt:lpstr>
      <vt:lpstr>8. Feed, Fuel, El $</vt:lpstr>
      <vt:lpstr>9. Biomass $</vt:lpstr>
      <vt:lpstr>10. CO₂ T&amp;S $</vt:lpstr>
      <vt:lpstr>11. Cracker $</vt:lpstr>
      <vt:lpstr>12. CO₂ Cap $</vt:lpstr>
      <vt:lpstr>13. NH3 &amp; MeOH</vt:lpstr>
      <vt:lpstr>14. Dehydration</vt:lpstr>
      <vt:lpstr>17. Gasification</vt:lpstr>
      <vt:lpstr>15. Blu&amp;Gre H2</vt:lpstr>
      <vt:lpstr>16. Pyrolysis</vt:lpstr>
      <vt:lpstr>18. RE CFs</vt:lpstr>
    </vt:vector>
  </TitlesOfParts>
  <Company>Princeton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Tubagus Aryandi Gunawan</dc:creator>
  <cp:lastModifiedBy>Tubagus Aryandi Gunawan</cp:lastModifiedBy>
  <dcterms:created xsi:type="dcterms:W3CDTF">2025-05-19T14:37:24Z</dcterms:created>
  <dcterms:modified xsi:type="dcterms:W3CDTF">2025-08-06T09:09:12Z</dcterms:modified>
</cp:coreProperties>
</file>